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ECB0F64C-2D55-4620-8E30-29D6C778AC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12" r:id="rId1"/>
  </sheets>
  <definedNames>
    <definedName name="_xlnm.Print_Area" localSheetId="0">BPDE!$A$1:$G$48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2" l="1"/>
  <c r="F45" i="12"/>
  <c r="F44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5" i="12" l="1"/>
  <c r="O38" i="12" l="1"/>
  <c r="O35" i="12"/>
  <c r="O32" i="12"/>
  <c r="O33" i="12"/>
  <c r="O40" i="12" l="1"/>
  <c r="O34" i="12"/>
  <c r="O15" i="12"/>
  <c r="O36" i="12"/>
  <c r="O30" i="12" l="1"/>
  <c r="O29" i="12"/>
  <c r="O26" i="12"/>
  <c r="O27" i="12"/>
  <c r="O25" i="12"/>
  <c r="O31" i="12"/>
  <c r="O23" i="12"/>
  <c r="O24" i="12"/>
  <c r="O21" i="12"/>
  <c r="O22" i="12"/>
  <c r="O19" i="12"/>
  <c r="O18" i="12"/>
  <c r="O20" i="12"/>
  <c r="O16" i="12"/>
  <c r="O17" i="12"/>
  <c r="O13" i="12"/>
  <c r="O14" i="12"/>
  <c r="O11" i="12"/>
  <c r="O10" i="12"/>
  <c r="O9" i="12"/>
  <c r="O8" i="12"/>
  <c r="O7" i="12"/>
  <c r="O6" i="12"/>
  <c r="O5" i="12"/>
  <c r="O28" i="12"/>
  <c r="O39" i="12" l="1"/>
  <c r="O37" i="12" l="1"/>
  <c r="O12" i="12"/>
</calcChain>
</file>

<file path=xl/sharedStrings.xml><?xml version="1.0" encoding="utf-8"?>
<sst xmlns="http://schemas.openxmlformats.org/spreadsheetml/2006/main" count="167" uniqueCount="119">
  <si>
    <t>U</t>
  </si>
  <si>
    <t xml:space="preserve">Elaboration du rapport de synthèse </t>
  </si>
  <si>
    <t>Total H.T.V.A. :</t>
  </si>
  <si>
    <t>Taux T.V.A. (20%) :</t>
  </si>
  <si>
    <t>Total  T.T.C. :</t>
  </si>
  <si>
    <t>Essai de traction sur fil de gabion</t>
  </si>
  <si>
    <t>Essai d’adhésivité des granulats et liant</t>
  </si>
  <si>
    <t>Production des rapports relatifs à la vérification documentaire</t>
  </si>
  <si>
    <t>N° Prix</t>
  </si>
  <si>
    <t xml:space="preserve">DESIGNATION </t>
  </si>
  <si>
    <t>Essai de flexion sur fil de gabion</t>
  </si>
  <si>
    <t>Essai dimensionnel sur buses</t>
  </si>
  <si>
    <t>Essai d’écrasement sur buses</t>
  </si>
  <si>
    <t>Essai dimensionnel sur enrochements</t>
  </si>
  <si>
    <t>Mesure de dosage de la couche d’imprégnation</t>
  </si>
  <si>
    <t>Mesure de l’indice de concassage</t>
  </si>
  <si>
    <t>Mesure du coefficient d’aplatissement CA</t>
  </si>
  <si>
    <t>Mesure de la teneur en eau</t>
  </si>
  <si>
    <t>Mesure des épaisseurs des couches en GNT et MS</t>
  </si>
  <si>
    <t>Essai de densité des enrochements</t>
  </si>
  <si>
    <t>Analyse de ciments</t>
  </si>
  <si>
    <t>Essai d'alcali réaction</t>
  </si>
  <si>
    <t>Essai de soufre totale</t>
  </si>
  <si>
    <t>Essai de sulfate</t>
  </si>
  <si>
    <t>Essai de chlorures</t>
  </si>
  <si>
    <t>Essai d'analyse physico chimique de l'eau</t>
  </si>
  <si>
    <t>Essai de pliage des aciers</t>
  </si>
  <si>
    <t xml:space="preserve">Essai de traction des aciers </t>
  </si>
  <si>
    <t>Essai d’usure Micro Deval</t>
  </si>
  <si>
    <t>Essai de dureté Los Angeles</t>
  </si>
  <si>
    <t>Essai Proctor Normal ou Modifié</t>
  </si>
  <si>
    <t xml:space="preserve">Essai de propreté d’un granulat  </t>
  </si>
  <si>
    <t>Exécution des carottes</t>
  </si>
  <si>
    <t>Essai à la PCG</t>
  </si>
  <si>
    <t xml:space="preserve">Mesure de la friabilité des sables </t>
  </si>
  <si>
    <t>Mesure de la température des enrobés</t>
  </si>
  <si>
    <t>Désignation de l'essai</t>
  </si>
  <si>
    <t>Nombre</t>
  </si>
  <si>
    <t>Analyse granulométrique sous l'eau</t>
  </si>
  <si>
    <t>Analyse granulométrique à sec</t>
  </si>
  <si>
    <t>Limites d'Atterberg</t>
  </si>
  <si>
    <t>Equivalent de sable sur 0/5 ou 0/2</t>
  </si>
  <si>
    <t>Mesure de l’activité argileuse au bleu de méthylène d'un sol</t>
  </si>
  <si>
    <t>Mesure de l’activité argileuse au bleu de méthylène d'une grave</t>
  </si>
  <si>
    <t>Propreté (% des éléments inférieurs à 0,5 mm)</t>
  </si>
  <si>
    <t>Mesure de dureté Los Angeles</t>
  </si>
  <si>
    <t>Essai Proctor</t>
  </si>
  <si>
    <t>Mesure de la densité au densitométre</t>
  </si>
  <si>
    <t>Mesure de dosage des granulats pour RS</t>
  </si>
  <si>
    <t>Mesure du dosage des liants pour RS</t>
  </si>
  <si>
    <t>Identification complète d’une émulsion</t>
  </si>
  <si>
    <t>Identification complète d’un bitume fluidifié</t>
  </si>
  <si>
    <t>Identification complète de liant pour imprégnation</t>
  </si>
  <si>
    <t>Mesure de la teneur en CaCo3</t>
  </si>
  <si>
    <t>Absorption d'eau</t>
  </si>
  <si>
    <t>Essai de compression pour les bétons</t>
  </si>
  <si>
    <t>Essai de traction par flexion pour les bétons</t>
  </si>
  <si>
    <t>Essai de Plasticité au cône d'Abrams</t>
  </si>
  <si>
    <t>Mesure du retour élastique du bitume modifié</t>
  </si>
  <si>
    <t>Mesure du module de rigidité d'un matériau bitumineux</t>
  </si>
  <si>
    <t xml:space="preserve">Contrôle d'un béton frais sur chantier </t>
  </si>
  <si>
    <t>Essai d’ornierage</t>
  </si>
  <si>
    <t>Essai de caractérisation des performances mécaniques</t>
  </si>
  <si>
    <t>Essai de fatigue</t>
  </si>
  <si>
    <t>Essai d'analyses complètes de la peinture</t>
  </si>
  <si>
    <t>Essai d'analyses complètes des billes de verre</t>
  </si>
  <si>
    <t>Essai de mesure du dosage de la peinture</t>
  </si>
  <si>
    <t>Essai de mesure du dosage des billes de verre</t>
  </si>
  <si>
    <t>Mesure de la Rétro réflexion (RL)</t>
  </si>
  <si>
    <t xml:space="preserve">Classe d’adhérence/SRT                </t>
  </si>
  <si>
    <t>Facteur de luminance</t>
  </si>
  <si>
    <t xml:space="preserve">Couleur (x, y)                                   </t>
  </si>
  <si>
    <t xml:space="preserve">Essai de determination de la masse linéique des aciers </t>
  </si>
  <si>
    <t xml:space="preserve">Reception des centrales à béton </t>
  </si>
  <si>
    <t xml:space="preserve">Reception de l'atelier de prefabrication des poutres </t>
  </si>
  <si>
    <t>L’essai d’auscultation dynamique</t>
  </si>
  <si>
    <t>Réception des fonds de fouilles des pieux</t>
  </si>
  <si>
    <t>Réception des fonds de fouilles de BSS</t>
  </si>
  <si>
    <t>Essai sur la bentonite</t>
  </si>
  <si>
    <t>Essai sonique sur pieux</t>
  </si>
  <si>
    <t>Contrôle de la qualité du produit d’étanchéité</t>
  </si>
  <si>
    <t>Contrôle de la qualité des joints de chaussée et de trottoirs</t>
  </si>
  <si>
    <t>Contrôle de la qualité des appareils d'appui</t>
  </si>
  <si>
    <t xml:space="preserve">Essais de contrôle de qualité du geotextile </t>
  </si>
  <si>
    <t>Essai d’analyse granulométrique sous l’eau ou à sec</t>
  </si>
  <si>
    <t>Essai d’équivalent de sable  (0/5) ou (0/2)</t>
  </si>
  <si>
    <t>Essai de bleu de Méthylène d’un sol</t>
  </si>
  <si>
    <t xml:space="preserve">Essai de bleu de Méthylène d’un granulat </t>
  </si>
  <si>
    <t>Essai de coefficient d’aplatissement</t>
  </si>
  <si>
    <t>Essai d’indice de concassage</t>
  </si>
  <si>
    <t>Essai de teneur en CACO3</t>
  </si>
  <si>
    <t>Essai de la portance CBR à trois énergies de compactage</t>
  </si>
  <si>
    <t>Essai de teneur en eau</t>
  </si>
  <si>
    <t>Essai de densité au densitomètre à membrane</t>
  </si>
  <si>
    <t>Mesure d’épaisseur des couches GNT et MS</t>
  </si>
  <si>
    <t xml:space="preserve">Mesure de dosage de la couche d'impregnation ou d'accrochage </t>
  </si>
  <si>
    <t xml:space="preserve">Reception de l'atelier de fabrication du béton </t>
  </si>
  <si>
    <t xml:space="preserve">Contrôle de la résistance à la compression </t>
  </si>
  <si>
    <t xml:space="preserve">Contrôle de la résistance à la traction par fendage </t>
  </si>
  <si>
    <t>Essai de cône d’Abrams sur le béton</t>
  </si>
  <si>
    <t>Essai dimensionnel pour enrochements</t>
  </si>
  <si>
    <t>Essai de densité pour enrochements</t>
  </si>
  <si>
    <t>Contrôle de qualité du geotextile</t>
  </si>
  <si>
    <t>Identification complète d’une émulsion pour RS</t>
  </si>
  <si>
    <t>Essai de l’alcali-réaction</t>
  </si>
  <si>
    <t>QTE</t>
  </si>
  <si>
    <t>Elaboration des rapports mensuels</t>
  </si>
  <si>
    <t>PRIX TOTAL DHS HT</t>
  </si>
  <si>
    <t>Essai des Limites d’Atterberg</t>
  </si>
  <si>
    <t xml:space="preserve">U </t>
  </si>
  <si>
    <t>Ft</t>
  </si>
  <si>
    <t>FM</t>
  </si>
  <si>
    <t>BORDEREAU DES PRIX – DETAIL ESTIMATIF</t>
  </si>
  <si>
    <t xml:space="preserve">Arrêté le présent bordereau des prix -détail estimatif à la somme de …………………………        Dirhams TTC……………………….
</t>
  </si>
  <si>
    <t>Signature, nom, qualité et mention manuscrite « lu et accepté »</t>
  </si>
  <si>
    <t xml:space="preserve">ROYAUME  DU  MAROC
MINISTERE  DE L’EQUIPEMENT ET DE L’EAU 
CAISSE POUR LE FINANCEMENT ROUTIER *******DIRECTION GENERALE DES ROUTES*******DIRECTION REGIONALE DE DRAA TAFILALET
DIRECTION  PROVINCIALE DE  MIDELT
</t>
  </si>
  <si>
    <t>Prix Unitaire en  DHS HT en chiffres</t>
  </si>
  <si>
    <t xml:space="preserve">Essais de tous les paramètres de l’analyse physico-chimique de l’eau </t>
  </si>
  <si>
    <t>AOO national N° :MI/06/2026/CFR
OBJET : Contrôle et suivi de la qualité des Travaux d’élargissement et de renforcement de la RP7320 du PK57+080 (EX PK95+708 de la RP7319) au PK65+370 (EX PK87+418 de la RP7319), liaison Agoudime – Anemzi, dans la Province de Midelt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</si>
</sst>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2"/>
      <color indexed="8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EF5F0"/>
        <bgColor rgb="FFFEF5F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1" xfId="3" applyFont="1" applyBorder="1" applyAlignment="1">
      <alignment horizontal="center" vertical="top"/>
    </xf>
    <xf numFmtId="0" fontId="4" fillId="4" borderId="1" xfId="3" applyFont="1" applyFill="1" applyBorder="1" applyAlignment="1">
      <alignment horizontal="center" vertical="top"/>
    </xf>
    <xf numFmtId="0" fontId="4" fillId="4" borderId="1" xfId="3" applyFont="1" applyFill="1" applyBorder="1" applyAlignment="1" applyProtection="1">
      <alignment horizontal="center" vertical="top"/>
      <protection locked="0"/>
    </xf>
    <xf numFmtId="0" fontId="4" fillId="4" borderId="4" xfId="3" applyFont="1" applyFill="1" applyBorder="1" applyAlignment="1">
      <alignment horizontal="center" vertical="top"/>
    </xf>
    <xf numFmtId="0" fontId="6" fillId="0" borderId="0" xfId="0" applyFont="1"/>
    <xf numFmtId="0" fontId="5" fillId="0" borderId="0" xfId="0" applyFont="1"/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Font="1" applyBorder="1" applyAlignment="1" applyProtection="1">
      <alignment vertical="center" wrapText="1"/>
      <protection locked="0"/>
    </xf>
    <xf numFmtId="0" fontId="4" fillId="0" borderId="1" xfId="3" applyFont="1" applyBorder="1" applyAlignment="1">
      <alignment vertical="top"/>
    </xf>
    <xf numFmtId="0" fontId="7" fillId="0" borderId="1" xfId="3" applyFont="1" applyBorder="1" applyAlignment="1">
      <alignment vertical="top"/>
    </xf>
    <xf numFmtId="0" fontId="5" fillId="0" borderId="1" xfId="3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Protection="1">
      <protection locked="0"/>
    </xf>
    <xf numFmtId="0" fontId="4" fillId="0" borderId="1" xfId="3" applyFont="1" applyBorder="1" applyAlignment="1" applyProtection="1">
      <alignment vertical="top"/>
      <protection locked="0"/>
    </xf>
    <xf numFmtId="0" fontId="4" fillId="0" borderId="1" xfId="3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164" fontId="5" fillId="0" borderId="0" xfId="0" applyNumberFormat="1" applyFont="1"/>
    <xf numFmtId="10" fontId="5" fillId="0" borderId="0" xfId="4" applyNumberFormat="1" applyFont="1"/>
    <xf numFmtId="0" fontId="3" fillId="0" borderId="5" xfId="0" applyFont="1" applyBorder="1" applyAlignment="1">
      <alignment vertical="center" wrapText="1"/>
    </xf>
    <xf numFmtId="0" fontId="4" fillId="0" borderId="0" xfId="0" applyFont="1"/>
    <xf numFmtId="164" fontId="3" fillId="0" borderId="1" xfId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3" fillId="5" borderId="7" xfId="0" applyFont="1" applyFill="1" applyBorder="1" applyAlignment="1">
      <alignment horizontal="center" vertical="top" wrapText="1"/>
    </xf>
    <xf numFmtId="0" fontId="4" fillId="0" borderId="8" xfId="0" applyFont="1" applyBorder="1"/>
    <xf numFmtId="0" fontId="4" fillId="0" borderId="9" xfId="0" applyFont="1" applyBorder="1"/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12" xfId="0" applyFont="1" applyBorder="1"/>
    <xf numFmtId="164" fontId="3" fillId="2" borderId="1" xfId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1" applyFont="1" applyFill="1" applyBorder="1" applyAlignment="1" applyProtection="1">
      <alignment vertical="center" wrapText="1"/>
      <protection locked="0"/>
    </xf>
    <xf numFmtId="164" fontId="3" fillId="0" borderId="1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/>
    <xf numFmtId="0" fontId="4" fillId="0" borderId="1" xfId="3" applyFont="1" applyFill="1" applyBorder="1" applyAlignment="1">
      <alignment vertical="top"/>
    </xf>
    <xf numFmtId="0" fontId="4" fillId="0" borderId="1" xfId="3" applyFont="1" applyFill="1" applyBorder="1" applyAlignment="1">
      <alignment horizontal="center" vertical="top"/>
    </xf>
  </cellXfs>
  <cellStyles count="5">
    <cellStyle name="Milliers" xfId="1" builtinId="3"/>
    <cellStyle name="Normal" xfId="0" builtinId="0"/>
    <cellStyle name="Normal 2" xfId="2" xr:uid="{00000000-0005-0000-0000-000002000000}"/>
    <cellStyle name="Normal_Feuil2" xfId="3" xr:uid="{00000000-0005-0000-0000-000003000000}"/>
    <cellStyle name="Pourcentage" xfId="4" builtinId="5"/>
  </cellStyles>
  <dxfs count="0"/>
  <tableStyles count="0" defaultTableStyle="TableStyleMedium2" defaultPivotStyle="PivotStyleLight16"/>
  <colors>
    <mruColors>
      <color rgb="FFFF0066"/>
      <color rgb="FFCCFFFF"/>
      <color rgb="FFC3EFD5"/>
      <color rgb="FFEFC3CD"/>
      <color rgb="FFC1FFE0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"/>
  <sheetViews>
    <sheetView tabSelected="1" view="pageBreakPreview" zoomScale="85" zoomScaleNormal="70" zoomScaleSheetLayoutView="85" workbookViewId="0">
      <selection activeCell="R2" sqref="R2"/>
    </sheetView>
  </sheetViews>
  <sheetFormatPr baseColWidth="10" defaultRowHeight="15.75" x14ac:dyDescent="0.25"/>
  <cols>
    <col min="1" max="1" width="8.85546875" style="8" customWidth="1"/>
    <col min="2" max="2" width="75.42578125" style="8" customWidth="1"/>
    <col min="3" max="3" width="12.5703125" style="8" customWidth="1"/>
    <col min="4" max="4" width="20.7109375" style="8" customWidth="1"/>
    <col min="5" max="5" width="24.28515625" style="8" customWidth="1"/>
    <col min="6" max="6" width="11.5703125" style="8" customWidth="1"/>
    <col min="7" max="7" width="15.28515625" style="8" customWidth="1"/>
    <col min="8" max="8" width="11.5703125" style="8" customWidth="1"/>
    <col min="9" max="9" width="12.7109375" style="8" bestFit="1" customWidth="1"/>
    <col min="10" max="10" width="11.5703125" style="8" hidden="1" customWidth="1"/>
    <col min="11" max="11" width="55.85546875" style="8" hidden="1" customWidth="1"/>
    <col min="12" max="12" width="11.5703125" style="8" hidden="1" customWidth="1"/>
    <col min="13" max="17" width="0" style="8" hidden="1" customWidth="1"/>
    <col min="18" max="16384" width="11.42578125" style="8"/>
  </cols>
  <sheetData>
    <row r="1" spans="1:15" s="7" customFormat="1" ht="76.5" customHeight="1" thickBot="1" x14ac:dyDescent="0.3">
      <c r="A1" s="36" t="s">
        <v>115</v>
      </c>
      <c r="B1" s="37"/>
      <c r="C1" s="37"/>
      <c r="D1" s="37"/>
      <c r="E1" s="37"/>
      <c r="F1" s="37"/>
      <c r="G1" s="38"/>
    </row>
    <row r="2" spans="1:15" s="7" customFormat="1" ht="64.5" customHeight="1" thickBot="1" x14ac:dyDescent="0.3">
      <c r="A2" s="39" t="s">
        <v>118</v>
      </c>
      <c r="B2" s="40"/>
      <c r="C2" s="40"/>
      <c r="D2" s="40"/>
      <c r="E2" s="40"/>
      <c r="F2" s="40"/>
      <c r="G2" s="41"/>
    </row>
    <row r="3" spans="1:15" s="7" customFormat="1" ht="23.1" customHeight="1" x14ac:dyDescent="0.25">
      <c r="A3" s="42" t="s">
        <v>112</v>
      </c>
      <c r="B3" s="43"/>
      <c r="C3" s="43"/>
      <c r="D3" s="43"/>
      <c r="E3" s="43"/>
      <c r="F3" s="43"/>
      <c r="G3" s="44"/>
    </row>
    <row r="4" spans="1:15" ht="51.75" customHeight="1" x14ac:dyDescent="0.25">
      <c r="A4" s="1" t="s">
        <v>8</v>
      </c>
      <c r="B4" s="1" t="s">
        <v>9</v>
      </c>
      <c r="C4" s="1" t="s">
        <v>0</v>
      </c>
      <c r="D4" s="1" t="s">
        <v>105</v>
      </c>
      <c r="E4" s="2" t="s">
        <v>116</v>
      </c>
      <c r="F4" s="30" t="s">
        <v>107</v>
      </c>
      <c r="G4" s="30"/>
      <c r="K4" s="3" t="s">
        <v>36</v>
      </c>
      <c r="M4" s="3" t="s">
        <v>37</v>
      </c>
    </row>
    <row r="5" spans="1:15" ht="30" customHeight="1" x14ac:dyDescent="0.25">
      <c r="A5" s="1">
        <v>1</v>
      </c>
      <c r="B5" s="9" t="s">
        <v>84</v>
      </c>
      <c r="C5" s="10" t="s">
        <v>0</v>
      </c>
      <c r="D5" s="10">
        <v>106</v>
      </c>
      <c r="E5" s="11"/>
      <c r="F5" s="29">
        <f>TRUNC(D5*E5,2)</f>
        <v>0</v>
      </c>
      <c r="G5" s="29"/>
      <c r="K5" s="12" t="s">
        <v>38</v>
      </c>
      <c r="M5" s="4">
        <v>14</v>
      </c>
      <c r="O5" s="8">
        <f>+D5-M5-M6</f>
        <v>74</v>
      </c>
    </row>
    <row r="6" spans="1:15" ht="30" customHeight="1" x14ac:dyDescent="0.25">
      <c r="A6" s="1">
        <v>2</v>
      </c>
      <c r="B6" s="9" t="s">
        <v>108</v>
      </c>
      <c r="C6" s="10" t="s">
        <v>0</v>
      </c>
      <c r="D6" s="10">
        <v>40</v>
      </c>
      <c r="E6" s="11"/>
      <c r="F6" s="29">
        <f t="shared" ref="F6:F43" si="0">TRUNC(D6*E6,2)</f>
        <v>0</v>
      </c>
      <c r="G6" s="29"/>
      <c r="K6" s="12" t="s">
        <v>39</v>
      </c>
      <c r="M6" s="4">
        <v>18</v>
      </c>
      <c r="O6" s="8">
        <f t="shared" ref="O6:O11" si="1">+D6-M7</f>
        <v>31</v>
      </c>
    </row>
    <row r="7" spans="1:15" ht="30" customHeight="1" x14ac:dyDescent="0.25">
      <c r="A7" s="1">
        <v>3</v>
      </c>
      <c r="B7" s="9" t="s">
        <v>85</v>
      </c>
      <c r="C7" s="10" t="s">
        <v>0</v>
      </c>
      <c r="D7" s="10">
        <v>197</v>
      </c>
      <c r="E7" s="11"/>
      <c r="F7" s="29">
        <f t="shared" si="0"/>
        <v>0</v>
      </c>
      <c r="G7" s="29"/>
      <c r="K7" s="13" t="s">
        <v>40</v>
      </c>
      <c r="M7" s="4">
        <v>9</v>
      </c>
      <c r="O7" s="8">
        <f t="shared" si="1"/>
        <v>142</v>
      </c>
    </row>
    <row r="8" spans="1:15" ht="30" customHeight="1" x14ac:dyDescent="0.25">
      <c r="A8" s="1">
        <v>4</v>
      </c>
      <c r="B8" s="9" t="s">
        <v>86</v>
      </c>
      <c r="C8" s="10" t="s">
        <v>109</v>
      </c>
      <c r="D8" s="10">
        <v>7</v>
      </c>
      <c r="E8" s="11"/>
      <c r="F8" s="29">
        <f t="shared" si="0"/>
        <v>0</v>
      </c>
      <c r="G8" s="29"/>
      <c r="K8" s="12" t="s">
        <v>41</v>
      </c>
      <c r="M8" s="4">
        <v>55</v>
      </c>
      <c r="O8" s="8">
        <f t="shared" si="1"/>
        <v>5</v>
      </c>
    </row>
    <row r="9" spans="1:15" ht="30" customHeight="1" x14ac:dyDescent="0.25">
      <c r="A9" s="1">
        <v>5</v>
      </c>
      <c r="B9" s="9" t="s">
        <v>87</v>
      </c>
      <c r="C9" s="10" t="s">
        <v>0</v>
      </c>
      <c r="D9" s="10">
        <v>29</v>
      </c>
      <c r="E9" s="11"/>
      <c r="F9" s="29">
        <f t="shared" si="0"/>
        <v>0</v>
      </c>
      <c r="G9" s="29"/>
      <c r="K9" s="12" t="s">
        <v>42</v>
      </c>
      <c r="M9" s="4">
        <v>2</v>
      </c>
      <c r="O9" s="8">
        <f t="shared" si="1"/>
        <v>22</v>
      </c>
    </row>
    <row r="10" spans="1:15" ht="30" customHeight="1" x14ac:dyDescent="0.25">
      <c r="A10" s="1">
        <v>6</v>
      </c>
      <c r="B10" s="9" t="s">
        <v>31</v>
      </c>
      <c r="C10" s="10" t="s">
        <v>0</v>
      </c>
      <c r="D10" s="10">
        <v>186</v>
      </c>
      <c r="E10" s="11"/>
      <c r="F10" s="29">
        <f t="shared" si="0"/>
        <v>0</v>
      </c>
      <c r="G10" s="29"/>
      <c r="K10" s="12" t="s">
        <v>43</v>
      </c>
      <c r="M10" s="4">
        <v>7</v>
      </c>
      <c r="O10" s="8">
        <f t="shared" si="1"/>
        <v>123</v>
      </c>
    </row>
    <row r="11" spans="1:15" ht="30" customHeight="1" x14ac:dyDescent="0.25">
      <c r="A11" s="1">
        <v>7</v>
      </c>
      <c r="B11" s="9" t="s">
        <v>29</v>
      </c>
      <c r="C11" s="10" t="s">
        <v>0</v>
      </c>
      <c r="D11" s="10">
        <v>58</v>
      </c>
      <c r="E11" s="11"/>
      <c r="F11" s="29">
        <f t="shared" si="0"/>
        <v>0</v>
      </c>
      <c r="G11" s="29"/>
      <c r="K11" s="12" t="s">
        <v>44</v>
      </c>
      <c r="M11" s="4">
        <v>63</v>
      </c>
      <c r="O11" s="8">
        <f t="shared" si="1"/>
        <v>30</v>
      </c>
    </row>
    <row r="12" spans="1:15" ht="30" customHeight="1" x14ac:dyDescent="0.25">
      <c r="A12" s="1">
        <v>8</v>
      </c>
      <c r="B12" s="9" t="s">
        <v>28</v>
      </c>
      <c r="C12" s="10" t="s">
        <v>0</v>
      </c>
      <c r="D12" s="10">
        <v>8</v>
      </c>
      <c r="E12" s="11"/>
      <c r="F12" s="29">
        <f t="shared" si="0"/>
        <v>0</v>
      </c>
      <c r="G12" s="29"/>
      <c r="K12" s="12" t="s">
        <v>45</v>
      </c>
      <c r="M12" s="4">
        <v>28</v>
      </c>
      <c r="O12" s="8" t="e">
        <f>+#REF!-#REF!</f>
        <v>#REF!</v>
      </c>
    </row>
    <row r="13" spans="1:15" ht="30" customHeight="1" x14ac:dyDescent="0.25">
      <c r="A13" s="1">
        <v>9</v>
      </c>
      <c r="B13" s="9" t="s">
        <v>89</v>
      </c>
      <c r="C13" s="10" t="s">
        <v>0</v>
      </c>
      <c r="D13" s="10">
        <v>9</v>
      </c>
      <c r="E13" s="11"/>
      <c r="F13" s="29">
        <f t="shared" si="0"/>
        <v>0</v>
      </c>
      <c r="G13" s="29"/>
      <c r="K13" s="12" t="s">
        <v>15</v>
      </c>
      <c r="M13" s="4">
        <v>6</v>
      </c>
      <c r="O13" s="8">
        <f>+D14-M14</f>
        <v>25</v>
      </c>
    </row>
    <row r="14" spans="1:15" ht="30" customHeight="1" x14ac:dyDescent="0.25">
      <c r="A14" s="1">
        <v>10</v>
      </c>
      <c r="B14" s="9" t="s">
        <v>88</v>
      </c>
      <c r="C14" s="10" t="s">
        <v>0</v>
      </c>
      <c r="D14" s="10">
        <v>42</v>
      </c>
      <c r="E14" s="11"/>
      <c r="F14" s="29">
        <f t="shared" si="0"/>
        <v>0</v>
      </c>
      <c r="G14" s="29"/>
      <c r="K14" s="12" t="s">
        <v>16</v>
      </c>
      <c r="M14" s="4">
        <v>17</v>
      </c>
      <c r="O14" s="8">
        <f>+D17-M16</f>
        <v>20</v>
      </c>
    </row>
    <row r="15" spans="1:15" ht="30" customHeight="1" x14ac:dyDescent="0.25">
      <c r="A15" s="1">
        <v>11</v>
      </c>
      <c r="B15" s="9" t="s">
        <v>90</v>
      </c>
      <c r="C15" s="10" t="s">
        <v>0</v>
      </c>
      <c r="D15" s="10">
        <v>1</v>
      </c>
      <c r="E15" s="11"/>
      <c r="F15" s="29">
        <f t="shared" si="0"/>
        <v>0</v>
      </c>
      <c r="G15" s="29"/>
      <c r="K15" s="12" t="s">
        <v>16</v>
      </c>
      <c r="M15" s="4">
        <v>17</v>
      </c>
      <c r="O15" s="8">
        <f>+D18-M17</f>
        <v>445</v>
      </c>
    </row>
    <row r="16" spans="1:15" ht="30" customHeight="1" x14ac:dyDescent="0.25">
      <c r="A16" s="1">
        <v>12</v>
      </c>
      <c r="B16" s="9" t="s">
        <v>91</v>
      </c>
      <c r="C16" s="10" t="s">
        <v>0</v>
      </c>
      <c r="D16" s="10">
        <v>8</v>
      </c>
      <c r="E16" s="11"/>
      <c r="F16" s="29">
        <f t="shared" si="0"/>
        <v>0</v>
      </c>
      <c r="G16" s="29"/>
      <c r="K16" s="13" t="s">
        <v>46</v>
      </c>
      <c r="M16" s="4">
        <v>18</v>
      </c>
      <c r="O16" s="8">
        <f t="shared" ref="O16:O22" si="2">+D18-M17</f>
        <v>445</v>
      </c>
    </row>
    <row r="17" spans="1:15" ht="30" customHeight="1" x14ac:dyDescent="0.25">
      <c r="A17" s="1">
        <v>13</v>
      </c>
      <c r="B17" s="9" t="s">
        <v>30</v>
      </c>
      <c r="C17" s="10" t="s">
        <v>0</v>
      </c>
      <c r="D17" s="10">
        <v>38</v>
      </c>
      <c r="E17" s="11"/>
      <c r="F17" s="29">
        <f t="shared" si="0"/>
        <v>0</v>
      </c>
      <c r="G17" s="29"/>
      <c r="K17" s="12" t="s">
        <v>17</v>
      </c>
      <c r="M17" s="4">
        <v>74</v>
      </c>
      <c r="O17" s="8">
        <f t="shared" si="2"/>
        <v>445</v>
      </c>
    </row>
    <row r="18" spans="1:15" ht="30" customHeight="1" x14ac:dyDescent="0.25">
      <c r="A18" s="1">
        <v>14</v>
      </c>
      <c r="B18" s="9" t="s">
        <v>92</v>
      </c>
      <c r="C18" s="10" t="s">
        <v>0</v>
      </c>
      <c r="D18" s="10">
        <v>519</v>
      </c>
      <c r="E18" s="11"/>
      <c r="F18" s="29">
        <f t="shared" si="0"/>
        <v>0</v>
      </c>
      <c r="G18" s="29"/>
      <c r="K18" s="12" t="s">
        <v>47</v>
      </c>
      <c r="M18" s="4">
        <v>74</v>
      </c>
      <c r="O18" s="8">
        <f t="shared" si="2"/>
        <v>210</v>
      </c>
    </row>
    <row r="19" spans="1:15" ht="30" customHeight="1" x14ac:dyDescent="0.25">
      <c r="A19" s="1">
        <v>15</v>
      </c>
      <c r="B19" s="9" t="s">
        <v>93</v>
      </c>
      <c r="C19" s="10" t="s">
        <v>0</v>
      </c>
      <c r="D19" s="10">
        <v>519</v>
      </c>
      <c r="E19" s="11"/>
      <c r="F19" s="29">
        <f t="shared" si="0"/>
        <v>0</v>
      </c>
      <c r="G19" s="29"/>
      <c r="K19" s="12" t="s">
        <v>18</v>
      </c>
      <c r="M19" s="4">
        <v>17</v>
      </c>
      <c r="O19" s="8">
        <f t="shared" si="2"/>
        <v>1</v>
      </c>
    </row>
    <row r="20" spans="1:15" ht="30" customHeight="1" x14ac:dyDescent="0.25">
      <c r="A20" s="1">
        <v>16</v>
      </c>
      <c r="B20" s="9" t="s">
        <v>94</v>
      </c>
      <c r="C20" s="10" t="s">
        <v>0</v>
      </c>
      <c r="D20" s="10">
        <v>227</v>
      </c>
      <c r="E20" s="11"/>
      <c r="F20" s="29">
        <f t="shared" si="0"/>
        <v>0</v>
      </c>
      <c r="G20" s="29"/>
      <c r="K20" s="12" t="s">
        <v>6</v>
      </c>
      <c r="M20" s="4">
        <v>1</v>
      </c>
      <c r="O20" s="8">
        <f t="shared" si="2"/>
        <v>38</v>
      </c>
    </row>
    <row r="21" spans="1:15" s="51" customFormat="1" ht="30" customHeight="1" x14ac:dyDescent="0.25">
      <c r="A21" s="46">
        <v>17</v>
      </c>
      <c r="B21" s="47" t="s">
        <v>6</v>
      </c>
      <c r="C21" s="48" t="s">
        <v>0</v>
      </c>
      <c r="D21" s="48">
        <v>2</v>
      </c>
      <c r="E21" s="49"/>
      <c r="F21" s="50">
        <f t="shared" si="0"/>
        <v>0</v>
      </c>
      <c r="G21" s="50"/>
      <c r="K21" s="52" t="s">
        <v>48</v>
      </c>
      <c r="M21" s="53">
        <v>2</v>
      </c>
      <c r="O21" s="51">
        <f t="shared" si="2"/>
        <v>38</v>
      </c>
    </row>
    <row r="22" spans="1:15" s="51" customFormat="1" ht="30" customHeight="1" x14ac:dyDescent="0.25">
      <c r="A22" s="46">
        <v>18</v>
      </c>
      <c r="B22" s="47" t="s">
        <v>48</v>
      </c>
      <c r="C22" s="48" t="s">
        <v>0</v>
      </c>
      <c r="D22" s="48">
        <v>40</v>
      </c>
      <c r="E22" s="49"/>
      <c r="F22" s="50">
        <f t="shared" si="0"/>
        <v>0</v>
      </c>
      <c r="G22" s="50"/>
      <c r="K22" s="52" t="s">
        <v>49</v>
      </c>
      <c r="M22" s="53">
        <v>2</v>
      </c>
      <c r="O22" s="51">
        <f t="shared" si="2"/>
        <v>15</v>
      </c>
    </row>
    <row r="23" spans="1:15" s="51" customFormat="1" ht="30" customHeight="1" x14ac:dyDescent="0.25">
      <c r="A23" s="46">
        <v>19</v>
      </c>
      <c r="B23" s="47" t="s">
        <v>49</v>
      </c>
      <c r="C23" s="48" t="s">
        <v>0</v>
      </c>
      <c r="D23" s="48">
        <v>40</v>
      </c>
      <c r="E23" s="49"/>
      <c r="F23" s="50">
        <f t="shared" si="0"/>
        <v>0</v>
      </c>
      <c r="G23" s="50"/>
      <c r="K23" s="52" t="s">
        <v>50</v>
      </c>
      <c r="M23" s="53">
        <v>1</v>
      </c>
      <c r="O23" s="51">
        <f>+D25-M25</f>
        <v>8</v>
      </c>
    </row>
    <row r="24" spans="1:15" s="51" customFormat="1" ht="30" customHeight="1" x14ac:dyDescent="0.25">
      <c r="A24" s="46">
        <v>20</v>
      </c>
      <c r="B24" s="47" t="s">
        <v>103</v>
      </c>
      <c r="C24" s="48" t="s">
        <v>0</v>
      </c>
      <c r="D24" s="48">
        <v>16</v>
      </c>
      <c r="E24" s="49"/>
      <c r="F24" s="50">
        <f t="shared" si="0"/>
        <v>0</v>
      </c>
      <c r="G24" s="50"/>
      <c r="K24" s="52" t="s">
        <v>51</v>
      </c>
      <c r="M24" s="53">
        <v>0</v>
      </c>
      <c r="O24" s="51">
        <f>+D26-M26</f>
        <v>18</v>
      </c>
    </row>
    <row r="25" spans="1:15" ht="30" customHeight="1" x14ac:dyDescent="0.25">
      <c r="A25" s="1">
        <v>21</v>
      </c>
      <c r="B25" s="9" t="s">
        <v>52</v>
      </c>
      <c r="C25" s="10" t="s">
        <v>0</v>
      </c>
      <c r="D25" s="10">
        <v>9</v>
      </c>
      <c r="E25" s="11"/>
      <c r="F25" s="29">
        <f t="shared" si="0"/>
        <v>0</v>
      </c>
      <c r="G25" s="29"/>
      <c r="K25" s="14" t="s">
        <v>52</v>
      </c>
      <c r="M25" s="4">
        <v>1</v>
      </c>
      <c r="O25" s="8">
        <f>+D27-M29</f>
        <v>446</v>
      </c>
    </row>
    <row r="26" spans="1:15" ht="30" customHeight="1" x14ac:dyDescent="0.25">
      <c r="A26" s="1">
        <v>22</v>
      </c>
      <c r="B26" s="9" t="s">
        <v>95</v>
      </c>
      <c r="C26" s="10" t="s">
        <v>0</v>
      </c>
      <c r="D26" s="10">
        <v>20</v>
      </c>
      <c r="E26" s="11"/>
      <c r="F26" s="29">
        <f t="shared" si="0"/>
        <v>0</v>
      </c>
      <c r="G26" s="29"/>
      <c r="K26" s="14" t="s">
        <v>14</v>
      </c>
      <c r="M26" s="4">
        <v>2</v>
      </c>
      <c r="O26" s="8">
        <f>+D28-M30</f>
        <v>291</v>
      </c>
    </row>
    <row r="27" spans="1:15" ht="30" customHeight="1" x14ac:dyDescent="0.25">
      <c r="A27" s="1">
        <v>23</v>
      </c>
      <c r="B27" s="9" t="s">
        <v>97</v>
      </c>
      <c r="C27" s="10" t="s">
        <v>109</v>
      </c>
      <c r="D27" s="10">
        <v>500</v>
      </c>
      <c r="E27" s="11"/>
      <c r="F27" s="29">
        <f t="shared" si="0"/>
        <v>0</v>
      </c>
      <c r="G27" s="29"/>
      <c r="K27" s="12" t="s">
        <v>53</v>
      </c>
      <c r="M27" s="4">
        <v>0</v>
      </c>
      <c r="O27" s="8">
        <f>+D29-M31</f>
        <v>446</v>
      </c>
    </row>
    <row r="28" spans="1:15" ht="30" customHeight="1" x14ac:dyDescent="0.25">
      <c r="A28" s="1">
        <v>24</v>
      </c>
      <c r="B28" s="9" t="s">
        <v>98</v>
      </c>
      <c r="C28" s="10" t="s">
        <v>109</v>
      </c>
      <c r="D28" s="10">
        <v>333</v>
      </c>
      <c r="E28" s="11"/>
      <c r="F28" s="29">
        <f t="shared" si="0"/>
        <v>0</v>
      </c>
      <c r="G28" s="29"/>
      <c r="K28" s="15" t="s">
        <v>54</v>
      </c>
      <c r="M28" s="4">
        <v>14</v>
      </c>
      <c r="O28" s="8">
        <f t="shared" ref="O28:O31" si="3">+D34-M34</f>
        <v>0</v>
      </c>
    </row>
    <row r="29" spans="1:15" ht="30" customHeight="1" x14ac:dyDescent="0.25">
      <c r="A29" s="1">
        <v>25</v>
      </c>
      <c r="B29" s="9" t="s">
        <v>99</v>
      </c>
      <c r="C29" s="10" t="s">
        <v>0</v>
      </c>
      <c r="D29" s="10">
        <v>500</v>
      </c>
      <c r="E29" s="11"/>
      <c r="F29" s="29">
        <f t="shared" si="0"/>
        <v>0</v>
      </c>
      <c r="G29" s="29"/>
      <c r="K29" s="15" t="s">
        <v>55</v>
      </c>
      <c r="M29" s="4">
        <v>54</v>
      </c>
      <c r="O29" s="8">
        <f t="shared" si="3"/>
        <v>0</v>
      </c>
    </row>
    <row r="30" spans="1:15" ht="30" customHeight="1" x14ac:dyDescent="0.25">
      <c r="A30" s="1">
        <v>26</v>
      </c>
      <c r="B30" s="9" t="s">
        <v>20</v>
      </c>
      <c r="C30" s="10" t="s">
        <v>0</v>
      </c>
      <c r="D30" s="10">
        <v>16</v>
      </c>
      <c r="E30" s="11"/>
      <c r="F30" s="29">
        <f t="shared" si="0"/>
        <v>0</v>
      </c>
      <c r="G30" s="29"/>
      <c r="K30" s="15" t="s">
        <v>56</v>
      </c>
      <c r="M30" s="4">
        <v>42</v>
      </c>
      <c r="O30" s="8">
        <f t="shared" si="3"/>
        <v>5</v>
      </c>
    </row>
    <row r="31" spans="1:15" ht="30" customHeight="1" x14ac:dyDescent="0.25">
      <c r="A31" s="1">
        <v>27</v>
      </c>
      <c r="B31" s="16" t="s">
        <v>104</v>
      </c>
      <c r="C31" s="10" t="s">
        <v>0</v>
      </c>
      <c r="D31" s="10">
        <v>3</v>
      </c>
      <c r="E31" s="11"/>
      <c r="F31" s="29">
        <f t="shared" si="0"/>
        <v>0</v>
      </c>
      <c r="G31" s="29"/>
      <c r="K31" s="15" t="s">
        <v>57</v>
      </c>
      <c r="M31" s="4">
        <v>54</v>
      </c>
      <c r="O31" s="8">
        <f t="shared" si="3"/>
        <v>5</v>
      </c>
    </row>
    <row r="32" spans="1:15" ht="30" customHeight="1" x14ac:dyDescent="0.25">
      <c r="A32" s="1">
        <v>28</v>
      </c>
      <c r="B32" s="16" t="s">
        <v>117</v>
      </c>
      <c r="C32" s="10" t="s">
        <v>0</v>
      </c>
      <c r="D32" s="10">
        <v>3</v>
      </c>
      <c r="E32" s="11"/>
      <c r="F32" s="29">
        <f t="shared" si="0"/>
        <v>0</v>
      </c>
      <c r="G32" s="29"/>
      <c r="K32" s="15" t="s">
        <v>11</v>
      </c>
      <c r="M32" s="4">
        <v>0</v>
      </c>
      <c r="O32" s="8" t="e">
        <f>+#REF!-#REF!</f>
        <v>#REF!</v>
      </c>
    </row>
    <row r="33" spans="1:15" ht="30" customHeight="1" x14ac:dyDescent="0.25">
      <c r="A33" s="1">
        <v>29</v>
      </c>
      <c r="B33" s="16" t="s">
        <v>96</v>
      </c>
      <c r="C33" s="10" t="s">
        <v>110</v>
      </c>
      <c r="D33" s="10">
        <v>1</v>
      </c>
      <c r="E33" s="11"/>
      <c r="F33" s="29">
        <f t="shared" si="0"/>
        <v>0</v>
      </c>
      <c r="G33" s="29"/>
      <c r="K33" s="15" t="s">
        <v>12</v>
      </c>
      <c r="M33" s="4">
        <v>0</v>
      </c>
      <c r="O33" s="8" t="e">
        <f>+#REF!-#REF!</f>
        <v>#REF!</v>
      </c>
    </row>
    <row r="34" spans="1:15" ht="30" customHeight="1" x14ac:dyDescent="0.25">
      <c r="A34" s="1">
        <v>30</v>
      </c>
      <c r="B34" s="9" t="s">
        <v>11</v>
      </c>
      <c r="C34" s="10" t="s">
        <v>0</v>
      </c>
      <c r="D34" s="10">
        <v>2</v>
      </c>
      <c r="E34" s="11"/>
      <c r="F34" s="29">
        <f t="shared" si="0"/>
        <v>0</v>
      </c>
      <c r="G34" s="29"/>
      <c r="K34" s="15" t="s">
        <v>13</v>
      </c>
      <c r="M34" s="4">
        <v>2</v>
      </c>
      <c r="O34" s="8" t="e">
        <f>+D16-#REF!</f>
        <v>#REF!</v>
      </c>
    </row>
    <row r="35" spans="1:15" ht="30" customHeight="1" x14ac:dyDescent="0.25">
      <c r="A35" s="1">
        <v>31</v>
      </c>
      <c r="B35" s="9" t="s">
        <v>12</v>
      </c>
      <c r="C35" s="10" t="s">
        <v>0</v>
      </c>
      <c r="D35" s="10">
        <v>2</v>
      </c>
      <c r="E35" s="11"/>
      <c r="F35" s="29">
        <f t="shared" si="0"/>
        <v>0</v>
      </c>
      <c r="G35" s="29"/>
      <c r="K35" s="15" t="s">
        <v>19</v>
      </c>
      <c r="M35" s="4">
        <v>2</v>
      </c>
      <c r="O35" s="8" t="e">
        <f>+#REF!-M49</f>
        <v>#REF!</v>
      </c>
    </row>
    <row r="36" spans="1:15" ht="30" customHeight="1" x14ac:dyDescent="0.25">
      <c r="A36" s="1">
        <v>32</v>
      </c>
      <c r="B36" s="9" t="s">
        <v>5</v>
      </c>
      <c r="C36" s="10" t="s">
        <v>0</v>
      </c>
      <c r="D36" s="10">
        <v>13</v>
      </c>
      <c r="E36" s="11"/>
      <c r="F36" s="29">
        <f t="shared" si="0"/>
        <v>0</v>
      </c>
      <c r="G36" s="29"/>
      <c r="K36" s="15" t="s">
        <v>5</v>
      </c>
      <c r="M36" s="4">
        <v>8</v>
      </c>
      <c r="O36" s="8" t="e">
        <f>+#REF!-#REF!</f>
        <v>#REF!</v>
      </c>
    </row>
    <row r="37" spans="1:15" ht="30" customHeight="1" x14ac:dyDescent="0.25">
      <c r="A37" s="1">
        <v>33</v>
      </c>
      <c r="B37" s="9" t="s">
        <v>10</v>
      </c>
      <c r="C37" s="10" t="s">
        <v>0</v>
      </c>
      <c r="D37" s="10">
        <v>13</v>
      </c>
      <c r="E37" s="11"/>
      <c r="F37" s="29">
        <f t="shared" si="0"/>
        <v>0</v>
      </c>
      <c r="G37" s="29"/>
      <c r="K37" s="15" t="s">
        <v>10</v>
      </c>
      <c r="M37" s="4">
        <v>8</v>
      </c>
      <c r="O37" s="8">
        <f>+D30-M64</f>
        <v>9</v>
      </c>
    </row>
    <row r="38" spans="1:15" ht="30" customHeight="1" x14ac:dyDescent="0.25">
      <c r="A38" s="1">
        <v>34</v>
      </c>
      <c r="B38" s="9" t="s">
        <v>100</v>
      </c>
      <c r="C38" s="10" t="s">
        <v>0</v>
      </c>
      <c r="D38" s="10">
        <v>44</v>
      </c>
      <c r="E38" s="11"/>
      <c r="F38" s="29">
        <f t="shared" si="0"/>
        <v>0</v>
      </c>
      <c r="G38" s="29"/>
      <c r="K38" s="15" t="s">
        <v>5</v>
      </c>
      <c r="M38" s="4">
        <v>8</v>
      </c>
      <c r="O38" s="8" t="e">
        <f>+#REF!-#REF!</f>
        <v>#REF!</v>
      </c>
    </row>
    <row r="39" spans="1:15" ht="30" customHeight="1" x14ac:dyDescent="0.25">
      <c r="A39" s="1">
        <v>35</v>
      </c>
      <c r="B39" s="9" t="s">
        <v>101</v>
      </c>
      <c r="C39" s="10" t="s">
        <v>0</v>
      </c>
      <c r="D39" s="10">
        <v>44</v>
      </c>
      <c r="E39" s="11"/>
      <c r="F39" s="29">
        <f t="shared" si="0"/>
        <v>0</v>
      </c>
      <c r="G39" s="29"/>
      <c r="K39" s="15" t="s">
        <v>10</v>
      </c>
      <c r="M39" s="4">
        <v>8</v>
      </c>
      <c r="O39" s="8">
        <f>+D32-M66</f>
        <v>0</v>
      </c>
    </row>
    <row r="40" spans="1:15" ht="30" customHeight="1" x14ac:dyDescent="0.25">
      <c r="A40" s="1">
        <v>36</v>
      </c>
      <c r="B40" s="16" t="s">
        <v>102</v>
      </c>
      <c r="C40" s="10" t="s">
        <v>0</v>
      </c>
      <c r="D40" s="10">
        <v>2</v>
      </c>
      <c r="E40" s="11"/>
      <c r="F40" s="29">
        <f t="shared" si="0"/>
        <v>0</v>
      </c>
      <c r="G40" s="29"/>
      <c r="K40" s="12" t="s">
        <v>32</v>
      </c>
      <c r="M40" s="4">
        <v>24</v>
      </c>
      <c r="O40" s="8">
        <f>+D40-M80</f>
        <v>0</v>
      </c>
    </row>
    <row r="41" spans="1:15" ht="30" customHeight="1" x14ac:dyDescent="0.25">
      <c r="A41" s="1">
        <v>37</v>
      </c>
      <c r="B41" s="9" t="s">
        <v>106</v>
      </c>
      <c r="C41" s="10" t="s">
        <v>0</v>
      </c>
      <c r="D41" s="10">
        <v>16</v>
      </c>
      <c r="E41" s="11"/>
      <c r="F41" s="29">
        <f t="shared" si="0"/>
        <v>0</v>
      </c>
      <c r="G41" s="29"/>
      <c r="K41" s="12" t="s">
        <v>58</v>
      </c>
      <c r="M41" s="4">
        <v>0</v>
      </c>
    </row>
    <row r="42" spans="1:15" ht="30" customHeight="1" x14ac:dyDescent="0.25">
      <c r="A42" s="1">
        <v>38</v>
      </c>
      <c r="B42" s="9" t="s">
        <v>1</v>
      </c>
      <c r="C42" s="10" t="s">
        <v>0</v>
      </c>
      <c r="D42" s="10">
        <v>1</v>
      </c>
      <c r="E42" s="11"/>
      <c r="F42" s="29">
        <f t="shared" si="0"/>
        <v>0</v>
      </c>
      <c r="G42" s="29"/>
      <c r="K42" s="12" t="s">
        <v>33</v>
      </c>
      <c r="M42" s="4">
        <v>6</v>
      </c>
    </row>
    <row r="43" spans="1:15" ht="30" customHeight="1" x14ac:dyDescent="0.25">
      <c r="A43" s="1">
        <v>39</v>
      </c>
      <c r="B43" s="9" t="s">
        <v>7</v>
      </c>
      <c r="C43" s="10" t="s">
        <v>111</v>
      </c>
      <c r="D43" s="10">
        <v>16</v>
      </c>
      <c r="E43" s="11"/>
      <c r="F43" s="29">
        <f t="shared" si="0"/>
        <v>0</v>
      </c>
      <c r="G43" s="29"/>
      <c r="K43" s="12" t="s">
        <v>59</v>
      </c>
      <c r="M43" s="4">
        <v>0</v>
      </c>
    </row>
    <row r="44" spans="1:15" s="17" customFormat="1" ht="30" customHeight="1" x14ac:dyDescent="0.25">
      <c r="A44" s="31" t="s">
        <v>2</v>
      </c>
      <c r="B44" s="32"/>
      <c r="C44" s="32"/>
      <c r="D44" s="32"/>
      <c r="E44" s="33"/>
      <c r="F44" s="29">
        <f>SUM(F5:G43)</f>
        <v>0</v>
      </c>
      <c r="G44" s="29"/>
      <c r="K44" s="18"/>
      <c r="M44" s="5"/>
    </row>
    <row r="45" spans="1:15" s="17" customFormat="1" ht="30" customHeight="1" x14ac:dyDescent="0.25">
      <c r="A45" s="31" t="s">
        <v>3</v>
      </c>
      <c r="B45" s="32"/>
      <c r="C45" s="32"/>
      <c r="D45" s="32"/>
      <c r="E45" s="33"/>
      <c r="F45" s="29">
        <f>TRUNC(F44*0.2,2)</f>
        <v>0</v>
      </c>
      <c r="G45" s="29"/>
      <c r="K45" s="19"/>
      <c r="M45" s="5"/>
    </row>
    <row r="46" spans="1:15" s="17" customFormat="1" ht="30" customHeight="1" x14ac:dyDescent="0.25">
      <c r="A46" s="31" t="s">
        <v>4</v>
      </c>
      <c r="B46" s="32"/>
      <c r="C46" s="32"/>
      <c r="D46" s="32"/>
      <c r="E46" s="33"/>
      <c r="F46" s="45">
        <f>F44+F45</f>
        <v>0</v>
      </c>
      <c r="G46" s="45"/>
      <c r="H46" s="20"/>
      <c r="I46" s="21"/>
      <c r="K46" s="19"/>
      <c r="M46" s="5"/>
    </row>
    <row r="47" spans="1:15" s="23" customFormat="1" ht="33.75" customHeight="1" x14ac:dyDescent="0.25">
      <c r="A47" s="34" t="s">
        <v>113</v>
      </c>
      <c r="B47" s="34"/>
      <c r="C47" s="34"/>
      <c r="D47" s="34"/>
      <c r="E47" s="34"/>
      <c r="F47" s="34"/>
      <c r="G47" s="34"/>
      <c r="H47" s="22"/>
    </row>
    <row r="48" spans="1:15" s="23" customFormat="1" ht="25.5" customHeight="1" x14ac:dyDescent="0.25">
      <c r="A48" s="35" t="s">
        <v>114</v>
      </c>
      <c r="B48" s="35"/>
      <c r="C48" s="35"/>
      <c r="D48" s="35"/>
      <c r="E48" s="35"/>
      <c r="F48" s="35"/>
      <c r="G48" s="35"/>
      <c r="H48" s="24"/>
    </row>
    <row r="49" spans="7:13" x14ac:dyDescent="0.25">
      <c r="G49" s="25"/>
      <c r="I49" s="26"/>
      <c r="K49" s="15"/>
      <c r="M49" s="6"/>
    </row>
    <row r="50" spans="7:13" x14ac:dyDescent="0.25">
      <c r="K50" s="8" t="s">
        <v>60</v>
      </c>
      <c r="M50" s="6">
        <v>0</v>
      </c>
    </row>
    <row r="51" spans="7:13" x14ac:dyDescent="0.25">
      <c r="K51" s="12" t="s">
        <v>34</v>
      </c>
      <c r="M51" s="6">
        <v>2</v>
      </c>
    </row>
    <row r="52" spans="7:13" x14ac:dyDescent="0.25">
      <c r="K52" s="27" t="s">
        <v>61</v>
      </c>
      <c r="M52" s="6">
        <v>0</v>
      </c>
    </row>
    <row r="53" spans="7:13" x14ac:dyDescent="0.25">
      <c r="K53" s="8" t="s">
        <v>62</v>
      </c>
      <c r="M53" s="6">
        <v>0</v>
      </c>
    </row>
    <row r="54" spans="7:13" x14ac:dyDescent="0.25">
      <c r="K54" s="8" t="s">
        <v>63</v>
      </c>
      <c r="M54" s="6">
        <v>0</v>
      </c>
    </row>
    <row r="55" spans="7:13" x14ac:dyDescent="0.25">
      <c r="K55" s="8" t="s">
        <v>35</v>
      </c>
      <c r="M55" s="6">
        <v>12</v>
      </c>
    </row>
    <row r="56" spans="7:13" x14ac:dyDescent="0.25">
      <c r="K56" s="12" t="s">
        <v>64</v>
      </c>
      <c r="M56" s="6">
        <v>0</v>
      </c>
    </row>
    <row r="57" spans="7:13" ht="21" customHeight="1" x14ac:dyDescent="0.25">
      <c r="K57" s="12" t="s">
        <v>65</v>
      </c>
      <c r="M57" s="6">
        <v>0</v>
      </c>
    </row>
    <row r="58" spans="7:13" ht="21" customHeight="1" x14ac:dyDescent="0.25">
      <c r="K58" s="12" t="s">
        <v>66</v>
      </c>
      <c r="M58" s="6">
        <v>0</v>
      </c>
    </row>
    <row r="59" spans="7:13" ht="22.9" customHeight="1" x14ac:dyDescent="0.25">
      <c r="K59" s="12" t="s">
        <v>67</v>
      </c>
      <c r="M59" s="6">
        <v>0</v>
      </c>
    </row>
    <row r="60" spans="7:13" x14ac:dyDescent="0.25">
      <c r="K60" s="12" t="s">
        <v>68</v>
      </c>
      <c r="M60" s="6">
        <v>0</v>
      </c>
    </row>
    <row r="61" spans="7:13" x14ac:dyDescent="0.25">
      <c r="K61" s="12" t="s">
        <v>69</v>
      </c>
      <c r="M61" s="6">
        <v>0</v>
      </c>
    </row>
    <row r="62" spans="7:13" x14ac:dyDescent="0.25">
      <c r="K62" s="12" t="s">
        <v>70</v>
      </c>
      <c r="M62" s="6">
        <v>0</v>
      </c>
    </row>
    <row r="63" spans="7:13" x14ac:dyDescent="0.25">
      <c r="K63" s="12" t="s">
        <v>71</v>
      </c>
      <c r="M63" s="6">
        <v>0</v>
      </c>
    </row>
    <row r="64" spans="7:13" x14ac:dyDescent="0.25">
      <c r="K64" s="12" t="s">
        <v>20</v>
      </c>
      <c r="M64" s="6">
        <v>7</v>
      </c>
    </row>
    <row r="65" spans="11:13" x14ac:dyDescent="0.25">
      <c r="K65" s="12" t="s">
        <v>21</v>
      </c>
      <c r="M65" s="6">
        <v>3</v>
      </c>
    </row>
    <row r="66" spans="11:13" x14ac:dyDescent="0.25">
      <c r="K66" s="12" t="s">
        <v>22</v>
      </c>
      <c r="M66" s="6">
        <v>3</v>
      </c>
    </row>
    <row r="67" spans="11:13" x14ac:dyDescent="0.25">
      <c r="K67" s="12" t="s">
        <v>23</v>
      </c>
      <c r="M67" s="6">
        <v>3</v>
      </c>
    </row>
    <row r="68" spans="11:13" x14ac:dyDescent="0.25">
      <c r="K68" s="12" t="s">
        <v>24</v>
      </c>
      <c r="M68" s="6">
        <v>3</v>
      </c>
    </row>
    <row r="69" spans="11:13" x14ac:dyDescent="0.25">
      <c r="K69" s="12" t="s">
        <v>25</v>
      </c>
      <c r="M69" s="6">
        <v>3</v>
      </c>
    </row>
    <row r="70" spans="11:13" x14ac:dyDescent="0.25">
      <c r="K70" s="12" t="s">
        <v>26</v>
      </c>
      <c r="M70" s="6">
        <v>8</v>
      </c>
    </row>
    <row r="71" spans="11:13" x14ac:dyDescent="0.25">
      <c r="K71" s="12" t="s">
        <v>27</v>
      </c>
      <c r="M71" s="6">
        <v>8</v>
      </c>
    </row>
    <row r="72" spans="11:13" x14ac:dyDescent="0.25">
      <c r="K72" s="12" t="s">
        <v>72</v>
      </c>
      <c r="M72" s="6">
        <v>8</v>
      </c>
    </row>
    <row r="73" spans="11:13" x14ac:dyDescent="0.25">
      <c r="K73" s="28" t="s">
        <v>73</v>
      </c>
      <c r="M73" s="6">
        <v>1</v>
      </c>
    </row>
    <row r="74" spans="11:13" x14ac:dyDescent="0.25">
      <c r="K74" s="28" t="s">
        <v>74</v>
      </c>
      <c r="M74" s="6">
        <v>0</v>
      </c>
    </row>
    <row r="75" spans="11:13" x14ac:dyDescent="0.25">
      <c r="K75" s="15" t="s">
        <v>75</v>
      </c>
      <c r="M75" s="6">
        <v>0</v>
      </c>
    </row>
    <row r="76" spans="11:13" x14ac:dyDescent="0.25">
      <c r="K76" s="15" t="s">
        <v>76</v>
      </c>
      <c r="M76" s="6">
        <v>0</v>
      </c>
    </row>
    <row r="77" spans="11:13" x14ac:dyDescent="0.25">
      <c r="K77" s="15" t="s">
        <v>77</v>
      </c>
      <c r="M77" s="6">
        <v>2</v>
      </c>
    </row>
    <row r="78" spans="11:13" x14ac:dyDescent="0.25">
      <c r="K78" s="15" t="s">
        <v>78</v>
      </c>
      <c r="M78" s="6">
        <v>0</v>
      </c>
    </row>
    <row r="79" spans="11:13" x14ac:dyDescent="0.25">
      <c r="K79" s="15" t="s">
        <v>79</v>
      </c>
      <c r="M79" s="6">
        <v>0</v>
      </c>
    </row>
    <row r="80" spans="11:13" x14ac:dyDescent="0.25">
      <c r="K80" s="12" t="s">
        <v>80</v>
      </c>
      <c r="M80" s="6">
        <v>2</v>
      </c>
    </row>
    <row r="81" spans="11:13" x14ac:dyDescent="0.25">
      <c r="K81" s="12" t="s">
        <v>81</v>
      </c>
      <c r="M81" s="6">
        <v>0</v>
      </c>
    </row>
    <row r="82" spans="11:13" x14ac:dyDescent="0.25">
      <c r="K82" s="12" t="s">
        <v>82</v>
      </c>
      <c r="M82" s="6">
        <v>0</v>
      </c>
    </row>
    <row r="83" spans="11:13" x14ac:dyDescent="0.25">
      <c r="K83" s="15" t="s">
        <v>83</v>
      </c>
      <c r="M83" s="6">
        <v>0</v>
      </c>
    </row>
  </sheetData>
  <sheetProtection algorithmName="SHA-512" hashValue="vSuVJYKBeT+Ozt30t8LyUfJurMI+Wi+OAhJDIdaRoND41X4nWjMm8XISYjEsJEvRNwDqDqqJgMWe1DbLvOKj/A==" saltValue="HUgUAjODo5s5BjFZi2T0IA==" spinCount="100000" sheet="1" objects="1" scenarios="1"/>
  <mergeCells count="51">
    <mergeCell ref="A47:G47"/>
    <mergeCell ref="A48:G48"/>
    <mergeCell ref="F27:G27"/>
    <mergeCell ref="A1:G1"/>
    <mergeCell ref="A2:G2"/>
    <mergeCell ref="A3:G3"/>
    <mergeCell ref="F32:G32"/>
    <mergeCell ref="F30:G30"/>
    <mergeCell ref="F31:G31"/>
    <mergeCell ref="F34:G34"/>
    <mergeCell ref="F35:G35"/>
    <mergeCell ref="F43:G43"/>
    <mergeCell ref="F46:G46"/>
    <mergeCell ref="F44:G44"/>
    <mergeCell ref="F45:G45"/>
    <mergeCell ref="A44:E44"/>
    <mergeCell ref="A45:E45"/>
    <mergeCell ref="A46:E46"/>
    <mergeCell ref="F38:G38"/>
    <mergeCell ref="F39:G39"/>
    <mergeCell ref="F41:G41"/>
    <mergeCell ref="F42:G42"/>
    <mergeCell ref="F33:G33"/>
    <mergeCell ref="F40:G40"/>
    <mergeCell ref="F36:G36"/>
    <mergeCell ref="F37:G37"/>
    <mergeCell ref="F8:G8"/>
    <mergeCell ref="F9:G9"/>
    <mergeCell ref="F10:G10"/>
    <mergeCell ref="F11:G11"/>
    <mergeCell ref="F12:G12"/>
    <mergeCell ref="F21:G21"/>
    <mergeCell ref="F23:G23"/>
    <mergeCell ref="F24:G24"/>
    <mergeCell ref="F29:G29"/>
    <mergeCell ref="F13:G13"/>
    <mergeCell ref="F14:G14"/>
    <mergeCell ref="F17:G17"/>
    <mergeCell ref="F28:G28"/>
    <mergeCell ref="F15:G15"/>
    <mergeCell ref="F16:G16"/>
    <mergeCell ref="F19:G19"/>
    <mergeCell ref="F18:G18"/>
    <mergeCell ref="F20:G20"/>
    <mergeCell ref="F25:G25"/>
    <mergeCell ref="F26:G26"/>
    <mergeCell ref="F6:G6"/>
    <mergeCell ref="F7:G7"/>
    <mergeCell ref="F4:G4"/>
    <mergeCell ref="F5:G5"/>
    <mergeCell ref="F22:G22"/>
  </mergeCells>
  <printOptions horizontalCentered="1"/>
  <pageMargins left="0" right="0" top="0" bottom="0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2026-07-12T23:13:08Z</dcterms:modified>
</cp:coreProperties>
</file>