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b20c28898d6be67/Bureau/APPEL D'OFFRE ET BC 2025-2026/AOO 2026/AOO 02-2026-BP  zellaqua/Place ZELLAQUA/"/>
    </mc:Choice>
  </mc:AlternateContent>
  <xr:revisionPtr revIDLastSave="2" documentId="11_D2B834B49D134729F3CC0D2881B661247EFAF0CA" xr6:coauthVersionLast="47" xr6:coauthVersionMax="47" xr10:uidLastSave="{2C198677-63F8-4DEE-A419-C28C7A130FD6}"/>
  <bookViews>
    <workbookView xWindow="100" yWindow="20" windowWidth="19100" windowHeight="10060" xr2:uid="{00000000-000D-0000-FFFF-FFFF00000000}"/>
  </bookViews>
  <sheets>
    <sheet name="BORDEREAU DES PRIX" sheetId="1" r:id="rId1"/>
  </sheets>
  <definedNames>
    <definedName name="_xlnm.Print_Area" localSheetId="0">'BORDEREAU DES PRIX'!$A$1:$F$326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52" i="1" l="1"/>
  <c r="F250" i="1"/>
  <c r="F248" i="1"/>
  <c r="F246" i="1"/>
  <c r="F274" i="1" l="1"/>
  <c r="F273" i="1"/>
  <c r="F272" i="1"/>
  <c r="F271" i="1"/>
  <c r="D270" i="1"/>
  <c r="F270" i="1" s="1"/>
  <c r="F269" i="1"/>
  <c r="F268" i="1"/>
  <c r="F267" i="1"/>
  <c r="F266" i="1"/>
  <c r="F265" i="1"/>
  <c r="F264" i="1"/>
  <c r="F89" i="1" l="1"/>
  <c r="F90" i="1"/>
  <c r="F91" i="1"/>
  <c r="F93" i="1"/>
  <c r="F234" i="1"/>
  <c r="F233" i="1"/>
  <c r="F235" i="1"/>
  <c r="F236" i="1"/>
  <c r="F237" i="1" l="1"/>
  <c r="F238" i="1"/>
  <c r="F67" i="1" l="1"/>
  <c r="F66" i="1"/>
  <c r="F37" i="1" l="1"/>
  <c r="F38" i="1"/>
  <c r="A9" i="1" l="1"/>
  <c r="A11" i="1" s="1"/>
  <c r="F10" i="1"/>
  <c r="D57" i="1" l="1"/>
  <c r="D51" i="1"/>
  <c r="D53" i="1" s="1"/>
  <c r="F111" i="1" l="1"/>
  <c r="F112" i="1"/>
  <c r="F182" i="1"/>
  <c r="F181" i="1"/>
  <c r="F169" i="1"/>
  <c r="F168" i="1"/>
  <c r="F167" i="1"/>
  <c r="F166" i="1"/>
  <c r="F165" i="1"/>
  <c r="F164" i="1"/>
  <c r="F121" i="1" l="1"/>
  <c r="F120" i="1"/>
  <c r="F75" i="1"/>
  <c r="F74" i="1"/>
  <c r="F73" i="1"/>
  <c r="F7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5" i="1"/>
  <c r="F43" i="1"/>
  <c r="F42" i="1"/>
  <c r="F39" i="1"/>
  <c r="F36" i="1"/>
  <c r="F35" i="1"/>
  <c r="F14" i="1"/>
  <c r="F13" i="1"/>
  <c r="F12" i="1"/>
  <c r="F11" i="1"/>
  <c r="F62" i="1" l="1"/>
  <c r="D281" i="1" s="1"/>
  <c r="F258" i="1"/>
  <c r="F257" i="1"/>
  <c r="F231" i="1"/>
  <c r="F232" i="1"/>
  <c r="F239" i="1"/>
  <c r="F240" i="1"/>
  <c r="F241" i="1"/>
  <c r="F242" i="1"/>
  <c r="F243" i="1"/>
  <c r="F244" i="1"/>
  <c r="F253" i="1"/>
  <c r="F254" i="1"/>
  <c r="F255" i="1"/>
  <c r="F259" i="1"/>
  <c r="F260" i="1"/>
  <c r="F230" i="1"/>
  <c r="F219" i="1"/>
  <c r="F220" i="1"/>
  <c r="F221" i="1"/>
  <c r="F222" i="1"/>
  <c r="F223" i="1"/>
  <c r="F224" i="1"/>
  <c r="F225" i="1"/>
  <c r="F226" i="1"/>
  <c r="F215" i="1"/>
  <c r="F216" i="1"/>
  <c r="F214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196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70" i="1"/>
  <c r="F171" i="1"/>
  <c r="F172" i="1"/>
  <c r="F173" i="1"/>
  <c r="F174" i="1"/>
  <c r="F175" i="1"/>
  <c r="F176" i="1"/>
  <c r="F177" i="1"/>
  <c r="F179" i="1"/>
  <c r="F180" i="1"/>
  <c r="F183" i="1"/>
  <c r="F184" i="1"/>
  <c r="F185" i="1"/>
  <c r="F186" i="1"/>
  <c r="F187" i="1"/>
  <c r="F188" i="1"/>
  <c r="F189" i="1"/>
  <c r="F190" i="1"/>
  <c r="F191" i="1"/>
  <c r="F192" i="1"/>
  <c r="F147" i="1"/>
  <c r="F103" i="1"/>
  <c r="F104" i="1"/>
  <c r="F105" i="1"/>
  <c r="F106" i="1"/>
  <c r="F107" i="1"/>
  <c r="F108" i="1"/>
  <c r="F109" i="1"/>
  <c r="F110" i="1"/>
  <c r="F113" i="1"/>
  <c r="F114" i="1"/>
  <c r="F115" i="1"/>
  <c r="F116" i="1"/>
  <c r="F117" i="1"/>
  <c r="F119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81" i="1"/>
  <c r="F82" i="1"/>
  <c r="F83" i="1"/>
  <c r="F84" i="1"/>
  <c r="F85" i="1"/>
  <c r="F86" i="1"/>
  <c r="F87" i="1"/>
  <c r="F88" i="1"/>
  <c r="F94" i="1"/>
  <c r="F95" i="1"/>
  <c r="F96" i="1"/>
  <c r="F97" i="1"/>
  <c r="F98" i="1"/>
  <c r="F80" i="1"/>
  <c r="F68" i="1"/>
  <c r="F69" i="1"/>
  <c r="F70" i="1"/>
  <c r="F71" i="1"/>
  <c r="F65" i="1"/>
  <c r="F7" i="1"/>
  <c r="F8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40" i="1"/>
  <c r="F41" i="1"/>
  <c r="D256" i="1"/>
  <c r="F256" i="1" s="1"/>
  <c r="F261" i="1" l="1"/>
  <c r="D288" i="1" s="1"/>
  <c r="F275" i="1"/>
  <c r="D289" i="1" s="1"/>
  <c r="F217" i="1"/>
  <c r="D286" i="1" s="1"/>
  <c r="F211" i="1"/>
  <c r="D285" i="1" s="1"/>
  <c r="F193" i="1"/>
  <c r="D284" i="1" s="1"/>
  <c r="F227" i="1"/>
  <c r="D287" i="1" s="1"/>
  <c r="F76" i="1"/>
  <c r="D280" i="1" s="1"/>
  <c r="F46" i="1"/>
  <c r="D279" i="1" s="1"/>
  <c r="D92" i="1" l="1"/>
  <c r="F92" i="1" l="1"/>
  <c r="F102" i="1"/>
  <c r="F144" i="1" l="1"/>
  <c r="D283" i="1" s="1"/>
  <c r="F99" i="1"/>
  <c r="D282" i="1" s="1"/>
  <c r="D290" i="1" l="1"/>
  <c r="D291" i="1" l="1"/>
  <c r="D292" i="1" s="1"/>
  <c r="A13" i="1" l="1"/>
  <c r="A15" i="1" s="1"/>
  <c r="A18" i="1" s="1"/>
  <c r="A23" i="1" s="1"/>
  <c r="A25" i="1" s="1"/>
  <c r="A30" i="1" s="1"/>
  <c r="A33" i="1" s="1"/>
  <c r="A35" i="1" s="1"/>
  <c r="A38" i="1" s="1"/>
  <c r="A40" i="1" s="1"/>
  <c r="A42" i="1" s="1"/>
  <c r="A44" i="1" s="1"/>
  <c r="A48" i="1" s="1"/>
  <c r="A50" i="1" s="1"/>
  <c r="A52" i="1" s="1"/>
  <c r="A54" i="1" s="1"/>
  <c r="A56" i="1" s="1"/>
  <c r="A58" i="1" s="1"/>
  <c r="A60" i="1" s="1"/>
  <c r="A64" i="1" s="1"/>
  <c r="A66" i="1" l="1"/>
  <c r="A68" i="1" s="1"/>
  <c r="A70" i="1" s="1"/>
  <c r="A72" i="1" s="1"/>
  <c r="A74" i="1" s="1"/>
  <c r="A79" i="1" s="1"/>
  <c r="A82" i="1" s="1"/>
  <c r="A84" i="1" s="1"/>
  <c r="A87" i="1" s="1"/>
  <c r="A89" i="1" l="1"/>
  <c r="A91" i="1" s="1"/>
  <c r="A93" i="1" s="1"/>
  <c r="A95" i="1" s="1"/>
  <c r="A97" i="1" s="1"/>
  <c r="A101" i="1" s="1"/>
  <c r="A103" i="1" s="1"/>
  <c r="A105" i="1" s="1"/>
  <c r="A107" i="1" s="1"/>
  <c r="A109" i="1" l="1"/>
  <c r="A111" i="1" s="1"/>
  <c r="A113" i="1" s="1"/>
  <c r="A115" i="1" s="1"/>
  <c r="A117" i="1" s="1"/>
  <c r="A122" i="1" s="1"/>
  <c r="A124" i="1" s="1"/>
  <c r="A126" i="1" s="1"/>
  <c r="A128" i="1" s="1"/>
  <c r="A130" i="1" s="1"/>
  <c r="A132" i="1" s="1"/>
  <c r="A134" i="1" s="1"/>
  <c r="A136" i="1" s="1"/>
  <c r="A138" i="1" s="1"/>
  <c r="A140" i="1" s="1"/>
  <c r="A142" i="1" s="1"/>
  <c r="A146" i="1" l="1"/>
  <c r="A148" i="1" s="1"/>
  <c r="A150" i="1" s="1"/>
  <c r="A152" i="1" s="1"/>
  <c r="A154" i="1" s="1"/>
  <c r="A156" i="1" s="1"/>
  <c r="A164" i="1" s="1"/>
  <c r="A166" i="1" s="1"/>
  <c r="A168" i="1" s="1"/>
  <c r="A170" i="1" s="1"/>
  <c r="A172" i="1" s="1"/>
  <c r="A174" i="1" l="1"/>
  <c r="A176" i="1" s="1"/>
  <c r="A179" i="1" s="1"/>
  <c r="A181" i="1" s="1"/>
  <c r="A183" i="1" s="1"/>
  <c r="A185" i="1" s="1"/>
  <c r="A187" i="1" s="1"/>
  <c r="A189" i="1" s="1"/>
  <c r="A191" i="1" s="1"/>
  <c r="A195" i="1" l="1"/>
  <c r="A197" i="1" s="1"/>
  <c r="A199" i="1" s="1"/>
  <c r="A201" i="1" s="1"/>
  <c r="A203" i="1" s="1"/>
  <c r="A205" i="1" s="1"/>
  <c r="A207" i="1" s="1"/>
  <c r="A209" i="1" s="1"/>
  <c r="A213" i="1" s="1"/>
  <c r="A215" i="1" s="1"/>
  <c r="A219" i="1" l="1"/>
  <c r="A221" i="1" s="1"/>
  <c r="A223" i="1" s="1"/>
  <c r="A225" i="1" s="1"/>
  <c r="A229" i="1" s="1"/>
  <c r="A231" i="1" l="1"/>
  <c r="A233" i="1" l="1"/>
  <c r="A235" i="1" s="1"/>
  <c r="A237" i="1" s="1"/>
  <c r="A239" i="1" s="1"/>
  <c r="A241" i="1" s="1"/>
  <c r="A243" i="1" s="1"/>
  <c r="A253" i="1" s="1"/>
  <c r="A255" i="1" s="1"/>
  <c r="A257" i="1" s="1"/>
  <c r="A259" i="1" s="1"/>
  <c r="A263" i="1" l="1"/>
  <c r="A265" i="1" s="1"/>
  <c r="A267" i="1" s="1"/>
  <c r="A269" i="1" s="1"/>
  <c r="A271" i="1" s="1"/>
  <c r="A273" i="1" s="1"/>
</calcChain>
</file>

<file path=xl/sharedStrings.xml><?xml version="1.0" encoding="utf-8"?>
<sst xmlns="http://schemas.openxmlformats.org/spreadsheetml/2006/main" count="439" uniqueCount="235">
  <si>
    <t>BORDEREAU DES PRIX DETAIL ESTIMATIF</t>
  </si>
  <si>
    <t>N° de Prix</t>
  </si>
  <si>
    <t>Désignation des ouvrages</t>
  </si>
  <si>
    <t>U</t>
  </si>
  <si>
    <t xml:space="preserve">Qté </t>
  </si>
  <si>
    <t xml:space="preserve">P.U en (DH) HT </t>
  </si>
  <si>
    <t>Montant  H.T</t>
  </si>
  <si>
    <t>A</t>
  </si>
  <si>
    <t>Le mètre linéaire……………………………………………………………………………………………………………………..</t>
  </si>
  <si>
    <t>ML</t>
  </si>
  <si>
    <t>L'unité………………………………………………………………………………………………………………………………………………</t>
  </si>
  <si>
    <t>Ml</t>
  </si>
  <si>
    <t>Egouts et canalisations</t>
  </si>
  <si>
    <t>Regards visitables ou non visitables pour toute  profondeur</t>
  </si>
  <si>
    <t xml:space="preserve">Regard de 0,40x0,40m </t>
  </si>
  <si>
    <t xml:space="preserve">Regard de 0,60x0,60m </t>
  </si>
  <si>
    <t>Le mètre carré……………………………………………………………………………………………………………………………</t>
  </si>
  <si>
    <t>M2</t>
  </si>
  <si>
    <t>Enduits</t>
  </si>
  <si>
    <t xml:space="preserve">TOTAL GROS-ŒUVRES </t>
  </si>
  <si>
    <t>REVETEMENT</t>
  </si>
  <si>
    <t xml:space="preserve">TOTAL  REVETEMENT </t>
  </si>
  <si>
    <t>MENUISERIE BOIS, ALUMINIUM ET METALLIQUE</t>
  </si>
  <si>
    <t>Menuiserie Bois</t>
  </si>
  <si>
    <t>Porte en sapin rouge de toutes natures y compris peinture</t>
  </si>
  <si>
    <t>Menuiserie Aluminium</t>
  </si>
  <si>
    <t>Menuiserie Métallique</t>
  </si>
  <si>
    <t>TOTAL MENUISERIE BOIS, ALUMINIUM ET METALLIQUE</t>
  </si>
  <si>
    <t xml:space="preserve">Vannes d'arrêts </t>
  </si>
  <si>
    <t>WC à l'anglaise</t>
  </si>
  <si>
    <t>Porte-savon liquide</t>
  </si>
  <si>
    <t>Glace-Miroir</t>
  </si>
  <si>
    <t>F</t>
  </si>
  <si>
    <t xml:space="preserve">ELECTRICITE -EQUIPEMENTS  INFORMATIQUES ET TELEPHONIQUES </t>
  </si>
  <si>
    <t>TOTAL  ELECTRICITE -EQUIPEMENT TELEPHONIQUE ET INFORMATIQUE</t>
  </si>
  <si>
    <t>PROTECTION D'INCENDIE</t>
  </si>
  <si>
    <t>Le forfait……………………………………………………………………………………………………………………..</t>
  </si>
  <si>
    <t>Câblage de l’ensemble du système y/c conduites</t>
  </si>
  <si>
    <t>Ensemble</t>
  </si>
  <si>
    <t>Ens</t>
  </si>
  <si>
    <t>H</t>
  </si>
  <si>
    <t xml:space="preserve">  PEINTURE</t>
  </si>
  <si>
    <t>Peinture Glycérophtalique intérieure sur murs et plafonds</t>
  </si>
  <si>
    <t>Peinture Glycérophtalique laquée pour locaux humides</t>
  </si>
  <si>
    <t>TOTAL  PEINTURE</t>
  </si>
  <si>
    <t>TOTAL  PLOMBERIE SANITAIRE</t>
  </si>
  <si>
    <t>PLOMBERIE SANITAIRE</t>
  </si>
  <si>
    <t xml:space="preserve">  CLIMATISATION</t>
  </si>
  <si>
    <t>TOTAL  CLIMATISATION</t>
  </si>
  <si>
    <t>Détecteurs optiques d’incendie automatique</t>
  </si>
  <si>
    <t>Déclencheurs manuels (bris de glace)</t>
  </si>
  <si>
    <t xml:space="preserve">Tuyauterie en acier galvanise Ø40/49 </t>
  </si>
  <si>
    <t>Robinet incendie armé RIA - DN32</t>
  </si>
  <si>
    <t>réseau de raccordement et d'évacuation</t>
  </si>
  <si>
    <t>L'ensemble………………………………………………………………………………………………………………………………………………</t>
  </si>
  <si>
    <t>séchoir a main</t>
  </si>
  <si>
    <t>Le mètre carré</t>
  </si>
  <si>
    <t>metre linéaire</t>
  </si>
  <si>
    <t>L'unité</t>
  </si>
  <si>
    <t xml:space="preserve">mètre carré </t>
  </si>
  <si>
    <t>Le mètre linéaire……………………………………………………………………………………………………………………</t>
  </si>
  <si>
    <t>M²</t>
  </si>
  <si>
    <t>Evier à un bac</t>
  </si>
  <si>
    <t xml:space="preserve">le mètre linéaire </t>
  </si>
  <si>
    <t>Frt</t>
  </si>
  <si>
    <t>CHARPENTE ET COUVERTURE AUTOPORTANTE</t>
  </si>
  <si>
    <t>Le mètre carré: …………………………,</t>
  </si>
  <si>
    <t>Exécutoire de désenfumage 1.2 x 1.2 m²</t>
  </si>
  <si>
    <t>Unité: …………………………,</t>
  </si>
  <si>
    <t>TOTAL CHARPENTE ET COUVERTURE AUTOPORTANTE</t>
  </si>
  <si>
    <t>LUSTRERIE</t>
  </si>
  <si>
    <t>TOTAL  PROTECTION D'INCENDIE</t>
  </si>
  <si>
    <t>Agglomérés creux en béton de 20cm</t>
  </si>
  <si>
    <t xml:space="preserve">Trapes de visite en beton </t>
  </si>
  <si>
    <t>Décapage nettoyage et débroussaillage du terrain</t>
  </si>
  <si>
    <t>Le mètre carré …………………………………………………………………………………………………………………</t>
  </si>
  <si>
    <t>Le mètre carre …………………………………………………………………………………………………………………</t>
  </si>
  <si>
    <t>dallage en béton taloché en hélicoptère de 10 cm d'epaisseur</t>
  </si>
  <si>
    <t xml:space="preserve">metre carré </t>
  </si>
  <si>
    <t xml:space="preserve">Forfait </t>
  </si>
  <si>
    <t>DESIGNATIONS</t>
  </si>
  <si>
    <t>TOTAL GENERAL H.T</t>
  </si>
  <si>
    <t>T.V.A  à 20%</t>
  </si>
  <si>
    <t xml:space="preserve">TOTAL GENERAL T.T.C </t>
  </si>
  <si>
    <t>I</t>
  </si>
  <si>
    <t>A-GROS ŒUVRES</t>
  </si>
  <si>
    <t>l’ensemble ………………………………………………………………………………………………………………………………………………</t>
  </si>
  <si>
    <t xml:space="preserve">l’ensemble </t>
  </si>
  <si>
    <t>DISTRIBUTION LUMIERE ET PETITE FORCE</t>
  </si>
  <si>
    <t xml:space="preserve">Prise de courant 2x10/16A+T étanche </t>
  </si>
  <si>
    <t xml:space="preserve">Prise de courant 2x10/16A+T </t>
  </si>
  <si>
    <t xml:space="preserve">Câble U1000 RO2V 4x16mm2+T </t>
  </si>
  <si>
    <t>l'unité</t>
  </si>
  <si>
    <t xml:space="preserve">ENS </t>
  </si>
  <si>
    <t>Maçonnerie et cloisonnement</t>
  </si>
  <si>
    <t>Le mètre cube……………………………………………………………………………………………………………………………..</t>
  </si>
  <si>
    <t>Le kilogramme……………………………………………………………………………………………………………………………..</t>
  </si>
  <si>
    <t>M3</t>
  </si>
  <si>
    <t>J</t>
  </si>
  <si>
    <t>Buses de diamètre Ø=315mm</t>
  </si>
  <si>
    <t>Buses de diamètre Ø=200mm</t>
  </si>
  <si>
    <t>Buses en  PVC type assainissement</t>
  </si>
  <si>
    <t>caniveau en beton avec grille en acier galvanise</t>
  </si>
  <si>
    <t>FTP des Fenêtres et Châssis coulissantes ou fixe avec vitrage</t>
  </si>
  <si>
    <t>fourniture et pose des portes en aluminium y/c plexiglace sable</t>
  </si>
  <si>
    <t xml:space="preserve">FTP de grille de protection decorative en inox pour fenêtres </t>
  </si>
  <si>
    <t xml:space="preserve">plaques murales d’enseigne signaletiques </t>
  </si>
  <si>
    <t>Le Forfait………………………………………………………………………………………………………………………………………………</t>
  </si>
  <si>
    <t>branchement au reseau d’assainisement existant</t>
  </si>
  <si>
    <t>canalisation exterieur en polyethylene haute densite PN16 DN50 mm</t>
  </si>
  <si>
    <t>Canalisation en TUBE PPR tout diametre</t>
  </si>
  <si>
    <t xml:space="preserve">Collecteur de distribution en laiton de 6 à 8 départs y/c coffret </t>
  </si>
  <si>
    <t xml:space="preserve">canalisations interieures en tube polyethylene reticule tout diametre </t>
  </si>
  <si>
    <t>WC a l'anglaise type pmr avec chasse basse et robinet flexible</t>
  </si>
  <si>
    <t xml:space="preserve">fourniture et pose de Lavabo a vasque y/c robinet </t>
  </si>
  <si>
    <t>receveur de douche y/c pomme a flexible encastré avec robinet mitigeur</t>
  </si>
  <si>
    <t xml:space="preserve">ventilateur mural 60 m3/h : </t>
  </si>
  <si>
    <t>branchement au reseau d’eau potable existant y/c la refection de l’installation existante</t>
  </si>
  <si>
    <t xml:space="preserve">branchement au reseau electrique y/c la refection de l’installation existante </t>
  </si>
  <si>
    <t xml:space="preserve">boite de coupure et de distribution electrique </t>
  </si>
  <si>
    <t>coffret de compteur 4 fils</t>
  </si>
  <si>
    <t>tableau de protection generale - TGBT</t>
  </si>
  <si>
    <t>tableau de protection secondaire avec disjincteur</t>
  </si>
  <si>
    <t>cable et alimentation</t>
  </si>
  <si>
    <t xml:space="preserve">Câble U1000 RO2V 4x10mm2+T </t>
  </si>
  <si>
    <t xml:space="preserve">Câble U1000 RO2V 4x25mm2+T </t>
  </si>
  <si>
    <t>alimentation climatisation</t>
  </si>
  <si>
    <t>liaison equipotentielles</t>
  </si>
  <si>
    <t xml:space="preserve">hublot etanche </t>
  </si>
  <si>
    <t xml:space="preserve">projecteur led longue distance 1000 w </t>
  </si>
  <si>
    <t>bloc de secours 360 lumens</t>
  </si>
  <si>
    <t xml:space="preserve"> prise informatique et telephonique y/c cable de raccordement</t>
  </si>
  <si>
    <t>prise television et parabole y/c cable</t>
  </si>
  <si>
    <t>fourniture, pose et raccordement de climatiseurs split systeme reversibles type murale de puissance frigorifique 7000 btu</t>
  </si>
  <si>
    <t>peinture vinylique exterieure sur murs et plafonds</t>
  </si>
  <si>
    <t xml:space="preserve">revetement de sol en epoxy colore </t>
  </si>
  <si>
    <t>peinture glycerophtalique laquee sur menuiserie y compris grattage et brossage de l'existante en 2 facades</t>
  </si>
  <si>
    <t>AMENAGEMENT EXTERIEURS -EQUIPEMENT</t>
  </si>
  <si>
    <t>TOTAL  AMENAGEMENT EXTERIEURS -EQUIPEMENT</t>
  </si>
  <si>
    <t>fourniture et pose de bordure type p1</t>
  </si>
  <si>
    <t xml:space="preserve"> bouches d’arrosage</t>
  </si>
  <si>
    <t>tracage du terrain</t>
  </si>
  <si>
    <t>Fourniture et pose des equipements pour terrain omnisport</t>
  </si>
  <si>
    <t>ENS</t>
  </si>
  <si>
    <t>siege en plastique 1er choix pour gradins</t>
  </si>
  <si>
    <t xml:space="preserve">banc de jardin metallique  </t>
  </si>
  <si>
    <t xml:space="preserve">corbeille circulaire en acier   </t>
  </si>
  <si>
    <t>Centrale de détection incendie à 1 zone</t>
  </si>
  <si>
    <t xml:space="preserve">Portail métallique galvanisee y/c peinture </t>
  </si>
  <si>
    <t>lampadaire 5m de hauteur minimum avec tète y compris socle en beton et luminaires</t>
  </si>
  <si>
    <t>Kg</t>
  </si>
  <si>
    <t>Cloisons 10cm en briques creuses de 6 trous</t>
  </si>
  <si>
    <t>Appuis de fenêtres en béton armé y/c façon d'enduit</t>
  </si>
  <si>
    <t>Couronnement d'acrotère y compris larmier</t>
  </si>
  <si>
    <t>ETANCHEITE</t>
  </si>
  <si>
    <t>Forme de pente</t>
  </si>
  <si>
    <t>Chape de lissage</t>
  </si>
  <si>
    <t>Complexe d'étanchéité bicouche autoprotégé SBS pour Terrasses</t>
  </si>
  <si>
    <t>Facon de gorge au mortier de ciment</t>
  </si>
  <si>
    <t>Etanchéité des relevés en SBS</t>
  </si>
  <si>
    <t>Fourniture et pose de gargouille y compris crapaudine</t>
  </si>
  <si>
    <t xml:space="preserve">Etanchéité légère </t>
  </si>
  <si>
    <t>Le mètre carré: ………………………….</t>
  </si>
  <si>
    <t>Faux plafonds en staff lisse y compris gorge joint creux et bande</t>
  </si>
  <si>
    <t xml:space="preserve">Foyer simple allumage </t>
  </si>
  <si>
    <t xml:space="preserve">Foyer double allumage </t>
  </si>
  <si>
    <t>K</t>
  </si>
  <si>
    <t xml:space="preserve">TOTAL ETANCHIETE </t>
  </si>
  <si>
    <t>D-MENUISERIE BOIS, ALUMINIUM ET METALLIQUE</t>
  </si>
  <si>
    <t>E-PLOMBERIE SANITAIRE</t>
  </si>
  <si>
    <t xml:space="preserve">F-ELECTRICITE -EQUIPEMENTS  INFORMATIQUES ET TELEPHONIQUES </t>
  </si>
  <si>
    <t>G-PROTECTION D'INCENDIE</t>
  </si>
  <si>
    <t>H-CLIMATISATION</t>
  </si>
  <si>
    <t>I-PEINTURE</t>
  </si>
  <si>
    <t>J-AMENAGEMENT EXTERIEURS -EQUIPEMENT</t>
  </si>
  <si>
    <t>K-CHARPENTE ET COUVERTURE AUTOPORTANTE</t>
  </si>
  <si>
    <t xml:space="preserve">B </t>
  </si>
  <si>
    <t xml:space="preserve">C </t>
  </si>
  <si>
    <t>D</t>
  </si>
  <si>
    <t>E</t>
  </si>
  <si>
    <t>G</t>
  </si>
  <si>
    <t xml:space="preserve">B-ETANCHIETE  </t>
  </si>
  <si>
    <t>C-REVETEMENT</t>
  </si>
  <si>
    <t xml:space="preserve"> 20x20cm en bronze</t>
  </si>
  <si>
    <t xml:space="preserve">Siphon de sol </t>
  </si>
  <si>
    <t>15x15cm en bronze</t>
  </si>
  <si>
    <t xml:space="preserve">Extincteur a eau pulverise </t>
  </si>
  <si>
    <t xml:space="preserve">Garde corps en inox </t>
  </si>
  <si>
    <t>caracteres en relief en inox ,  70 caracteres environ en arabe/français et logo</t>
  </si>
  <si>
    <t>ACHEVEMENT DES TRAVAUX DE CONSTRUCTION D’UNE SALLE COUVERTE DE SPORT A L'ARRONDISSEMENT SIDI OTHMANE « PLACE ZELLAQUA »</t>
  </si>
  <si>
    <t>espace vert</t>
  </si>
  <si>
    <t>m2</t>
  </si>
  <si>
    <t>DOUCHE</t>
  </si>
  <si>
    <t xml:space="preserve">Béton pour béton armé pour tous ouvrage </t>
  </si>
  <si>
    <t xml:space="preserve">Armatures en acier HA 500 pour béton armé  pour tous ouvrage </t>
  </si>
  <si>
    <t>Enduits extérieurs et  intérieurs au mortier de ciment lisse y/c baguette d'angle</t>
  </si>
  <si>
    <t>Revêtement de sol en carreaux grés cérame antidérapant y compris plinthe de 10cm</t>
  </si>
  <si>
    <t xml:space="preserve">Revêtement mural en carreaux grés cérame </t>
  </si>
  <si>
    <t>a</t>
  </si>
  <si>
    <t>b</t>
  </si>
  <si>
    <t xml:space="preserve">Décapage carrelage existant </t>
  </si>
  <si>
    <t>Revêtement de sol en carreaux grés cérame  y compris plinthe de 10cm</t>
  </si>
  <si>
    <t xml:space="preserve">Réfection des portes métallique </t>
  </si>
  <si>
    <t xml:space="preserve">Descentes en P.V.C pour Evacuation toute diametre </t>
  </si>
  <si>
    <t>Lavabo type PMR</t>
  </si>
  <si>
    <t>chauffe-eau électrique  100L y/c alimentation</t>
  </si>
  <si>
    <t xml:space="preserve">revetment en REV sol </t>
  </si>
  <si>
    <t xml:space="preserve">pour terrain </t>
  </si>
  <si>
    <t>fourniture et pose d'un gazon sedum</t>
  </si>
  <si>
    <t>foyer supplémentaire</t>
  </si>
  <si>
    <t>Panel LED rond</t>
  </si>
  <si>
    <t>Extincteur de 6kg co2</t>
  </si>
  <si>
    <t>mur de cloture mixte de 2,7 m de hauteur</t>
  </si>
  <si>
    <t>Metre linaire  : …………………………,</t>
  </si>
  <si>
    <t xml:space="preserve">Couverture autoportante y/c toutes sujétions de finition , de bonne application et de mise en oeuvre . </t>
  </si>
  <si>
    <t>bardage En Demi Arc</t>
  </si>
  <si>
    <t>Fourniture et pose de chéneau en acier galvanise</t>
  </si>
  <si>
    <t>Le mètre linéaire: …………………………,</t>
  </si>
  <si>
    <t>tamponement</t>
  </si>
  <si>
    <t>Le Forfait: …………………………,</t>
  </si>
  <si>
    <t>Pieces De Scellement Au Béton</t>
  </si>
  <si>
    <t>Enduit De Réparation A Base Acrylique Y Compris Traitement Des Fissures</t>
  </si>
  <si>
    <t>Revêtement en marbre pour paillasses</t>
  </si>
  <si>
    <t>c</t>
  </si>
  <si>
    <t>Luminaires encastre 4 x 20 w</t>
  </si>
  <si>
    <t xml:space="preserve">Apport de la terre végétale y compris nivellement et préparation du sol </t>
  </si>
  <si>
    <t>99-01</t>
  </si>
  <si>
    <t>99-02</t>
  </si>
  <si>
    <t>99-03</t>
  </si>
  <si>
    <t>Fourniture f et pose d'arbre de type COCUS AUSTRALIS</t>
  </si>
  <si>
    <t>99-04</t>
  </si>
  <si>
    <t>Fourniture et pose d'arbre de type WASHIGNTONIEN</t>
  </si>
  <si>
    <t>Fourniture et pose d'arbuste de type BERBERIS</t>
  </si>
  <si>
    <t xml:space="preserve">travaux preparatoire </t>
  </si>
  <si>
    <t>démolition des ouvrages de toute nature y/c transport aux decharges publiques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</si>
</sst>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_€_-;\-* #,##0\ _€_-;_-* &quot;-&quot;\ _€_-;_-@_-"/>
    <numFmt numFmtId="165" formatCode="_-* #,##0.00\ _€_-;\-* #,##0.00\ _€_-;_-* &quot;-&quot;??\ _€_-;_-@_-"/>
    <numFmt numFmtId="166" formatCode="_-* #,##0\ _F_-;\-* #,##0\ _F_-;_-* &quot;-&quot;??\ _F_-;_-@_-"/>
    <numFmt numFmtId="167" formatCode="#,##0_ ;\-#,##0\ "/>
    <numFmt numFmtId="168" formatCode="_-* #,##0.00\ _€_-;\-* #,##0.00\ _€_-;_-* &quot;-&quot;\ _€_-;_-@_-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2"/>
      <color theme="1"/>
      <name val="Comic Sans MS"/>
      <family val="4"/>
    </font>
    <font>
      <sz val="12"/>
      <color theme="1"/>
      <name val="Comic Sans MS"/>
      <family val="4"/>
    </font>
    <font>
      <b/>
      <sz val="12"/>
      <color theme="1"/>
      <name val="Comic Sans MS"/>
      <family val="4"/>
    </font>
    <font>
      <b/>
      <sz val="11"/>
      <color theme="1"/>
      <name val="Comic Sans MS"/>
      <family val="4"/>
    </font>
    <font>
      <sz val="11"/>
      <color theme="1"/>
      <name val="Comic Sans MS"/>
      <family val="4"/>
    </font>
    <font>
      <b/>
      <i/>
      <u/>
      <sz val="12"/>
      <color theme="1"/>
      <name val="Comic Sans MS"/>
      <family val="4"/>
    </font>
    <font>
      <b/>
      <u/>
      <sz val="12"/>
      <color theme="1"/>
      <name val="Comic Sans MS"/>
      <family val="4"/>
    </font>
    <font>
      <b/>
      <i/>
      <u/>
      <sz val="11"/>
      <color theme="1"/>
      <name val="Comic Sans MS"/>
      <family val="4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DB4E2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</cellStyleXfs>
  <cellXfs count="116">
    <xf numFmtId="0" fontId="0" fillId="0" borderId="0" xfId="0"/>
    <xf numFmtId="165" fontId="2" fillId="5" borderId="18" xfId="0" applyNumberFormat="1" applyFont="1" applyFill="1" applyBorder="1" applyAlignment="1">
      <alignment horizontal="center" vertical="center" wrapText="1"/>
    </xf>
    <xf numFmtId="165" fontId="2" fillId="6" borderId="18" xfId="0" applyNumberFormat="1" applyFont="1" applyFill="1" applyBorder="1" applyAlignment="1">
      <alignment horizontal="center" vertical="center" wrapText="1"/>
    </xf>
    <xf numFmtId="0" fontId="3" fillId="5" borderId="0" xfId="0" applyFont="1" applyFill="1" applyAlignment="1">
      <alignment vertical="center"/>
    </xf>
    <xf numFmtId="0" fontId="3" fillId="0" borderId="12" xfId="0" applyFont="1" applyBorder="1" applyAlignment="1">
      <alignment vertical="center"/>
    </xf>
    <xf numFmtId="1" fontId="4" fillId="0" borderId="12" xfId="0" applyNumberFormat="1" applyFont="1" applyBorder="1" applyAlignment="1">
      <alignment horizontal="right" vertical="center" wrapText="1"/>
    </xf>
    <xf numFmtId="165" fontId="3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2" xfId="0" applyFont="1" applyBorder="1" applyAlignment="1">
      <alignment horizontal="center" vertical="center"/>
    </xf>
    <xf numFmtId="1" fontId="4" fillId="0" borderId="12" xfId="0" applyNumberFormat="1" applyFont="1" applyBorder="1" applyAlignment="1">
      <alignment horizontal="right" vertical="center"/>
    </xf>
    <xf numFmtId="2" fontId="4" fillId="0" borderId="12" xfId="1" applyNumberFormat="1" applyFont="1" applyFill="1" applyBorder="1" applyAlignment="1">
      <alignment horizontal="center" vertical="center"/>
    </xf>
    <xf numFmtId="1" fontId="4" fillId="0" borderId="21" xfId="0" applyNumberFormat="1" applyFont="1" applyBorder="1" applyAlignment="1">
      <alignment horizontal="right" vertical="center" wrapText="1"/>
    </xf>
    <xf numFmtId="0" fontId="6" fillId="2" borderId="12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vertical="center"/>
    </xf>
    <xf numFmtId="1" fontId="5" fillId="3" borderId="9" xfId="0" applyNumberFormat="1" applyFont="1" applyFill="1" applyBorder="1" applyAlignment="1">
      <alignment horizontal="right" vertical="center" wrapText="1"/>
    </xf>
    <xf numFmtId="0" fontId="8" fillId="3" borderId="10" xfId="0" applyFont="1" applyFill="1" applyBorder="1" applyAlignment="1">
      <alignment vertical="center"/>
    </xf>
    <xf numFmtId="0" fontId="6" fillId="3" borderId="9" xfId="0" applyFont="1" applyFill="1" applyBorder="1" applyAlignment="1">
      <alignment horizontal="center" vertical="center"/>
    </xf>
    <xf numFmtId="164" fontId="6" fillId="3" borderId="9" xfId="0" applyNumberFormat="1" applyFont="1" applyFill="1" applyBorder="1" applyAlignment="1">
      <alignment horizontal="center" vertical="center"/>
    </xf>
    <xf numFmtId="165" fontId="6" fillId="3" borderId="9" xfId="0" applyNumberFormat="1" applyFont="1" applyFill="1" applyBorder="1" applyAlignment="1">
      <alignment horizontal="center" vertical="center"/>
    </xf>
    <xf numFmtId="0" fontId="6" fillId="3" borderId="9" xfId="0" applyFont="1" applyFill="1" applyBorder="1" applyAlignment="1">
      <alignment vertical="center"/>
    </xf>
    <xf numFmtId="0" fontId="6" fillId="0" borderId="12" xfId="0" applyFont="1" applyBorder="1" applyAlignment="1">
      <alignment horizontal="center" vertical="center"/>
    </xf>
    <xf numFmtId="165" fontId="6" fillId="2" borderId="12" xfId="1" applyNumberFormat="1" applyFont="1" applyFill="1" applyBorder="1" applyAlignment="1">
      <alignment horizontal="center" vertical="center"/>
    </xf>
    <xf numFmtId="165" fontId="6" fillId="2" borderId="12" xfId="0" applyNumberFormat="1" applyFont="1" applyFill="1" applyBorder="1" applyAlignment="1">
      <alignment vertical="center"/>
    </xf>
    <xf numFmtId="165" fontId="6" fillId="2" borderId="12" xfId="0" applyNumberFormat="1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vertical="center"/>
    </xf>
    <xf numFmtId="0" fontId="6" fillId="0" borderId="12" xfId="0" applyFont="1" applyFill="1" applyBorder="1" applyAlignment="1">
      <alignment vertical="center"/>
    </xf>
    <xf numFmtId="0" fontId="6" fillId="2" borderId="0" xfId="0" applyFont="1" applyFill="1" applyAlignment="1">
      <alignment horizontal="left" vertical="center"/>
    </xf>
    <xf numFmtId="0" fontId="6" fillId="2" borderId="12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left" vertical="center" wrapText="1"/>
    </xf>
    <xf numFmtId="165" fontId="5" fillId="4" borderId="16" xfId="0" applyNumberFormat="1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8" fillId="3" borderId="12" xfId="0" applyFont="1" applyFill="1" applyBorder="1" applyAlignment="1">
      <alignment horizontal="right" vertical="center"/>
    </xf>
    <xf numFmtId="0" fontId="8" fillId="3" borderId="12" xfId="0" applyFont="1" applyFill="1" applyBorder="1" applyAlignment="1">
      <alignment vertical="center"/>
    </xf>
    <xf numFmtId="0" fontId="6" fillId="2" borderId="12" xfId="0" applyFont="1" applyFill="1" applyBorder="1" applyAlignment="1">
      <alignment vertical="center" wrapText="1"/>
    </xf>
    <xf numFmtId="0" fontId="5" fillId="4" borderId="0" xfId="0" applyFont="1" applyFill="1" applyAlignment="1">
      <alignment vertical="center" wrapText="1"/>
    </xf>
    <xf numFmtId="1" fontId="5" fillId="3" borderId="12" xfId="0" applyNumberFormat="1" applyFont="1" applyFill="1" applyBorder="1" applyAlignment="1">
      <alignment horizontal="right" vertical="center" wrapText="1"/>
    </xf>
    <xf numFmtId="0" fontId="6" fillId="3" borderId="12" xfId="0" applyFont="1" applyFill="1" applyBorder="1" applyAlignment="1">
      <alignment horizontal="center" vertical="center"/>
    </xf>
    <xf numFmtId="164" fontId="6" fillId="3" borderId="12" xfId="0" applyNumberFormat="1" applyFont="1" applyFill="1" applyBorder="1" applyAlignment="1">
      <alignment horizontal="center" vertical="center"/>
    </xf>
    <xf numFmtId="165" fontId="6" fillId="3" borderId="12" xfId="0" applyNumberFormat="1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vertical="center"/>
    </xf>
    <xf numFmtId="1" fontId="5" fillId="0" borderId="12" xfId="0" applyNumberFormat="1" applyFont="1" applyBorder="1" applyAlignment="1">
      <alignment horizontal="right" vertical="center" wrapText="1"/>
    </xf>
    <xf numFmtId="165" fontId="6" fillId="0" borderId="12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vertical="center"/>
    </xf>
    <xf numFmtId="165" fontId="6" fillId="0" borderId="12" xfId="1" applyNumberFormat="1" applyFont="1" applyFill="1" applyBorder="1" applyAlignment="1">
      <alignment horizontal="center" vertical="center"/>
    </xf>
    <xf numFmtId="165" fontId="6" fillId="0" borderId="12" xfId="0" applyNumberFormat="1" applyFont="1" applyBorder="1" applyAlignment="1">
      <alignment vertical="center"/>
    </xf>
    <xf numFmtId="1" fontId="5" fillId="2" borderId="12" xfId="0" applyNumberFormat="1" applyFont="1" applyFill="1" applyBorder="1" applyAlignment="1">
      <alignment horizontal="right" vertical="center" wrapText="1"/>
    </xf>
    <xf numFmtId="0" fontId="6" fillId="0" borderId="12" xfId="0" applyFont="1" applyBorder="1" applyAlignment="1">
      <alignment vertical="center" wrapText="1"/>
    </xf>
    <xf numFmtId="165" fontId="5" fillId="4" borderId="12" xfId="0" applyNumberFormat="1" applyFont="1" applyFill="1" applyBorder="1" applyAlignment="1">
      <alignment vertical="center"/>
    </xf>
    <xf numFmtId="0" fontId="6" fillId="2" borderId="1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vertical="center"/>
    </xf>
    <xf numFmtId="165" fontId="5" fillId="4" borderId="10" xfId="0" applyNumberFormat="1" applyFont="1" applyFill="1" applyBorder="1" applyAlignment="1">
      <alignment vertical="center"/>
    </xf>
    <xf numFmtId="164" fontId="6" fillId="0" borderId="12" xfId="0" applyNumberFormat="1" applyFont="1" applyBorder="1" applyAlignment="1">
      <alignment horizontal="center" vertical="center"/>
    </xf>
    <xf numFmtId="164" fontId="5" fillId="2" borderId="12" xfId="1" applyNumberFormat="1" applyFont="1" applyFill="1" applyBorder="1" applyAlignment="1">
      <alignment horizontal="center" vertical="center"/>
    </xf>
    <xf numFmtId="1" fontId="5" fillId="2" borderId="12" xfId="0" applyNumberFormat="1" applyFont="1" applyFill="1" applyBorder="1" applyAlignment="1">
      <alignment horizontal="right" vertical="center"/>
    </xf>
    <xf numFmtId="0" fontId="5" fillId="2" borderId="12" xfId="0" applyFont="1" applyFill="1" applyBorder="1" applyAlignment="1">
      <alignment vertical="center" wrapText="1"/>
    </xf>
    <xf numFmtId="165" fontId="5" fillId="4" borderId="11" xfId="0" applyNumberFormat="1" applyFont="1" applyFill="1" applyBorder="1" applyAlignment="1">
      <alignment vertical="center"/>
    </xf>
    <xf numFmtId="164" fontId="8" fillId="3" borderId="12" xfId="0" applyNumberFormat="1" applyFont="1" applyFill="1" applyBorder="1" applyAlignment="1">
      <alignment vertical="center"/>
    </xf>
    <xf numFmtId="165" fontId="8" fillId="3" borderId="12" xfId="0" applyNumberFormat="1" applyFont="1" applyFill="1" applyBorder="1" applyAlignment="1">
      <alignment horizontal="center" vertical="center"/>
    </xf>
    <xf numFmtId="165" fontId="5" fillId="4" borderId="20" xfId="0" applyNumberFormat="1" applyFont="1" applyFill="1" applyBorder="1" applyAlignment="1">
      <alignment vertical="center" wrapText="1"/>
    </xf>
    <xf numFmtId="167" fontId="10" fillId="0" borderId="0" xfId="3" applyNumberFormat="1" applyFont="1" applyFill="1" applyBorder="1" applyAlignment="1">
      <alignment horizontal="center" vertical="center"/>
    </xf>
    <xf numFmtId="4" fontId="10" fillId="0" borderId="0" xfId="3" applyNumberFormat="1" applyFont="1" applyFill="1" applyBorder="1" applyAlignment="1">
      <alignment horizontal="center" vertical="center"/>
    </xf>
    <xf numFmtId="1" fontId="5" fillId="2" borderId="0" xfId="0" applyNumberFormat="1" applyFont="1" applyFill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164" fontId="6" fillId="2" borderId="0" xfId="0" applyNumberFormat="1" applyFont="1" applyFill="1" applyAlignment="1">
      <alignment horizontal="center" vertical="center"/>
    </xf>
    <xf numFmtId="165" fontId="11" fillId="2" borderId="0" xfId="4" applyNumberFormat="1" applyFont="1" applyFill="1" applyAlignment="1">
      <alignment horizontal="center"/>
    </xf>
    <xf numFmtId="0" fontId="11" fillId="2" borderId="0" xfId="4" applyFont="1" applyFill="1"/>
    <xf numFmtId="0" fontId="12" fillId="2" borderId="0" xfId="0" applyFont="1" applyFill="1" applyAlignment="1">
      <alignment horizontal="center"/>
    </xf>
    <xf numFmtId="166" fontId="11" fillId="2" borderId="0" xfId="0" applyNumberFormat="1" applyFont="1" applyFill="1" applyAlignment="1">
      <alignment horizontal="center" vertical="center"/>
    </xf>
    <xf numFmtId="4" fontId="11" fillId="2" borderId="0" xfId="0" applyNumberFormat="1" applyFont="1" applyFill="1" applyAlignment="1">
      <alignment horizontal="center"/>
    </xf>
    <xf numFmtId="168" fontId="11" fillId="2" borderId="0" xfId="0" applyNumberFormat="1" applyFont="1" applyFill="1" applyAlignment="1">
      <alignment horizontal="center"/>
    </xf>
    <xf numFmtId="0" fontId="12" fillId="2" borderId="0" xfId="4" applyFont="1" applyFill="1"/>
    <xf numFmtId="0" fontId="13" fillId="2" borderId="0" xfId="0" applyFont="1" applyFill="1"/>
    <xf numFmtId="166" fontId="13" fillId="2" borderId="0" xfId="0" applyNumberFormat="1" applyFont="1" applyFill="1" applyAlignment="1">
      <alignment horizontal="center" vertical="center"/>
    </xf>
    <xf numFmtId="2" fontId="13" fillId="2" borderId="0" xfId="0" applyNumberFormat="1" applyFont="1" applyFill="1" applyAlignment="1">
      <alignment horizontal="right"/>
    </xf>
    <xf numFmtId="168" fontId="13" fillId="2" borderId="0" xfId="0" applyNumberFormat="1" applyFont="1" applyFill="1"/>
    <xf numFmtId="168" fontId="12" fillId="0" borderId="0" xfId="0" applyNumberFormat="1" applyFont="1" applyAlignment="1">
      <alignment horizontal="center"/>
    </xf>
    <xf numFmtId="165" fontId="6" fillId="2" borderId="0" xfId="0" applyNumberFormat="1" applyFont="1" applyFill="1" applyAlignment="1">
      <alignment horizontal="center" vertical="center"/>
    </xf>
    <xf numFmtId="1" fontId="5" fillId="0" borderId="12" xfId="0" applyNumberFormat="1" applyFont="1" applyFill="1" applyBorder="1" applyAlignment="1">
      <alignment horizontal="right" vertical="center" wrapText="1"/>
    </xf>
    <xf numFmtId="0" fontId="6" fillId="0" borderId="12" xfId="0" applyFont="1" applyFill="1" applyBorder="1" applyAlignment="1">
      <alignment vertical="center" wrapText="1"/>
    </xf>
    <xf numFmtId="0" fontId="6" fillId="0" borderId="12" xfId="0" applyFont="1" applyFill="1" applyBorder="1" applyAlignment="1">
      <alignment horizontal="center" vertical="center"/>
    </xf>
    <xf numFmtId="165" fontId="6" fillId="0" borderId="12" xfId="0" applyNumberFormat="1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1" fontId="5" fillId="2" borderId="7" xfId="1" applyNumberFormat="1" applyFont="1" applyFill="1" applyBorder="1" applyAlignment="1">
      <alignment horizontal="center" vertical="center" wrapText="1"/>
    </xf>
    <xf numFmtId="1" fontId="5" fillId="2" borderId="8" xfId="1" applyNumberFormat="1" applyFont="1" applyFill="1" applyBorder="1" applyAlignment="1">
      <alignment horizontal="center" vertical="center" wrapText="1"/>
    </xf>
    <xf numFmtId="166" fontId="5" fillId="2" borderId="7" xfId="1" applyNumberFormat="1" applyFont="1" applyFill="1" applyBorder="1" applyAlignment="1">
      <alignment horizontal="center" vertical="center" wrapText="1"/>
    </xf>
    <xf numFmtId="166" fontId="5" fillId="2" borderId="8" xfId="1" applyNumberFormat="1" applyFont="1" applyFill="1" applyBorder="1" applyAlignment="1">
      <alignment horizontal="center" vertical="center" wrapText="1"/>
    </xf>
    <xf numFmtId="164" fontId="5" fillId="2" borderId="7" xfId="1" applyNumberFormat="1" applyFont="1" applyFill="1" applyBorder="1" applyAlignment="1">
      <alignment horizontal="center" vertical="center" wrapText="1"/>
    </xf>
    <xf numFmtId="164" fontId="5" fillId="2" borderId="8" xfId="1" applyNumberFormat="1" applyFont="1" applyFill="1" applyBorder="1" applyAlignment="1">
      <alignment horizontal="center" vertical="center" wrapText="1"/>
    </xf>
    <xf numFmtId="165" fontId="5" fillId="2" borderId="7" xfId="1" applyNumberFormat="1" applyFont="1" applyFill="1" applyBorder="1" applyAlignment="1">
      <alignment horizontal="center" vertical="center" wrapText="1"/>
    </xf>
    <xf numFmtId="165" fontId="5" fillId="2" borderId="8" xfId="1" applyNumberFormat="1" applyFont="1" applyFill="1" applyBorder="1" applyAlignment="1">
      <alignment horizontal="center" vertical="center" wrapText="1"/>
    </xf>
    <xf numFmtId="49" fontId="12" fillId="0" borderId="0" xfId="4" applyNumberFormat="1" applyFont="1" applyAlignment="1">
      <alignment horizontal="left" vertical="top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164" fontId="2" fillId="5" borderId="7" xfId="0" applyNumberFormat="1" applyFont="1" applyFill="1" applyBorder="1" applyAlignment="1">
      <alignment horizontal="center" vertical="center" wrapText="1"/>
    </xf>
    <xf numFmtId="164" fontId="2" fillId="5" borderId="8" xfId="0" applyNumberFormat="1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left" vertical="center"/>
    </xf>
    <xf numFmtId="0" fontId="4" fillId="6" borderId="18" xfId="0" applyFont="1" applyFill="1" applyBorder="1" applyAlignment="1">
      <alignment horizontal="center" vertical="center"/>
    </xf>
    <xf numFmtId="0" fontId="3" fillId="5" borderId="22" xfId="0" applyFont="1" applyFill="1" applyBorder="1" applyAlignment="1">
      <alignment horizontal="left" vertical="center"/>
    </xf>
    <xf numFmtId="0" fontId="3" fillId="5" borderId="23" xfId="0" applyFont="1" applyFill="1" applyBorder="1" applyAlignment="1">
      <alignment horizontal="left" vertical="center"/>
    </xf>
  </cellXfs>
  <cellStyles count="5">
    <cellStyle name="Milliers 2 2" xfId="2" xr:uid="{00000000-0005-0000-0000-000000000000}"/>
    <cellStyle name="Milliers 7 2" xfId="1" xr:uid="{00000000-0005-0000-0000-000001000000}"/>
    <cellStyle name="Milliers_Feuil1" xfId="3" xr:uid="{00000000-0005-0000-0000-000002000000}"/>
    <cellStyle name="Normal" xfId="0" builtinId="0"/>
    <cellStyle name="Normal 3" xfId="4" xr:uid="{00000000-0005-0000-0000-000004000000}"/>
  </cellStyles>
  <dxfs count="11">
    <dxf>
      <font>
        <condense val="0"/>
        <extend val="0"/>
        <color rgb="FFFF0000"/>
      </font>
    </dxf>
    <dxf>
      <font>
        <condense val="0"/>
        <extend val="0"/>
        <color rgb="FFFF0000"/>
      </font>
    </dxf>
    <dxf>
      <font>
        <condense val="0"/>
        <extend val="0"/>
        <color rgb="FFFF0000"/>
      </font>
    </dxf>
    <dxf>
      <font>
        <condense val="0"/>
        <extend val="0"/>
        <color rgb="FFFF0000"/>
      </font>
    </dxf>
    <dxf>
      <font>
        <condense val="0"/>
        <extend val="0"/>
        <color rgb="FFFF0000"/>
      </font>
    </dxf>
    <dxf>
      <font>
        <condense val="0"/>
        <extend val="0"/>
        <color rgb="FFFF0000"/>
      </font>
    </dxf>
    <dxf>
      <font>
        <condense val="0"/>
        <extend val="0"/>
        <color rgb="FFFF0000"/>
      </font>
    </dxf>
    <dxf>
      <font>
        <condense val="0"/>
        <extend val="0"/>
        <color rgb="FFFF0000"/>
      </font>
    </dxf>
    <dxf>
      <font>
        <condense val="0"/>
        <extend val="0"/>
        <color rgb="FFFF0000"/>
      </font>
    </dxf>
    <dxf>
      <font>
        <condense val="0"/>
        <extend val="0"/>
        <color rgb="FFFF0000"/>
      </font>
    </dxf>
    <dxf>
      <font>
        <condense val="0"/>
        <extend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7"/>
  <sheetViews>
    <sheetView tabSelected="1" view="pageBreakPreview" zoomScale="91" zoomScaleNormal="100" zoomScaleSheetLayoutView="91" workbookViewId="0">
      <selection activeCell="E274" sqref="E274"/>
    </sheetView>
  </sheetViews>
  <sheetFormatPr baseColWidth="10" defaultColWidth="11.54296875" defaultRowHeight="17" x14ac:dyDescent="0.35"/>
  <cols>
    <col min="1" max="1" width="14.54296875" style="63" customWidth="1"/>
    <col min="2" max="2" width="95.1796875" style="13" customWidth="1"/>
    <col min="3" max="3" width="7.453125" style="64" bestFit="1" customWidth="1"/>
    <col min="4" max="4" width="23.26953125" style="65" customWidth="1"/>
    <col min="5" max="5" width="15.7265625" style="78" customWidth="1"/>
    <col min="6" max="6" width="20.81640625" style="13" bestFit="1" customWidth="1"/>
    <col min="7" max="7" width="32" style="13" customWidth="1"/>
    <col min="8" max="9" width="11.54296875" style="13"/>
    <col min="10" max="10" width="13.54296875" style="13" bestFit="1" customWidth="1"/>
    <col min="11" max="16384" width="11.54296875" style="13"/>
  </cols>
  <sheetData>
    <row r="1" spans="1:7" ht="50.25" customHeight="1" x14ac:dyDescent="0.35">
      <c r="A1" s="83" t="s">
        <v>189</v>
      </c>
      <c r="B1" s="84"/>
      <c r="C1" s="84"/>
      <c r="D1" s="84"/>
      <c r="E1" s="84"/>
      <c r="F1" s="85"/>
    </row>
    <row r="2" spans="1:7" ht="50.25" customHeight="1" x14ac:dyDescent="0.35">
      <c r="A2" s="98"/>
      <c r="B2" s="99"/>
      <c r="C2" s="99"/>
      <c r="D2" s="99"/>
      <c r="E2" s="99"/>
      <c r="F2" s="100"/>
    </row>
    <row r="3" spans="1:7" ht="19" x14ac:dyDescent="0.35">
      <c r="A3" s="86" t="s">
        <v>0</v>
      </c>
      <c r="B3" s="87"/>
      <c r="C3" s="87"/>
      <c r="D3" s="87"/>
      <c r="E3" s="87"/>
      <c r="F3" s="88"/>
    </row>
    <row r="4" spans="1:7" ht="16.5" x14ac:dyDescent="0.35">
      <c r="A4" s="89" t="s">
        <v>1</v>
      </c>
      <c r="B4" s="91" t="s">
        <v>2</v>
      </c>
      <c r="C4" s="91" t="s">
        <v>3</v>
      </c>
      <c r="D4" s="93" t="s">
        <v>4</v>
      </c>
      <c r="E4" s="95" t="s">
        <v>5</v>
      </c>
      <c r="F4" s="91" t="s">
        <v>6</v>
      </c>
    </row>
    <row r="5" spans="1:7" ht="16.5" x14ac:dyDescent="0.35">
      <c r="A5" s="90"/>
      <c r="B5" s="92"/>
      <c r="C5" s="92"/>
      <c r="D5" s="94"/>
      <c r="E5" s="96"/>
      <c r="F5" s="92"/>
    </row>
    <row r="6" spans="1:7" ht="19.5" x14ac:dyDescent="0.35">
      <c r="A6" s="14" t="s">
        <v>7</v>
      </c>
      <c r="B6" s="15" t="s">
        <v>233</v>
      </c>
      <c r="C6" s="16"/>
      <c r="D6" s="17"/>
      <c r="E6" s="18"/>
      <c r="F6" s="19"/>
    </row>
    <row r="7" spans="1:7" ht="19.5" x14ac:dyDescent="0.35">
      <c r="A7" s="5">
        <v>1</v>
      </c>
      <c r="B7" s="12" t="s">
        <v>234</v>
      </c>
      <c r="C7" s="20"/>
      <c r="D7" s="10"/>
      <c r="E7" s="21"/>
      <c r="F7" s="22">
        <f t="shared" ref="F7:F41" si="0">E7*D7</f>
        <v>0</v>
      </c>
    </row>
    <row r="8" spans="1:7" ht="19.5" x14ac:dyDescent="0.35">
      <c r="A8" s="5"/>
      <c r="B8" s="12" t="s">
        <v>76</v>
      </c>
      <c r="C8" s="20" t="s">
        <v>61</v>
      </c>
      <c r="D8" s="10">
        <v>215</v>
      </c>
      <c r="E8" s="21"/>
      <c r="F8" s="22">
        <f t="shared" si="0"/>
        <v>0</v>
      </c>
    </row>
    <row r="9" spans="1:7" ht="19.5" x14ac:dyDescent="0.35">
      <c r="A9" s="5">
        <f>+A7+1</f>
        <v>2</v>
      </c>
      <c r="B9" s="12" t="s">
        <v>74</v>
      </c>
      <c r="C9" s="20"/>
      <c r="D9" s="10"/>
      <c r="E9" s="23"/>
      <c r="F9" s="22"/>
    </row>
    <row r="10" spans="1:7" ht="19.5" x14ac:dyDescent="0.35">
      <c r="A10" s="5"/>
      <c r="B10" s="12" t="s">
        <v>75</v>
      </c>
      <c r="C10" s="20" t="s">
        <v>61</v>
      </c>
      <c r="D10" s="10">
        <v>2900</v>
      </c>
      <c r="E10" s="21"/>
      <c r="F10" s="22">
        <f>E10*D10</f>
        <v>0</v>
      </c>
      <c r="G10" s="13" t="s">
        <v>190</v>
      </c>
    </row>
    <row r="11" spans="1:7" s="7" customFormat="1" ht="19.5" x14ac:dyDescent="0.35">
      <c r="A11" s="5">
        <f>A9+1</f>
        <v>3</v>
      </c>
      <c r="B11" s="12" t="s">
        <v>193</v>
      </c>
      <c r="C11" s="20"/>
      <c r="D11" s="10"/>
      <c r="E11" s="21"/>
      <c r="F11" s="22">
        <f>+D11*E11</f>
        <v>0</v>
      </c>
    </row>
    <row r="12" spans="1:7" s="7" customFormat="1" ht="19.5" x14ac:dyDescent="0.35">
      <c r="A12" s="5"/>
      <c r="B12" s="12" t="s">
        <v>95</v>
      </c>
      <c r="C12" s="20" t="s">
        <v>97</v>
      </c>
      <c r="D12" s="10">
        <v>15</v>
      </c>
      <c r="E12" s="21"/>
      <c r="F12" s="22">
        <f>+D12*E12</f>
        <v>0</v>
      </c>
    </row>
    <row r="13" spans="1:7" s="7" customFormat="1" ht="19.5" x14ac:dyDescent="0.35">
      <c r="A13" s="5">
        <f>+A11+1</f>
        <v>4</v>
      </c>
      <c r="B13" s="12" t="s">
        <v>194</v>
      </c>
      <c r="C13" s="20"/>
      <c r="D13" s="10"/>
      <c r="E13" s="21"/>
      <c r="F13" s="22">
        <f>+D13*E13</f>
        <v>0</v>
      </c>
    </row>
    <row r="14" spans="1:7" s="7" customFormat="1" ht="19.5" x14ac:dyDescent="0.35">
      <c r="A14" s="5"/>
      <c r="B14" s="12" t="s">
        <v>96</v>
      </c>
      <c r="C14" s="20" t="s">
        <v>150</v>
      </c>
      <c r="D14" s="10">
        <v>1000</v>
      </c>
      <c r="E14" s="21"/>
      <c r="F14" s="22">
        <f>+D14*E14</f>
        <v>0</v>
      </c>
    </row>
    <row r="15" spans="1:7" ht="19.5" x14ac:dyDescent="0.35">
      <c r="A15" s="5">
        <f>+A13+1</f>
        <v>5</v>
      </c>
      <c r="B15" s="12" t="s">
        <v>77</v>
      </c>
      <c r="C15" s="20"/>
      <c r="D15" s="10"/>
      <c r="E15" s="21"/>
      <c r="F15" s="22">
        <f t="shared" si="0"/>
        <v>0</v>
      </c>
      <c r="G15" s="13" t="s">
        <v>207</v>
      </c>
    </row>
    <row r="16" spans="1:7" ht="19.5" x14ac:dyDescent="0.35">
      <c r="A16" s="5"/>
      <c r="B16" s="12" t="s">
        <v>78</v>
      </c>
      <c r="C16" s="20" t="s">
        <v>61</v>
      </c>
      <c r="D16" s="10">
        <v>1200</v>
      </c>
      <c r="E16" s="21"/>
      <c r="F16" s="22">
        <f t="shared" si="0"/>
        <v>0</v>
      </c>
    </row>
    <row r="17" spans="1:6" ht="19.5" x14ac:dyDescent="0.35">
      <c r="A17" s="5"/>
      <c r="B17" s="24" t="s">
        <v>12</v>
      </c>
      <c r="C17" s="20"/>
      <c r="D17" s="10"/>
      <c r="E17" s="21"/>
      <c r="F17" s="22">
        <f t="shared" si="0"/>
        <v>0</v>
      </c>
    </row>
    <row r="18" spans="1:6" ht="19.5" x14ac:dyDescent="0.35">
      <c r="A18" s="5">
        <f>A15+1</f>
        <v>6</v>
      </c>
      <c r="B18" s="25" t="s">
        <v>101</v>
      </c>
      <c r="C18" s="20"/>
      <c r="D18" s="10"/>
      <c r="E18" s="21"/>
      <c r="F18" s="22">
        <f t="shared" si="0"/>
        <v>0</v>
      </c>
    </row>
    <row r="19" spans="1:6" ht="19.5" x14ac:dyDescent="0.35">
      <c r="A19" s="5" t="s">
        <v>198</v>
      </c>
      <c r="B19" s="25" t="s">
        <v>100</v>
      </c>
      <c r="C19" s="20"/>
      <c r="D19" s="10"/>
      <c r="E19" s="21"/>
      <c r="F19" s="22">
        <f t="shared" si="0"/>
        <v>0</v>
      </c>
    </row>
    <row r="20" spans="1:6" ht="19.5" x14ac:dyDescent="0.35">
      <c r="A20" s="5"/>
      <c r="B20" s="25" t="s">
        <v>60</v>
      </c>
      <c r="C20" s="20" t="s">
        <v>11</v>
      </c>
      <c r="D20" s="10">
        <v>35</v>
      </c>
      <c r="E20" s="21"/>
      <c r="F20" s="22">
        <f t="shared" si="0"/>
        <v>0</v>
      </c>
    </row>
    <row r="21" spans="1:6" ht="19.5" x14ac:dyDescent="0.35">
      <c r="A21" s="5" t="s">
        <v>199</v>
      </c>
      <c r="B21" s="25" t="s">
        <v>99</v>
      </c>
      <c r="C21" s="20"/>
      <c r="D21" s="10"/>
      <c r="E21" s="21"/>
      <c r="F21" s="22">
        <f t="shared" si="0"/>
        <v>0</v>
      </c>
    </row>
    <row r="22" spans="1:6" ht="19.5" x14ac:dyDescent="0.35">
      <c r="A22" s="5"/>
      <c r="B22" s="25" t="s">
        <v>60</v>
      </c>
      <c r="C22" s="20" t="s">
        <v>11</v>
      </c>
      <c r="D22" s="10">
        <v>65</v>
      </c>
      <c r="E22" s="21"/>
      <c r="F22" s="22">
        <f t="shared" si="0"/>
        <v>0</v>
      </c>
    </row>
    <row r="23" spans="1:6" ht="19.5" x14ac:dyDescent="0.35">
      <c r="A23" s="5">
        <f>A18+1</f>
        <v>7</v>
      </c>
      <c r="B23" s="26" t="s">
        <v>102</v>
      </c>
      <c r="C23" s="20"/>
      <c r="D23" s="10"/>
      <c r="E23" s="21"/>
      <c r="F23" s="22">
        <f t="shared" si="0"/>
        <v>0</v>
      </c>
    </row>
    <row r="24" spans="1:6" ht="19.5" x14ac:dyDescent="0.35">
      <c r="A24" s="5"/>
      <c r="B24" s="26" t="s">
        <v>8</v>
      </c>
      <c r="C24" s="20" t="s">
        <v>11</v>
      </c>
      <c r="D24" s="10">
        <v>10</v>
      </c>
      <c r="E24" s="21"/>
      <c r="F24" s="22">
        <f t="shared" si="0"/>
        <v>0</v>
      </c>
    </row>
    <row r="25" spans="1:6" s="27" customFormat="1" ht="19.5" x14ac:dyDescent="0.35">
      <c r="A25" s="5">
        <f>A23+1</f>
        <v>8</v>
      </c>
      <c r="B25" s="26" t="s">
        <v>13</v>
      </c>
      <c r="C25" s="20"/>
      <c r="D25" s="10"/>
      <c r="E25" s="21"/>
      <c r="F25" s="22">
        <f t="shared" si="0"/>
        <v>0</v>
      </c>
    </row>
    <row r="26" spans="1:6" s="27" customFormat="1" ht="19.5" x14ac:dyDescent="0.35">
      <c r="A26" s="5" t="s">
        <v>198</v>
      </c>
      <c r="B26" s="26" t="s">
        <v>14</v>
      </c>
      <c r="C26" s="20"/>
      <c r="D26" s="10"/>
      <c r="E26" s="21"/>
      <c r="F26" s="22">
        <f t="shared" si="0"/>
        <v>0</v>
      </c>
    </row>
    <row r="27" spans="1:6" s="27" customFormat="1" ht="19.5" x14ac:dyDescent="0.35">
      <c r="A27" s="5"/>
      <c r="B27" s="26" t="s">
        <v>10</v>
      </c>
      <c r="C27" s="20" t="s">
        <v>3</v>
      </c>
      <c r="D27" s="10">
        <v>20</v>
      </c>
      <c r="E27" s="21"/>
      <c r="F27" s="22">
        <f t="shared" si="0"/>
        <v>0</v>
      </c>
    </row>
    <row r="28" spans="1:6" s="27" customFormat="1" ht="19.5" x14ac:dyDescent="0.35">
      <c r="A28" s="5" t="s">
        <v>199</v>
      </c>
      <c r="B28" s="26" t="s">
        <v>15</v>
      </c>
      <c r="C28" s="28"/>
      <c r="D28" s="10"/>
      <c r="E28" s="21"/>
      <c r="F28" s="22">
        <f t="shared" si="0"/>
        <v>0</v>
      </c>
    </row>
    <row r="29" spans="1:6" s="27" customFormat="1" ht="19.5" x14ac:dyDescent="0.35">
      <c r="A29" s="5"/>
      <c r="B29" s="26" t="s">
        <v>10</v>
      </c>
      <c r="C29" s="28" t="s">
        <v>3</v>
      </c>
      <c r="D29" s="10">
        <v>8</v>
      </c>
      <c r="E29" s="21"/>
      <c r="F29" s="22">
        <f t="shared" si="0"/>
        <v>0</v>
      </c>
    </row>
    <row r="30" spans="1:6" s="27" customFormat="1" ht="19.5" x14ac:dyDescent="0.35">
      <c r="A30" s="5">
        <f>A25+1</f>
        <v>9</v>
      </c>
      <c r="B30" s="26" t="s">
        <v>73</v>
      </c>
      <c r="C30" s="20"/>
      <c r="D30" s="10"/>
      <c r="E30" s="21"/>
      <c r="F30" s="22">
        <f t="shared" si="0"/>
        <v>0</v>
      </c>
    </row>
    <row r="31" spans="1:6" s="27" customFormat="1" ht="19.5" x14ac:dyDescent="0.35">
      <c r="A31" s="5"/>
      <c r="B31" s="26" t="s">
        <v>58</v>
      </c>
      <c r="C31" s="20" t="s">
        <v>3</v>
      </c>
      <c r="D31" s="10">
        <v>15</v>
      </c>
      <c r="E31" s="21"/>
      <c r="F31" s="22">
        <f t="shared" si="0"/>
        <v>0</v>
      </c>
    </row>
    <row r="32" spans="1:6" ht="19.5" x14ac:dyDescent="0.35">
      <c r="A32" s="5"/>
      <c r="B32" s="29" t="s">
        <v>94</v>
      </c>
      <c r="C32" s="28"/>
      <c r="D32" s="10"/>
      <c r="E32" s="21"/>
      <c r="F32" s="22">
        <f t="shared" si="0"/>
        <v>0</v>
      </c>
    </row>
    <row r="33" spans="1:10" ht="19.5" x14ac:dyDescent="0.35">
      <c r="A33" s="5">
        <f>A30+1</f>
        <v>10</v>
      </c>
      <c r="B33" s="26" t="s">
        <v>72</v>
      </c>
      <c r="C33" s="28"/>
      <c r="D33" s="10"/>
      <c r="E33" s="21"/>
      <c r="F33" s="22">
        <f t="shared" si="0"/>
        <v>0</v>
      </c>
    </row>
    <row r="34" spans="1:10" ht="19.5" x14ac:dyDescent="0.35">
      <c r="A34" s="5"/>
      <c r="B34" s="26" t="s">
        <v>16</v>
      </c>
      <c r="C34" s="28" t="s">
        <v>61</v>
      </c>
      <c r="D34" s="10">
        <v>20</v>
      </c>
      <c r="E34" s="21"/>
      <c r="F34" s="22">
        <f t="shared" si="0"/>
        <v>0</v>
      </c>
    </row>
    <row r="35" spans="1:10" s="7" customFormat="1" ht="19.5" x14ac:dyDescent="0.35">
      <c r="A35" s="5">
        <f>+A33+1</f>
        <v>11</v>
      </c>
      <c r="B35" s="26" t="s">
        <v>151</v>
      </c>
      <c r="C35" s="28"/>
      <c r="D35" s="10"/>
      <c r="E35" s="21"/>
      <c r="F35" s="22">
        <f>+D35*E35</f>
        <v>0</v>
      </c>
    </row>
    <row r="36" spans="1:10" s="7" customFormat="1" ht="19.5" x14ac:dyDescent="0.35">
      <c r="A36" s="5"/>
      <c r="B36" s="26" t="s">
        <v>16</v>
      </c>
      <c r="C36" s="28" t="s">
        <v>17</v>
      </c>
      <c r="D36" s="10">
        <v>60</v>
      </c>
      <c r="E36" s="21"/>
      <c r="F36" s="22">
        <f>+D36*E36</f>
        <v>0</v>
      </c>
    </row>
    <row r="37" spans="1:10" ht="19.5" x14ac:dyDescent="0.35">
      <c r="A37" s="5"/>
      <c r="B37" s="29" t="s">
        <v>18</v>
      </c>
      <c r="C37" s="28"/>
      <c r="D37" s="10"/>
      <c r="E37" s="21"/>
      <c r="F37" s="22">
        <f>+D37*E37</f>
        <v>0</v>
      </c>
    </row>
    <row r="38" spans="1:10" s="7" customFormat="1" ht="19.5" x14ac:dyDescent="0.35">
      <c r="A38" s="5">
        <f>+A35+1</f>
        <v>12</v>
      </c>
      <c r="B38" s="26" t="s">
        <v>195</v>
      </c>
      <c r="C38" s="28"/>
      <c r="D38" s="10"/>
      <c r="E38" s="21"/>
      <c r="F38" s="22">
        <f>+D38*E38</f>
        <v>0</v>
      </c>
    </row>
    <row r="39" spans="1:10" s="7" customFormat="1" ht="19.5" x14ac:dyDescent="0.35">
      <c r="A39" s="5"/>
      <c r="B39" s="26" t="s">
        <v>16</v>
      </c>
      <c r="C39" s="28" t="s">
        <v>17</v>
      </c>
      <c r="D39" s="10">
        <v>150</v>
      </c>
      <c r="E39" s="21"/>
      <c r="F39" s="22">
        <f>+D39*E39</f>
        <v>0</v>
      </c>
    </row>
    <row r="40" spans="1:10" ht="19.5" x14ac:dyDescent="0.35">
      <c r="A40" s="5">
        <f>A38+1</f>
        <v>13</v>
      </c>
      <c r="B40" s="26" t="s">
        <v>221</v>
      </c>
      <c r="C40" s="28"/>
      <c r="D40" s="10"/>
      <c r="E40" s="21"/>
      <c r="F40" s="22">
        <f t="shared" si="0"/>
        <v>0</v>
      </c>
    </row>
    <row r="41" spans="1:10" ht="19.5" x14ac:dyDescent="0.35">
      <c r="A41" s="5"/>
      <c r="B41" s="25" t="s">
        <v>16</v>
      </c>
      <c r="C41" s="28" t="s">
        <v>61</v>
      </c>
      <c r="D41" s="10">
        <v>4480</v>
      </c>
      <c r="E41" s="21"/>
      <c r="F41" s="22">
        <f t="shared" si="0"/>
        <v>0</v>
      </c>
    </row>
    <row r="42" spans="1:10" s="7" customFormat="1" ht="19.5" x14ac:dyDescent="0.35">
      <c r="A42" s="5">
        <f>A40+1</f>
        <v>14</v>
      </c>
      <c r="B42" s="25" t="s">
        <v>152</v>
      </c>
      <c r="C42" s="28"/>
      <c r="D42" s="10"/>
      <c r="E42" s="21"/>
      <c r="F42" s="22">
        <f>+D42*E42</f>
        <v>0</v>
      </c>
    </row>
    <row r="43" spans="1:10" s="7" customFormat="1" ht="19.5" x14ac:dyDescent="0.35">
      <c r="A43" s="5"/>
      <c r="B43" s="25" t="s">
        <v>8</v>
      </c>
      <c r="C43" s="28" t="s">
        <v>9</v>
      </c>
      <c r="D43" s="10">
        <v>115</v>
      </c>
      <c r="E43" s="21"/>
      <c r="F43" s="22">
        <f>+D43*E43</f>
        <v>0</v>
      </c>
    </row>
    <row r="44" spans="1:10" s="7" customFormat="1" ht="19.5" x14ac:dyDescent="0.35">
      <c r="A44" s="5">
        <f>+A42+1</f>
        <v>15</v>
      </c>
      <c r="B44" s="25" t="s">
        <v>153</v>
      </c>
      <c r="C44" s="28"/>
      <c r="D44" s="10"/>
      <c r="E44" s="21"/>
      <c r="F44" s="22"/>
    </row>
    <row r="45" spans="1:10" s="7" customFormat="1" ht="19.5" x14ac:dyDescent="0.35">
      <c r="A45" s="5"/>
      <c r="B45" s="25" t="s">
        <v>8</v>
      </c>
      <c r="C45" s="28" t="s">
        <v>9</v>
      </c>
      <c r="D45" s="10">
        <v>70</v>
      </c>
      <c r="E45" s="21"/>
      <c r="F45" s="22">
        <f>+D45*E45</f>
        <v>0</v>
      </c>
    </row>
    <row r="46" spans="1:10" s="32" customFormat="1" ht="18" customHeight="1" x14ac:dyDescent="0.35">
      <c r="A46" s="101" t="s">
        <v>19</v>
      </c>
      <c r="B46" s="102"/>
      <c r="C46" s="102"/>
      <c r="D46" s="102"/>
      <c r="E46" s="102"/>
      <c r="F46" s="30">
        <f>SUM(F7:F45)</f>
        <v>0</v>
      </c>
      <c r="G46" s="31"/>
      <c r="H46" s="31"/>
      <c r="I46" s="31"/>
      <c r="J46" s="31"/>
    </row>
    <row r="47" spans="1:10" s="3" customFormat="1" ht="19.5" x14ac:dyDescent="0.35">
      <c r="A47" s="33" t="s">
        <v>176</v>
      </c>
      <c r="B47" s="34" t="s">
        <v>154</v>
      </c>
      <c r="C47" s="34"/>
      <c r="D47" s="34"/>
      <c r="E47" s="34"/>
      <c r="F47" s="34"/>
    </row>
    <row r="48" spans="1:10" s="7" customFormat="1" ht="19.5" x14ac:dyDescent="0.35">
      <c r="A48" s="5">
        <f>A44+1</f>
        <v>16</v>
      </c>
      <c r="B48" s="35" t="s">
        <v>155</v>
      </c>
      <c r="C48" s="8"/>
      <c r="D48" s="10"/>
      <c r="E48" s="4"/>
      <c r="F48" s="6"/>
    </row>
    <row r="49" spans="1:10" s="7" customFormat="1" ht="19.5" x14ac:dyDescent="0.35">
      <c r="A49" s="5"/>
      <c r="B49" s="35" t="s">
        <v>16</v>
      </c>
      <c r="C49" s="28" t="s">
        <v>17</v>
      </c>
      <c r="D49" s="10">
        <v>170</v>
      </c>
      <c r="E49" s="21"/>
      <c r="F49" s="22">
        <f t="shared" ref="F49:F61" si="1">+D49*E49</f>
        <v>0</v>
      </c>
    </row>
    <row r="50" spans="1:10" s="7" customFormat="1" ht="19.5" x14ac:dyDescent="0.35">
      <c r="A50" s="5">
        <f>+A48+1</f>
        <v>17</v>
      </c>
      <c r="B50" s="35" t="s">
        <v>156</v>
      </c>
      <c r="C50" s="28"/>
      <c r="D50" s="10"/>
      <c r="E50" s="21"/>
      <c r="F50" s="22">
        <f t="shared" si="1"/>
        <v>0</v>
      </c>
    </row>
    <row r="51" spans="1:10" s="7" customFormat="1" ht="19.5" x14ac:dyDescent="0.35">
      <c r="A51" s="5"/>
      <c r="B51" s="35" t="s">
        <v>16</v>
      </c>
      <c r="C51" s="28" t="s">
        <v>17</v>
      </c>
      <c r="D51" s="10">
        <f>+D49</f>
        <v>170</v>
      </c>
      <c r="E51" s="21"/>
      <c r="F51" s="22">
        <f t="shared" si="1"/>
        <v>0</v>
      </c>
    </row>
    <row r="52" spans="1:10" s="7" customFormat="1" ht="19.5" x14ac:dyDescent="0.35">
      <c r="A52" s="5">
        <f>+A50+1</f>
        <v>18</v>
      </c>
      <c r="B52" s="35" t="s">
        <v>157</v>
      </c>
      <c r="C52" s="28"/>
      <c r="D52" s="10"/>
      <c r="E52" s="21"/>
      <c r="F52" s="22">
        <f t="shared" si="1"/>
        <v>0</v>
      </c>
    </row>
    <row r="53" spans="1:10" s="7" customFormat="1" ht="19.5" x14ac:dyDescent="0.35">
      <c r="A53" s="5"/>
      <c r="B53" s="35" t="s">
        <v>16</v>
      </c>
      <c r="C53" s="28" t="s">
        <v>17</v>
      </c>
      <c r="D53" s="10">
        <f>+D51</f>
        <v>170</v>
      </c>
      <c r="E53" s="21"/>
      <c r="F53" s="22">
        <f t="shared" si="1"/>
        <v>0</v>
      </c>
    </row>
    <row r="54" spans="1:10" s="7" customFormat="1" ht="19.5" x14ac:dyDescent="0.35">
      <c r="A54" s="5">
        <f>+A52+1</f>
        <v>19</v>
      </c>
      <c r="B54" s="35" t="s">
        <v>158</v>
      </c>
      <c r="C54" s="28"/>
      <c r="D54" s="10"/>
      <c r="E54" s="21"/>
      <c r="F54" s="22">
        <f t="shared" si="1"/>
        <v>0</v>
      </c>
    </row>
    <row r="55" spans="1:10" s="7" customFormat="1" ht="19.5" x14ac:dyDescent="0.35">
      <c r="A55" s="5"/>
      <c r="B55" s="35" t="s">
        <v>8</v>
      </c>
      <c r="C55" s="28" t="s">
        <v>9</v>
      </c>
      <c r="D55" s="10">
        <v>65</v>
      </c>
      <c r="E55" s="21"/>
      <c r="F55" s="22">
        <f t="shared" si="1"/>
        <v>0</v>
      </c>
    </row>
    <row r="56" spans="1:10" s="7" customFormat="1" ht="19.5" x14ac:dyDescent="0.35">
      <c r="A56" s="5">
        <f>+A54+1</f>
        <v>20</v>
      </c>
      <c r="B56" s="35" t="s">
        <v>159</v>
      </c>
      <c r="C56" s="28"/>
      <c r="D56" s="10"/>
      <c r="E56" s="21"/>
      <c r="F56" s="22">
        <f t="shared" si="1"/>
        <v>0</v>
      </c>
    </row>
    <row r="57" spans="1:10" s="7" customFormat="1" ht="19.5" x14ac:dyDescent="0.35">
      <c r="A57" s="5"/>
      <c r="B57" s="35" t="s">
        <v>8</v>
      </c>
      <c r="C57" s="28" t="s">
        <v>9</v>
      </c>
      <c r="D57" s="10">
        <f>+D55</f>
        <v>65</v>
      </c>
      <c r="E57" s="21"/>
      <c r="F57" s="22">
        <f t="shared" si="1"/>
        <v>0</v>
      </c>
    </row>
    <row r="58" spans="1:10" s="7" customFormat="1" ht="19.5" x14ac:dyDescent="0.35">
      <c r="A58" s="5">
        <f t="shared" ref="A58:A60" si="2">+A56+1</f>
        <v>21</v>
      </c>
      <c r="B58" s="35" t="s">
        <v>160</v>
      </c>
      <c r="C58" s="28"/>
      <c r="D58" s="10"/>
      <c r="E58" s="21"/>
      <c r="F58" s="22">
        <f t="shared" si="1"/>
        <v>0</v>
      </c>
    </row>
    <row r="59" spans="1:10" s="7" customFormat="1" ht="19.5" x14ac:dyDescent="0.35">
      <c r="A59" s="5"/>
      <c r="B59" s="35" t="s">
        <v>10</v>
      </c>
      <c r="C59" s="28" t="s">
        <v>3</v>
      </c>
      <c r="D59" s="10">
        <v>1</v>
      </c>
      <c r="E59" s="21"/>
      <c r="F59" s="22">
        <f t="shared" si="1"/>
        <v>0</v>
      </c>
    </row>
    <row r="60" spans="1:10" s="7" customFormat="1" ht="19.5" x14ac:dyDescent="0.35">
      <c r="A60" s="5">
        <f t="shared" si="2"/>
        <v>22</v>
      </c>
      <c r="B60" s="35" t="s">
        <v>161</v>
      </c>
      <c r="C60" s="28"/>
      <c r="D60" s="10"/>
      <c r="E60" s="21"/>
      <c r="F60" s="22">
        <f t="shared" si="1"/>
        <v>0</v>
      </c>
    </row>
    <row r="61" spans="1:10" s="7" customFormat="1" ht="19.5" x14ac:dyDescent="0.35">
      <c r="A61" s="11"/>
      <c r="B61" s="35" t="s">
        <v>162</v>
      </c>
      <c r="C61" s="28" t="s">
        <v>17</v>
      </c>
      <c r="D61" s="10">
        <v>60</v>
      </c>
      <c r="E61" s="21"/>
      <c r="F61" s="22">
        <f t="shared" si="1"/>
        <v>0</v>
      </c>
    </row>
    <row r="62" spans="1:10" s="32" customFormat="1" ht="18" customHeight="1" x14ac:dyDescent="0.35">
      <c r="A62" s="101" t="s">
        <v>167</v>
      </c>
      <c r="B62" s="102"/>
      <c r="C62" s="102"/>
      <c r="D62" s="102"/>
      <c r="E62" s="102"/>
      <c r="F62" s="30">
        <f>+SUM(F48:F61)</f>
        <v>0</v>
      </c>
      <c r="G62" s="36"/>
      <c r="H62" s="36"/>
      <c r="I62" s="36"/>
      <c r="J62" s="36"/>
    </row>
    <row r="63" spans="1:10" ht="19.5" x14ac:dyDescent="0.35">
      <c r="A63" s="37" t="s">
        <v>177</v>
      </c>
      <c r="B63" s="34" t="s">
        <v>20</v>
      </c>
      <c r="C63" s="38"/>
      <c r="D63" s="39"/>
      <c r="E63" s="40"/>
      <c r="F63" s="41"/>
    </row>
    <row r="64" spans="1:10" ht="19.5" x14ac:dyDescent="0.35">
      <c r="A64" s="42">
        <f>A60+1</f>
        <v>23</v>
      </c>
      <c r="B64" s="35" t="s">
        <v>200</v>
      </c>
      <c r="C64" s="20"/>
      <c r="D64" s="10"/>
      <c r="E64" s="43"/>
      <c r="F64" s="44"/>
    </row>
    <row r="65" spans="1:7" ht="19.5" x14ac:dyDescent="0.35">
      <c r="A65" s="42"/>
      <c r="B65" s="25" t="s">
        <v>16</v>
      </c>
      <c r="C65" s="28" t="s">
        <v>61</v>
      </c>
      <c r="D65" s="10">
        <v>400</v>
      </c>
      <c r="E65" s="45"/>
      <c r="F65" s="46">
        <f>D65*E65</f>
        <v>0</v>
      </c>
      <c r="G65" s="13" t="s">
        <v>191</v>
      </c>
    </row>
    <row r="66" spans="1:7" ht="19.5" x14ac:dyDescent="0.35">
      <c r="A66" s="47">
        <f>+A64+1</f>
        <v>24</v>
      </c>
      <c r="B66" s="48" t="s">
        <v>201</v>
      </c>
      <c r="C66" s="28"/>
      <c r="D66" s="10"/>
      <c r="E66" s="21"/>
      <c r="F66" s="22">
        <f t="shared" ref="F66:F67" si="3">D66*E66</f>
        <v>0</v>
      </c>
    </row>
    <row r="67" spans="1:7" ht="19.5" x14ac:dyDescent="0.35">
      <c r="A67" s="47"/>
      <c r="B67" s="25" t="s">
        <v>16</v>
      </c>
      <c r="C67" s="28" t="s">
        <v>61</v>
      </c>
      <c r="D67" s="10">
        <v>30</v>
      </c>
      <c r="E67" s="21"/>
      <c r="F67" s="22">
        <f t="shared" si="3"/>
        <v>0</v>
      </c>
    </row>
    <row r="68" spans="1:7" ht="19.5" x14ac:dyDescent="0.35">
      <c r="A68" s="47">
        <f>A66+1</f>
        <v>25</v>
      </c>
      <c r="B68" s="48" t="s">
        <v>196</v>
      </c>
      <c r="C68" s="28"/>
      <c r="D68" s="10"/>
      <c r="E68" s="21"/>
      <c r="F68" s="22">
        <f t="shared" ref="F68:F71" si="4">D68*E68</f>
        <v>0</v>
      </c>
    </row>
    <row r="69" spans="1:7" ht="19.5" x14ac:dyDescent="0.35">
      <c r="A69" s="47"/>
      <c r="B69" s="25" t="s">
        <v>16</v>
      </c>
      <c r="C69" s="28" t="s">
        <v>61</v>
      </c>
      <c r="D69" s="10">
        <v>270</v>
      </c>
      <c r="E69" s="21"/>
      <c r="F69" s="22">
        <f t="shared" si="4"/>
        <v>0</v>
      </c>
    </row>
    <row r="70" spans="1:7" ht="19.5" x14ac:dyDescent="0.35">
      <c r="A70" s="47">
        <f>A68+1</f>
        <v>26</v>
      </c>
      <c r="B70" s="35" t="s">
        <v>197</v>
      </c>
      <c r="C70" s="28"/>
      <c r="D70" s="10"/>
      <c r="E70" s="21"/>
      <c r="F70" s="22">
        <f t="shared" si="4"/>
        <v>0</v>
      </c>
    </row>
    <row r="71" spans="1:7" ht="19.5" x14ac:dyDescent="0.35">
      <c r="A71" s="47"/>
      <c r="B71" s="35" t="s">
        <v>16</v>
      </c>
      <c r="C71" s="28" t="s">
        <v>61</v>
      </c>
      <c r="D71" s="10">
        <v>780</v>
      </c>
      <c r="E71" s="21"/>
      <c r="F71" s="22">
        <f t="shared" si="4"/>
        <v>0</v>
      </c>
    </row>
    <row r="72" spans="1:7" s="7" customFormat="1" ht="19.5" x14ac:dyDescent="0.35">
      <c r="A72" s="5">
        <f>A70+1</f>
        <v>27</v>
      </c>
      <c r="B72" s="35" t="s">
        <v>222</v>
      </c>
      <c r="C72" s="28"/>
      <c r="D72" s="10"/>
      <c r="E72" s="21"/>
      <c r="F72" s="22">
        <f>+D72*E72</f>
        <v>0</v>
      </c>
    </row>
    <row r="73" spans="1:7" s="7" customFormat="1" ht="19.5" x14ac:dyDescent="0.35">
      <c r="A73" s="9"/>
      <c r="B73" s="35" t="s">
        <v>16</v>
      </c>
      <c r="C73" s="28" t="s">
        <v>17</v>
      </c>
      <c r="D73" s="10">
        <v>5</v>
      </c>
      <c r="E73" s="21"/>
      <c r="F73" s="22">
        <f>+D73*E73</f>
        <v>0</v>
      </c>
    </row>
    <row r="74" spans="1:7" s="7" customFormat="1" ht="19.5" x14ac:dyDescent="0.35">
      <c r="A74" s="5">
        <f>+A72+1</f>
        <v>28</v>
      </c>
      <c r="B74" s="35" t="s">
        <v>163</v>
      </c>
      <c r="C74" s="28"/>
      <c r="D74" s="10"/>
      <c r="E74" s="21"/>
      <c r="F74" s="22">
        <f>+D74*E74</f>
        <v>0</v>
      </c>
    </row>
    <row r="75" spans="1:7" s="7" customFormat="1" ht="19.5" x14ac:dyDescent="0.35">
      <c r="A75" s="9"/>
      <c r="B75" s="35" t="s">
        <v>16</v>
      </c>
      <c r="C75" s="28" t="s">
        <v>17</v>
      </c>
      <c r="D75" s="10">
        <v>30</v>
      </c>
      <c r="E75" s="21"/>
      <c r="F75" s="22">
        <f>+D75*E75</f>
        <v>0</v>
      </c>
    </row>
    <row r="76" spans="1:7" x14ac:dyDescent="0.35">
      <c r="A76" s="101" t="s">
        <v>21</v>
      </c>
      <c r="B76" s="102"/>
      <c r="C76" s="102"/>
      <c r="D76" s="102"/>
      <c r="E76" s="102"/>
      <c r="F76" s="49">
        <f>SUM(F64:F75)</f>
        <v>0</v>
      </c>
    </row>
    <row r="77" spans="1:7" ht="19.5" x14ac:dyDescent="0.35">
      <c r="A77" s="37" t="s">
        <v>178</v>
      </c>
      <c r="B77" s="34" t="s">
        <v>22</v>
      </c>
      <c r="C77" s="38"/>
      <c r="D77" s="39"/>
      <c r="E77" s="40"/>
      <c r="F77" s="41"/>
    </row>
    <row r="78" spans="1:7" ht="19.5" x14ac:dyDescent="0.35">
      <c r="A78" s="47"/>
      <c r="B78" s="24" t="s">
        <v>23</v>
      </c>
      <c r="C78" s="50"/>
      <c r="D78" s="10"/>
      <c r="E78" s="23"/>
      <c r="F78" s="22"/>
    </row>
    <row r="79" spans="1:7" ht="19.5" x14ac:dyDescent="0.35">
      <c r="A79" s="47">
        <f>A74+1</f>
        <v>29</v>
      </c>
      <c r="B79" s="25" t="s">
        <v>24</v>
      </c>
      <c r="C79" s="50"/>
      <c r="D79" s="10"/>
      <c r="E79" s="23"/>
      <c r="F79" s="22"/>
    </row>
    <row r="80" spans="1:7" ht="19.5" x14ac:dyDescent="0.35">
      <c r="A80" s="47"/>
      <c r="B80" s="25" t="s">
        <v>16</v>
      </c>
      <c r="C80" s="28" t="s">
        <v>61</v>
      </c>
      <c r="D80" s="10">
        <v>30</v>
      </c>
      <c r="E80" s="21"/>
      <c r="F80" s="22">
        <f>D80*E80</f>
        <v>0</v>
      </c>
    </row>
    <row r="81" spans="1:7" ht="19.5" x14ac:dyDescent="0.35">
      <c r="A81" s="47"/>
      <c r="B81" s="24" t="s">
        <v>25</v>
      </c>
      <c r="C81" s="50"/>
      <c r="D81" s="10"/>
      <c r="E81" s="21"/>
      <c r="F81" s="22">
        <f t="shared" ref="F81:F98" si="5">D81*E81</f>
        <v>0</v>
      </c>
    </row>
    <row r="82" spans="1:7" ht="19.5" x14ac:dyDescent="0.35">
      <c r="A82" s="47">
        <f>1+A79</f>
        <v>30</v>
      </c>
      <c r="B82" s="12" t="s">
        <v>103</v>
      </c>
      <c r="C82" s="50"/>
      <c r="D82" s="10"/>
      <c r="E82" s="21"/>
      <c r="F82" s="22">
        <f t="shared" si="5"/>
        <v>0</v>
      </c>
    </row>
    <row r="83" spans="1:7" ht="19.5" x14ac:dyDescent="0.35">
      <c r="A83" s="47"/>
      <c r="B83" s="51" t="s">
        <v>16</v>
      </c>
      <c r="C83" s="28" t="s">
        <v>61</v>
      </c>
      <c r="D83" s="10">
        <v>200</v>
      </c>
      <c r="E83" s="21"/>
      <c r="F83" s="22">
        <f t="shared" si="5"/>
        <v>0</v>
      </c>
    </row>
    <row r="84" spans="1:7" ht="19.5" x14ac:dyDescent="0.35">
      <c r="A84" s="47">
        <f>1+A82</f>
        <v>31</v>
      </c>
      <c r="B84" s="51" t="s">
        <v>104</v>
      </c>
      <c r="C84" s="28"/>
      <c r="D84" s="10"/>
      <c r="E84" s="21"/>
      <c r="F84" s="22">
        <f t="shared" si="5"/>
        <v>0</v>
      </c>
      <c r="G84" s="13" t="s">
        <v>192</v>
      </c>
    </row>
    <row r="85" spans="1:7" ht="19.5" x14ac:dyDescent="0.35">
      <c r="A85" s="47"/>
      <c r="B85" s="51" t="s">
        <v>16</v>
      </c>
      <c r="C85" s="28" t="s">
        <v>61</v>
      </c>
      <c r="D85" s="10">
        <v>35</v>
      </c>
      <c r="E85" s="21"/>
      <c r="F85" s="22">
        <f t="shared" si="5"/>
        <v>0</v>
      </c>
    </row>
    <row r="86" spans="1:7" ht="19.5" x14ac:dyDescent="0.35">
      <c r="A86" s="47"/>
      <c r="B86" s="24" t="s">
        <v>26</v>
      </c>
      <c r="C86" s="50"/>
      <c r="D86" s="10"/>
      <c r="E86" s="21"/>
      <c r="F86" s="22">
        <f t="shared" si="5"/>
        <v>0</v>
      </c>
    </row>
    <row r="87" spans="1:7" ht="19.5" x14ac:dyDescent="0.35">
      <c r="A87" s="47">
        <f>+A84+1</f>
        <v>32</v>
      </c>
      <c r="B87" s="12" t="s">
        <v>148</v>
      </c>
      <c r="C87" s="50"/>
      <c r="D87" s="10"/>
      <c r="E87" s="21"/>
      <c r="F87" s="22">
        <f t="shared" si="5"/>
        <v>0</v>
      </c>
    </row>
    <row r="88" spans="1:7" ht="19.5" x14ac:dyDescent="0.35">
      <c r="A88" s="47"/>
      <c r="B88" s="25" t="s">
        <v>16</v>
      </c>
      <c r="C88" s="50" t="s">
        <v>61</v>
      </c>
      <c r="D88" s="10">
        <v>10</v>
      </c>
      <c r="E88" s="21"/>
      <c r="F88" s="22">
        <f t="shared" si="5"/>
        <v>0</v>
      </c>
    </row>
    <row r="89" spans="1:7" ht="19.5" x14ac:dyDescent="0.35">
      <c r="A89" s="47">
        <f>+A87+1</f>
        <v>33</v>
      </c>
      <c r="B89" s="25" t="s">
        <v>202</v>
      </c>
      <c r="C89" s="50"/>
      <c r="D89" s="10"/>
      <c r="E89" s="21"/>
      <c r="F89" s="22">
        <f t="shared" si="5"/>
        <v>0</v>
      </c>
    </row>
    <row r="90" spans="1:7" ht="19.5" x14ac:dyDescent="0.35">
      <c r="A90" s="47"/>
      <c r="B90" s="35" t="s">
        <v>10</v>
      </c>
      <c r="C90" s="28" t="s">
        <v>3</v>
      </c>
      <c r="D90" s="10">
        <v>4</v>
      </c>
      <c r="E90" s="21"/>
      <c r="F90" s="22">
        <f t="shared" si="5"/>
        <v>0</v>
      </c>
    </row>
    <row r="91" spans="1:7" ht="19.5" x14ac:dyDescent="0.35">
      <c r="A91" s="47">
        <f>+A89+1</f>
        <v>34</v>
      </c>
      <c r="B91" s="25" t="s">
        <v>105</v>
      </c>
      <c r="C91" s="50"/>
      <c r="D91" s="10"/>
      <c r="E91" s="21"/>
      <c r="F91" s="22">
        <f t="shared" si="5"/>
        <v>0</v>
      </c>
    </row>
    <row r="92" spans="1:7" ht="19.5" x14ac:dyDescent="0.35">
      <c r="A92" s="47"/>
      <c r="B92" s="25" t="s">
        <v>16</v>
      </c>
      <c r="C92" s="50" t="s">
        <v>61</v>
      </c>
      <c r="D92" s="10">
        <f>+D83</f>
        <v>200</v>
      </c>
      <c r="E92" s="21"/>
      <c r="F92" s="22">
        <f t="shared" si="5"/>
        <v>0</v>
      </c>
    </row>
    <row r="93" spans="1:7" ht="19.5" x14ac:dyDescent="0.35">
      <c r="A93" s="47">
        <f>A91+1</f>
        <v>35</v>
      </c>
      <c r="B93" s="44" t="s">
        <v>187</v>
      </c>
      <c r="C93" s="50"/>
      <c r="D93" s="10"/>
      <c r="E93" s="21"/>
      <c r="F93" s="22">
        <f t="shared" si="5"/>
        <v>0</v>
      </c>
    </row>
    <row r="94" spans="1:7" ht="19.5" x14ac:dyDescent="0.35">
      <c r="A94" s="47"/>
      <c r="B94" s="25" t="s">
        <v>60</v>
      </c>
      <c r="C94" s="50" t="s">
        <v>11</v>
      </c>
      <c r="D94" s="10">
        <v>65</v>
      </c>
      <c r="E94" s="21"/>
      <c r="F94" s="22">
        <f t="shared" si="5"/>
        <v>0</v>
      </c>
    </row>
    <row r="95" spans="1:7" ht="19.5" x14ac:dyDescent="0.35">
      <c r="A95" s="47">
        <f>+A93+1</f>
        <v>36</v>
      </c>
      <c r="B95" s="25" t="s">
        <v>106</v>
      </c>
      <c r="C95" s="28"/>
      <c r="D95" s="10"/>
      <c r="E95" s="21"/>
      <c r="F95" s="22">
        <f t="shared" si="5"/>
        <v>0</v>
      </c>
    </row>
    <row r="96" spans="1:7" ht="19.5" x14ac:dyDescent="0.35">
      <c r="A96" s="47"/>
      <c r="B96" s="25" t="s">
        <v>10</v>
      </c>
      <c r="C96" s="28" t="s">
        <v>3</v>
      </c>
      <c r="D96" s="10">
        <v>102</v>
      </c>
      <c r="E96" s="21"/>
      <c r="F96" s="22">
        <f t="shared" si="5"/>
        <v>0</v>
      </c>
    </row>
    <row r="97" spans="1:6" ht="19.5" x14ac:dyDescent="0.35">
      <c r="A97" s="47">
        <f>1+A95</f>
        <v>37</v>
      </c>
      <c r="B97" s="44" t="s">
        <v>188</v>
      </c>
      <c r="C97" s="28"/>
      <c r="D97" s="10"/>
      <c r="E97" s="21"/>
      <c r="F97" s="22">
        <f t="shared" si="5"/>
        <v>0</v>
      </c>
    </row>
    <row r="98" spans="1:6" ht="19.5" x14ac:dyDescent="0.35">
      <c r="A98" s="47"/>
      <c r="B98" s="25" t="s">
        <v>107</v>
      </c>
      <c r="C98" s="28" t="s">
        <v>32</v>
      </c>
      <c r="D98" s="10">
        <v>1</v>
      </c>
      <c r="E98" s="21"/>
      <c r="F98" s="22">
        <f t="shared" si="5"/>
        <v>0</v>
      </c>
    </row>
    <row r="99" spans="1:6" x14ac:dyDescent="0.35">
      <c r="A99" s="101" t="s">
        <v>27</v>
      </c>
      <c r="B99" s="106"/>
      <c r="C99" s="106"/>
      <c r="D99" s="106"/>
      <c r="E99" s="106"/>
      <c r="F99" s="52">
        <f>SUM(F77:F98)</f>
        <v>0</v>
      </c>
    </row>
    <row r="100" spans="1:6" ht="19.5" x14ac:dyDescent="0.35">
      <c r="A100" s="37" t="s">
        <v>179</v>
      </c>
      <c r="B100" s="34" t="s">
        <v>46</v>
      </c>
      <c r="C100" s="38"/>
      <c r="D100" s="39"/>
      <c r="E100" s="40"/>
      <c r="F100" s="41"/>
    </row>
    <row r="101" spans="1:6" x14ac:dyDescent="0.35">
      <c r="A101" s="42">
        <f>A97+1</f>
        <v>38</v>
      </c>
      <c r="B101" s="44" t="s">
        <v>117</v>
      </c>
      <c r="C101" s="20"/>
      <c r="D101" s="53"/>
      <c r="E101" s="43"/>
      <c r="F101" s="44"/>
    </row>
    <row r="102" spans="1:6" ht="19.5" x14ac:dyDescent="0.35">
      <c r="A102" s="42"/>
      <c r="B102" s="44" t="s">
        <v>86</v>
      </c>
      <c r="C102" s="28" t="s">
        <v>39</v>
      </c>
      <c r="D102" s="10">
        <v>1</v>
      </c>
      <c r="E102" s="21"/>
      <c r="F102" s="22">
        <f>D102*E102</f>
        <v>0</v>
      </c>
    </row>
    <row r="103" spans="1:6" ht="19.5" x14ac:dyDescent="0.35">
      <c r="A103" s="47">
        <f>A101+1</f>
        <v>39</v>
      </c>
      <c r="B103" s="44" t="s">
        <v>108</v>
      </c>
      <c r="C103" s="13"/>
      <c r="D103" s="10"/>
      <c r="E103" s="21"/>
      <c r="F103" s="22">
        <f t="shared" ref="F103:F143" si="6">D103*E103</f>
        <v>0</v>
      </c>
    </row>
    <row r="104" spans="1:6" ht="19.5" x14ac:dyDescent="0.35">
      <c r="A104" s="47"/>
      <c r="B104" s="44" t="s">
        <v>86</v>
      </c>
      <c r="C104" s="28" t="s">
        <v>39</v>
      </c>
      <c r="D104" s="10">
        <v>1</v>
      </c>
      <c r="E104" s="21"/>
      <c r="F104" s="22">
        <f t="shared" si="6"/>
        <v>0</v>
      </c>
    </row>
    <row r="105" spans="1:6" ht="19.5" x14ac:dyDescent="0.35">
      <c r="A105" s="47">
        <f>A103+1</f>
        <v>40</v>
      </c>
      <c r="B105" s="44" t="s">
        <v>109</v>
      </c>
      <c r="C105" s="28"/>
      <c r="D105" s="10"/>
      <c r="E105" s="21"/>
      <c r="F105" s="22">
        <f t="shared" si="6"/>
        <v>0</v>
      </c>
    </row>
    <row r="106" spans="1:6" ht="19.5" x14ac:dyDescent="0.35">
      <c r="A106" s="47"/>
      <c r="B106" s="25" t="s">
        <v>8</v>
      </c>
      <c r="C106" s="28" t="s">
        <v>11</v>
      </c>
      <c r="D106" s="10">
        <v>225</v>
      </c>
      <c r="E106" s="21"/>
      <c r="F106" s="22">
        <f t="shared" si="6"/>
        <v>0</v>
      </c>
    </row>
    <row r="107" spans="1:6" ht="19.5" x14ac:dyDescent="0.35">
      <c r="A107" s="47">
        <f>A105+1</f>
        <v>41</v>
      </c>
      <c r="B107" s="25" t="s">
        <v>110</v>
      </c>
      <c r="C107" s="28"/>
      <c r="D107" s="10"/>
      <c r="E107" s="21"/>
      <c r="F107" s="22">
        <f t="shared" si="6"/>
        <v>0</v>
      </c>
    </row>
    <row r="108" spans="1:6" ht="19.5" x14ac:dyDescent="0.35">
      <c r="A108" s="47"/>
      <c r="B108" s="25" t="s">
        <v>8</v>
      </c>
      <c r="C108" s="28" t="s">
        <v>11</v>
      </c>
      <c r="D108" s="10">
        <v>75</v>
      </c>
      <c r="E108" s="21"/>
      <c r="F108" s="22">
        <f t="shared" si="6"/>
        <v>0</v>
      </c>
    </row>
    <row r="109" spans="1:6" ht="19.5" x14ac:dyDescent="0.35">
      <c r="A109" s="47">
        <f>+A107+1</f>
        <v>42</v>
      </c>
      <c r="B109" s="25" t="s">
        <v>111</v>
      </c>
      <c r="C109" s="28"/>
      <c r="D109" s="10"/>
      <c r="E109" s="21"/>
      <c r="F109" s="22">
        <f t="shared" si="6"/>
        <v>0</v>
      </c>
    </row>
    <row r="110" spans="1:6" ht="19.5" x14ac:dyDescent="0.35">
      <c r="A110" s="47"/>
      <c r="B110" s="35" t="s">
        <v>10</v>
      </c>
      <c r="C110" s="28" t="s">
        <v>3</v>
      </c>
      <c r="D110" s="10">
        <v>5</v>
      </c>
      <c r="E110" s="21"/>
      <c r="F110" s="22">
        <f t="shared" si="6"/>
        <v>0</v>
      </c>
    </row>
    <row r="111" spans="1:6" ht="19.5" x14ac:dyDescent="0.35">
      <c r="A111" s="47">
        <f>+A109+1</f>
        <v>43</v>
      </c>
      <c r="B111" s="35" t="s">
        <v>112</v>
      </c>
      <c r="C111" s="28"/>
      <c r="D111" s="10"/>
      <c r="E111" s="21"/>
      <c r="F111" s="22">
        <f t="shared" si="6"/>
        <v>0</v>
      </c>
    </row>
    <row r="112" spans="1:6" ht="16.5" customHeight="1" x14ac:dyDescent="0.35">
      <c r="A112" s="47"/>
      <c r="B112" s="25" t="s">
        <v>8</v>
      </c>
      <c r="C112" s="28" t="s">
        <v>11</v>
      </c>
      <c r="D112" s="10">
        <v>170</v>
      </c>
      <c r="E112" s="21"/>
      <c r="F112" s="22">
        <f t="shared" si="6"/>
        <v>0</v>
      </c>
    </row>
    <row r="113" spans="1:6" ht="19.5" x14ac:dyDescent="0.35">
      <c r="A113" s="47">
        <f>+A111+1</f>
        <v>44</v>
      </c>
      <c r="B113" s="35" t="s">
        <v>28</v>
      </c>
      <c r="C113" s="28"/>
      <c r="D113" s="10"/>
      <c r="E113" s="21"/>
      <c r="F113" s="22">
        <f t="shared" si="6"/>
        <v>0</v>
      </c>
    </row>
    <row r="114" spans="1:6" ht="19.5" x14ac:dyDescent="0.35">
      <c r="A114" s="47"/>
      <c r="B114" s="35" t="s">
        <v>10</v>
      </c>
      <c r="C114" s="28" t="s">
        <v>3</v>
      </c>
      <c r="D114" s="10">
        <v>11</v>
      </c>
      <c r="E114" s="21"/>
      <c r="F114" s="22">
        <f t="shared" si="6"/>
        <v>0</v>
      </c>
    </row>
    <row r="115" spans="1:6" ht="19.5" x14ac:dyDescent="0.35">
      <c r="A115" s="47">
        <f>A113+1</f>
        <v>45</v>
      </c>
      <c r="B115" s="35" t="s">
        <v>203</v>
      </c>
      <c r="C115" s="28"/>
      <c r="D115" s="10"/>
      <c r="E115" s="21"/>
      <c r="F115" s="22">
        <f t="shared" si="6"/>
        <v>0</v>
      </c>
    </row>
    <row r="116" spans="1:6" ht="19.5" x14ac:dyDescent="0.35">
      <c r="A116" s="47"/>
      <c r="B116" s="35" t="s">
        <v>8</v>
      </c>
      <c r="C116" s="28" t="s">
        <v>11</v>
      </c>
      <c r="D116" s="10">
        <v>75</v>
      </c>
      <c r="E116" s="21"/>
      <c r="F116" s="22">
        <f t="shared" si="6"/>
        <v>0</v>
      </c>
    </row>
    <row r="117" spans="1:6" ht="19.5" x14ac:dyDescent="0.35">
      <c r="A117" s="47">
        <f>A115+1</f>
        <v>46</v>
      </c>
      <c r="B117" s="35" t="s">
        <v>184</v>
      </c>
      <c r="C117" s="28"/>
      <c r="D117" s="10"/>
      <c r="E117" s="21"/>
      <c r="F117" s="22">
        <f t="shared" si="6"/>
        <v>0</v>
      </c>
    </row>
    <row r="118" spans="1:6" ht="19.5" x14ac:dyDescent="0.35">
      <c r="A118" s="47" t="s">
        <v>198</v>
      </c>
      <c r="B118" s="35" t="s">
        <v>183</v>
      </c>
      <c r="C118" s="28"/>
      <c r="D118" s="10"/>
      <c r="E118" s="21"/>
      <c r="F118" s="22"/>
    </row>
    <row r="119" spans="1:6" ht="19.5" x14ac:dyDescent="0.35">
      <c r="A119" s="47"/>
      <c r="B119" s="35" t="s">
        <v>10</v>
      </c>
      <c r="C119" s="28" t="s">
        <v>3</v>
      </c>
      <c r="D119" s="10">
        <v>5</v>
      </c>
      <c r="E119" s="21"/>
      <c r="F119" s="22">
        <f t="shared" si="6"/>
        <v>0</v>
      </c>
    </row>
    <row r="120" spans="1:6" s="7" customFormat="1" ht="19.5" x14ac:dyDescent="0.35">
      <c r="A120" s="5" t="s">
        <v>199</v>
      </c>
      <c r="B120" s="35" t="s">
        <v>185</v>
      </c>
      <c r="C120" s="8"/>
      <c r="D120" s="10"/>
      <c r="E120" s="21"/>
      <c r="F120" s="22">
        <f>+D120*E120</f>
        <v>0</v>
      </c>
    </row>
    <row r="121" spans="1:6" s="7" customFormat="1" ht="19.5" x14ac:dyDescent="0.35">
      <c r="A121" s="9"/>
      <c r="B121" s="35" t="s">
        <v>10</v>
      </c>
      <c r="C121" s="8" t="s">
        <v>3</v>
      </c>
      <c r="D121" s="10">
        <v>3</v>
      </c>
      <c r="E121" s="21"/>
      <c r="F121" s="22">
        <f>+D121*E121</f>
        <v>0</v>
      </c>
    </row>
    <row r="122" spans="1:6" s="32" customFormat="1" ht="19.5" x14ac:dyDescent="0.35">
      <c r="A122" s="42">
        <f>A117+1</f>
        <v>47</v>
      </c>
      <c r="B122" s="35" t="s">
        <v>29</v>
      </c>
      <c r="C122" s="20"/>
      <c r="D122" s="10"/>
      <c r="E122" s="21"/>
      <c r="F122" s="22">
        <f t="shared" si="6"/>
        <v>0</v>
      </c>
    </row>
    <row r="123" spans="1:6" s="32" customFormat="1" ht="19.5" x14ac:dyDescent="0.35">
      <c r="A123" s="42"/>
      <c r="B123" s="48" t="s">
        <v>10</v>
      </c>
      <c r="C123" s="20" t="s">
        <v>3</v>
      </c>
      <c r="D123" s="10">
        <v>18</v>
      </c>
      <c r="E123" s="21"/>
      <c r="F123" s="22">
        <f t="shared" si="6"/>
        <v>0</v>
      </c>
    </row>
    <row r="124" spans="1:6" ht="19.5" x14ac:dyDescent="0.35">
      <c r="A124" s="47">
        <f>A122+1</f>
        <v>48</v>
      </c>
      <c r="B124" s="48" t="s">
        <v>113</v>
      </c>
      <c r="C124" s="28"/>
      <c r="D124" s="10"/>
      <c r="E124" s="21"/>
      <c r="F124" s="22">
        <f t="shared" si="6"/>
        <v>0</v>
      </c>
    </row>
    <row r="125" spans="1:6" ht="19.5" x14ac:dyDescent="0.35">
      <c r="A125" s="47"/>
      <c r="B125" s="48" t="s">
        <v>10</v>
      </c>
      <c r="C125" s="28" t="s">
        <v>3</v>
      </c>
      <c r="D125" s="10">
        <v>2</v>
      </c>
      <c r="E125" s="21"/>
      <c r="F125" s="22">
        <f t="shared" si="6"/>
        <v>0</v>
      </c>
    </row>
    <row r="126" spans="1:6" ht="19.5" x14ac:dyDescent="0.35">
      <c r="A126" s="47">
        <f>A124+1</f>
        <v>49</v>
      </c>
      <c r="B126" s="48" t="s">
        <v>204</v>
      </c>
      <c r="C126" s="28"/>
      <c r="D126" s="10"/>
      <c r="E126" s="21"/>
      <c r="F126" s="22">
        <f t="shared" si="6"/>
        <v>0</v>
      </c>
    </row>
    <row r="127" spans="1:6" ht="19.5" x14ac:dyDescent="0.35">
      <c r="A127" s="47"/>
      <c r="B127" s="48" t="s">
        <v>10</v>
      </c>
      <c r="C127" s="28" t="s">
        <v>3</v>
      </c>
      <c r="D127" s="10">
        <v>2</v>
      </c>
      <c r="E127" s="21"/>
      <c r="F127" s="22">
        <f t="shared" si="6"/>
        <v>0</v>
      </c>
    </row>
    <row r="128" spans="1:6" ht="19.5" x14ac:dyDescent="0.35">
      <c r="A128" s="47">
        <f>A126+1</f>
        <v>50</v>
      </c>
      <c r="B128" s="35" t="s">
        <v>114</v>
      </c>
      <c r="C128" s="28"/>
      <c r="D128" s="10"/>
      <c r="E128" s="21"/>
      <c r="F128" s="22">
        <f t="shared" si="6"/>
        <v>0</v>
      </c>
    </row>
    <row r="129" spans="1:6" ht="19.5" x14ac:dyDescent="0.35">
      <c r="A129" s="47"/>
      <c r="B129" s="35" t="s">
        <v>10</v>
      </c>
      <c r="C129" s="28" t="s">
        <v>3</v>
      </c>
      <c r="D129" s="10">
        <v>16</v>
      </c>
      <c r="E129" s="21"/>
      <c r="F129" s="22">
        <f t="shared" si="6"/>
        <v>0</v>
      </c>
    </row>
    <row r="130" spans="1:6" ht="19.5" x14ac:dyDescent="0.35">
      <c r="A130" s="47">
        <f>A128+1</f>
        <v>51</v>
      </c>
      <c r="B130" s="35" t="s">
        <v>115</v>
      </c>
      <c r="C130" s="28"/>
      <c r="D130" s="10"/>
      <c r="E130" s="21"/>
      <c r="F130" s="22">
        <f t="shared" si="6"/>
        <v>0</v>
      </c>
    </row>
    <row r="131" spans="1:6" ht="19.5" x14ac:dyDescent="0.35">
      <c r="A131" s="47"/>
      <c r="B131" s="35" t="s">
        <v>10</v>
      </c>
      <c r="C131" s="28" t="s">
        <v>3</v>
      </c>
      <c r="D131" s="10">
        <v>2</v>
      </c>
      <c r="E131" s="21"/>
      <c r="F131" s="22">
        <f t="shared" si="6"/>
        <v>0</v>
      </c>
    </row>
    <row r="132" spans="1:6" ht="19.5" x14ac:dyDescent="0.35">
      <c r="A132" s="47">
        <f>+A130+1</f>
        <v>52</v>
      </c>
      <c r="B132" s="35" t="s">
        <v>116</v>
      </c>
      <c r="C132" s="28"/>
      <c r="D132" s="10"/>
      <c r="E132" s="21"/>
      <c r="F132" s="22">
        <f t="shared" si="6"/>
        <v>0</v>
      </c>
    </row>
    <row r="133" spans="1:6" ht="19.5" x14ac:dyDescent="0.35">
      <c r="A133" s="47"/>
      <c r="B133" s="35" t="s">
        <v>10</v>
      </c>
      <c r="C133" s="28" t="s">
        <v>3</v>
      </c>
      <c r="D133" s="10">
        <v>8</v>
      </c>
      <c r="E133" s="21"/>
      <c r="F133" s="22">
        <f t="shared" si="6"/>
        <v>0</v>
      </c>
    </row>
    <row r="134" spans="1:6" ht="19.5" x14ac:dyDescent="0.35">
      <c r="A134" s="47">
        <f>A132+1</f>
        <v>53</v>
      </c>
      <c r="B134" s="35" t="s">
        <v>30</v>
      </c>
      <c r="C134" s="28"/>
      <c r="D134" s="10"/>
      <c r="E134" s="21"/>
      <c r="F134" s="22">
        <f t="shared" si="6"/>
        <v>0</v>
      </c>
    </row>
    <row r="135" spans="1:6" ht="19.5" x14ac:dyDescent="0.35">
      <c r="A135" s="47"/>
      <c r="B135" s="35" t="s">
        <v>10</v>
      </c>
      <c r="C135" s="28" t="s">
        <v>3</v>
      </c>
      <c r="D135" s="10">
        <v>16</v>
      </c>
      <c r="E135" s="21"/>
      <c r="F135" s="22">
        <f t="shared" si="6"/>
        <v>0</v>
      </c>
    </row>
    <row r="136" spans="1:6" ht="19.5" x14ac:dyDescent="0.35">
      <c r="A136" s="47">
        <f>A134+1</f>
        <v>54</v>
      </c>
      <c r="B136" s="35" t="s">
        <v>55</v>
      </c>
      <c r="C136" s="28"/>
      <c r="D136" s="10"/>
      <c r="E136" s="21"/>
      <c r="F136" s="22">
        <f t="shared" si="6"/>
        <v>0</v>
      </c>
    </row>
    <row r="137" spans="1:6" ht="19.5" x14ac:dyDescent="0.35">
      <c r="A137" s="47"/>
      <c r="B137" s="35" t="s">
        <v>10</v>
      </c>
      <c r="C137" s="28" t="s">
        <v>3</v>
      </c>
      <c r="D137" s="10">
        <v>6</v>
      </c>
      <c r="E137" s="21"/>
      <c r="F137" s="22">
        <f t="shared" si="6"/>
        <v>0</v>
      </c>
    </row>
    <row r="138" spans="1:6" ht="19.5" x14ac:dyDescent="0.35">
      <c r="A138" s="47">
        <f>A136+1</f>
        <v>55</v>
      </c>
      <c r="B138" s="35" t="s">
        <v>31</v>
      </c>
      <c r="C138" s="28"/>
      <c r="D138" s="10"/>
      <c r="E138" s="21"/>
      <c r="F138" s="22">
        <f t="shared" si="6"/>
        <v>0</v>
      </c>
    </row>
    <row r="139" spans="1:6" ht="19.5" x14ac:dyDescent="0.35">
      <c r="A139" s="47"/>
      <c r="B139" s="35" t="s">
        <v>16</v>
      </c>
      <c r="C139" s="50" t="s">
        <v>61</v>
      </c>
      <c r="D139" s="10">
        <v>15</v>
      </c>
      <c r="E139" s="21"/>
      <c r="F139" s="22">
        <f t="shared" si="6"/>
        <v>0</v>
      </c>
    </row>
    <row r="140" spans="1:6" ht="19.5" x14ac:dyDescent="0.35">
      <c r="A140" s="47">
        <f>+A138+1</f>
        <v>56</v>
      </c>
      <c r="B140" s="35" t="s">
        <v>62</v>
      </c>
      <c r="C140" s="28"/>
      <c r="D140" s="10"/>
      <c r="E140" s="21"/>
      <c r="F140" s="22">
        <f t="shared" si="6"/>
        <v>0</v>
      </c>
    </row>
    <row r="141" spans="1:6" ht="19.5" x14ac:dyDescent="0.35">
      <c r="A141" s="47"/>
      <c r="B141" s="35" t="s">
        <v>58</v>
      </c>
      <c r="C141" s="28" t="s">
        <v>3</v>
      </c>
      <c r="D141" s="10">
        <v>1</v>
      </c>
      <c r="E141" s="21"/>
      <c r="F141" s="22">
        <f t="shared" si="6"/>
        <v>0</v>
      </c>
    </row>
    <row r="142" spans="1:6" ht="19.5" x14ac:dyDescent="0.35">
      <c r="A142" s="47">
        <f>1+A140</f>
        <v>57</v>
      </c>
      <c r="B142" s="48" t="s">
        <v>205</v>
      </c>
      <c r="C142" s="28"/>
      <c r="D142" s="10"/>
      <c r="E142" s="21"/>
      <c r="F142" s="22">
        <f t="shared" si="6"/>
        <v>0</v>
      </c>
    </row>
    <row r="143" spans="1:6" ht="19.5" x14ac:dyDescent="0.35">
      <c r="A143" s="47"/>
      <c r="B143" s="35" t="s">
        <v>58</v>
      </c>
      <c r="C143" s="28" t="s">
        <v>3</v>
      </c>
      <c r="D143" s="10">
        <v>2</v>
      </c>
      <c r="E143" s="21"/>
      <c r="F143" s="22">
        <f t="shared" si="6"/>
        <v>0</v>
      </c>
    </row>
    <row r="144" spans="1:6" ht="18" customHeight="1" x14ac:dyDescent="0.35">
      <c r="A144" s="101" t="s">
        <v>45</v>
      </c>
      <c r="B144" s="102"/>
      <c r="C144" s="102"/>
      <c r="D144" s="102"/>
      <c r="E144" s="102"/>
      <c r="F144" s="49">
        <f>SUM(F101:F143)</f>
        <v>0</v>
      </c>
    </row>
    <row r="145" spans="1:6" ht="19.5" customHeight="1" x14ac:dyDescent="0.35">
      <c r="A145" s="37" t="s">
        <v>32</v>
      </c>
      <c r="B145" s="34" t="s">
        <v>33</v>
      </c>
      <c r="C145" s="38"/>
      <c r="D145" s="39"/>
      <c r="E145" s="40"/>
      <c r="F145" s="41"/>
    </row>
    <row r="146" spans="1:6" x14ac:dyDescent="0.35">
      <c r="A146" s="47">
        <f>+A142+1</f>
        <v>58</v>
      </c>
      <c r="B146" s="35" t="s">
        <v>118</v>
      </c>
      <c r="C146" s="28"/>
      <c r="D146" s="54"/>
      <c r="E146" s="21"/>
      <c r="F146" s="22"/>
    </row>
    <row r="147" spans="1:6" ht="19.5" x14ac:dyDescent="0.35">
      <c r="A147" s="55"/>
      <c r="B147" s="35" t="s">
        <v>87</v>
      </c>
      <c r="C147" s="28" t="s">
        <v>93</v>
      </c>
      <c r="D147" s="10">
        <v>1</v>
      </c>
      <c r="E147" s="21"/>
      <c r="F147" s="22">
        <f>E147*D147</f>
        <v>0</v>
      </c>
    </row>
    <row r="148" spans="1:6" ht="19.5" x14ac:dyDescent="0.35">
      <c r="A148" s="47">
        <f>A146+1</f>
        <v>59</v>
      </c>
      <c r="B148" s="35" t="s">
        <v>119</v>
      </c>
      <c r="C148" s="28"/>
      <c r="D148" s="10"/>
      <c r="E148" s="21"/>
      <c r="F148" s="22">
        <f t="shared" ref="F148:F192" si="7">E148*D148</f>
        <v>0</v>
      </c>
    </row>
    <row r="149" spans="1:6" ht="19.5" x14ac:dyDescent="0.35">
      <c r="A149" s="47"/>
      <c r="B149" s="35" t="s">
        <v>92</v>
      </c>
      <c r="C149" s="28" t="s">
        <v>3</v>
      </c>
      <c r="D149" s="10">
        <v>1</v>
      </c>
      <c r="E149" s="21"/>
      <c r="F149" s="22">
        <f t="shared" si="7"/>
        <v>0</v>
      </c>
    </row>
    <row r="150" spans="1:6" ht="19.5" x14ac:dyDescent="0.35">
      <c r="A150" s="47">
        <f>1+A148</f>
        <v>60</v>
      </c>
      <c r="B150" s="35" t="s">
        <v>120</v>
      </c>
      <c r="C150" s="28"/>
      <c r="D150" s="10"/>
      <c r="E150" s="21"/>
      <c r="F150" s="22">
        <f t="shared" si="7"/>
        <v>0</v>
      </c>
    </row>
    <row r="151" spans="1:6" ht="19.5" x14ac:dyDescent="0.35">
      <c r="A151" s="47"/>
      <c r="B151" s="35" t="s">
        <v>92</v>
      </c>
      <c r="C151" s="28" t="s">
        <v>3</v>
      </c>
      <c r="D151" s="10">
        <v>1</v>
      </c>
      <c r="E151" s="21"/>
      <c r="F151" s="22">
        <f t="shared" si="7"/>
        <v>0</v>
      </c>
    </row>
    <row r="152" spans="1:6" ht="19.5" x14ac:dyDescent="0.35">
      <c r="A152" s="47">
        <f>1+A150</f>
        <v>61</v>
      </c>
      <c r="B152" s="35" t="s">
        <v>121</v>
      </c>
      <c r="C152" s="28"/>
      <c r="D152" s="10"/>
      <c r="E152" s="21"/>
      <c r="F152" s="22">
        <f t="shared" si="7"/>
        <v>0</v>
      </c>
    </row>
    <row r="153" spans="1:6" ht="19.5" x14ac:dyDescent="0.35">
      <c r="A153" s="47"/>
      <c r="B153" s="35" t="s">
        <v>92</v>
      </c>
      <c r="C153" s="28" t="s">
        <v>3</v>
      </c>
      <c r="D153" s="10">
        <v>1</v>
      </c>
      <c r="E153" s="21"/>
      <c r="F153" s="22">
        <f t="shared" si="7"/>
        <v>0</v>
      </c>
    </row>
    <row r="154" spans="1:6" ht="19.5" x14ac:dyDescent="0.35">
      <c r="A154" s="47">
        <f>+A152+1</f>
        <v>62</v>
      </c>
      <c r="B154" s="35" t="s">
        <v>122</v>
      </c>
      <c r="C154" s="28"/>
      <c r="D154" s="10"/>
      <c r="E154" s="21"/>
      <c r="F154" s="22">
        <f t="shared" si="7"/>
        <v>0</v>
      </c>
    </row>
    <row r="155" spans="1:6" ht="19.5" x14ac:dyDescent="0.35">
      <c r="A155" s="47"/>
      <c r="B155" s="35" t="s">
        <v>92</v>
      </c>
      <c r="C155" s="28" t="s">
        <v>3</v>
      </c>
      <c r="D155" s="10">
        <v>4</v>
      </c>
      <c r="E155" s="21"/>
      <c r="F155" s="22">
        <f t="shared" si="7"/>
        <v>0</v>
      </c>
    </row>
    <row r="156" spans="1:6" ht="19.5" x14ac:dyDescent="0.35">
      <c r="A156" s="47">
        <f>A154+1</f>
        <v>63</v>
      </c>
      <c r="B156" s="35" t="s">
        <v>123</v>
      </c>
      <c r="C156" s="28"/>
      <c r="D156" s="10"/>
      <c r="E156" s="21"/>
      <c r="F156" s="22">
        <f t="shared" si="7"/>
        <v>0</v>
      </c>
    </row>
    <row r="157" spans="1:6" ht="19.5" x14ac:dyDescent="0.35">
      <c r="A157" s="47" t="s">
        <v>198</v>
      </c>
      <c r="B157" s="35" t="s">
        <v>125</v>
      </c>
      <c r="C157" s="28"/>
      <c r="D157" s="10"/>
      <c r="E157" s="21"/>
      <c r="F157" s="22">
        <f t="shared" si="7"/>
        <v>0</v>
      </c>
    </row>
    <row r="158" spans="1:6" ht="19.5" x14ac:dyDescent="0.35">
      <c r="A158" s="47"/>
      <c r="B158" s="35" t="s">
        <v>63</v>
      </c>
      <c r="C158" s="28" t="s">
        <v>11</v>
      </c>
      <c r="D158" s="10">
        <v>50</v>
      </c>
      <c r="E158" s="21"/>
      <c r="F158" s="22">
        <f t="shared" si="7"/>
        <v>0</v>
      </c>
    </row>
    <row r="159" spans="1:6" ht="19.5" x14ac:dyDescent="0.35">
      <c r="A159" s="47" t="s">
        <v>199</v>
      </c>
      <c r="B159" s="35" t="s">
        <v>91</v>
      </c>
      <c r="C159" s="28"/>
      <c r="D159" s="10"/>
      <c r="E159" s="21"/>
      <c r="F159" s="22">
        <f t="shared" si="7"/>
        <v>0</v>
      </c>
    </row>
    <row r="160" spans="1:6" ht="19.5" x14ac:dyDescent="0.35">
      <c r="A160" s="47"/>
      <c r="B160" s="35" t="s">
        <v>63</v>
      </c>
      <c r="C160" s="28" t="s">
        <v>11</v>
      </c>
      <c r="D160" s="10">
        <v>205</v>
      </c>
      <c r="E160" s="21"/>
      <c r="F160" s="22">
        <f t="shared" si="7"/>
        <v>0</v>
      </c>
    </row>
    <row r="161" spans="1:6" ht="19.5" x14ac:dyDescent="0.35">
      <c r="A161" s="47" t="s">
        <v>223</v>
      </c>
      <c r="B161" s="35" t="s">
        <v>124</v>
      </c>
      <c r="C161" s="28"/>
      <c r="D161" s="10"/>
      <c r="E161" s="21"/>
      <c r="F161" s="22">
        <f t="shared" si="7"/>
        <v>0</v>
      </c>
    </row>
    <row r="162" spans="1:6" ht="19.5" x14ac:dyDescent="0.35">
      <c r="A162" s="47"/>
      <c r="B162" s="35" t="s">
        <v>63</v>
      </c>
      <c r="C162" s="28" t="s">
        <v>11</v>
      </c>
      <c r="D162" s="10">
        <v>135</v>
      </c>
      <c r="E162" s="21"/>
      <c r="F162" s="22">
        <f t="shared" si="7"/>
        <v>0</v>
      </c>
    </row>
    <row r="163" spans="1:6" ht="19.5" x14ac:dyDescent="0.35">
      <c r="A163" s="47"/>
      <c r="B163" s="56" t="s">
        <v>88</v>
      </c>
      <c r="C163" s="28"/>
      <c r="D163" s="10"/>
      <c r="E163" s="21"/>
      <c r="F163" s="22">
        <f t="shared" si="7"/>
        <v>0</v>
      </c>
    </row>
    <row r="164" spans="1:6" s="7" customFormat="1" ht="19.5" x14ac:dyDescent="0.35">
      <c r="A164" s="5">
        <f>1+A156</f>
        <v>64</v>
      </c>
      <c r="B164" s="35" t="s">
        <v>164</v>
      </c>
      <c r="C164" s="8"/>
      <c r="D164" s="10"/>
      <c r="E164" s="21"/>
      <c r="F164" s="22">
        <f t="shared" ref="F164:F169" si="8">+D164*E164</f>
        <v>0</v>
      </c>
    </row>
    <row r="165" spans="1:6" s="7" customFormat="1" ht="19.5" x14ac:dyDescent="0.35">
      <c r="A165" s="9"/>
      <c r="B165" s="35" t="s">
        <v>10</v>
      </c>
      <c r="C165" s="8" t="s">
        <v>3</v>
      </c>
      <c r="D165" s="10">
        <v>10</v>
      </c>
      <c r="E165" s="21"/>
      <c r="F165" s="22">
        <f t="shared" si="8"/>
        <v>0</v>
      </c>
    </row>
    <row r="166" spans="1:6" s="7" customFormat="1" ht="19.5" x14ac:dyDescent="0.35">
      <c r="A166" s="5">
        <f>+A164+1</f>
        <v>65</v>
      </c>
      <c r="B166" s="35" t="s">
        <v>165</v>
      </c>
      <c r="C166" s="8"/>
      <c r="D166" s="10"/>
      <c r="E166" s="21"/>
      <c r="F166" s="22">
        <f t="shared" si="8"/>
        <v>0</v>
      </c>
    </row>
    <row r="167" spans="1:6" s="7" customFormat="1" ht="19.5" x14ac:dyDescent="0.35">
      <c r="A167" s="9"/>
      <c r="B167" s="35" t="s">
        <v>10</v>
      </c>
      <c r="C167" s="8" t="s">
        <v>3</v>
      </c>
      <c r="D167" s="10">
        <v>8</v>
      </c>
      <c r="E167" s="21"/>
      <c r="F167" s="22">
        <f t="shared" si="8"/>
        <v>0</v>
      </c>
    </row>
    <row r="168" spans="1:6" s="7" customFormat="1" ht="19.5" x14ac:dyDescent="0.35">
      <c r="A168" s="5">
        <f>+A166+1</f>
        <v>66</v>
      </c>
      <c r="B168" s="35" t="s">
        <v>209</v>
      </c>
      <c r="C168" s="8"/>
      <c r="D168" s="10"/>
      <c r="E168" s="21"/>
      <c r="F168" s="22">
        <f t="shared" si="8"/>
        <v>0</v>
      </c>
    </row>
    <row r="169" spans="1:6" s="7" customFormat="1" ht="19.5" x14ac:dyDescent="0.35">
      <c r="A169" s="5"/>
      <c r="B169" s="35" t="s">
        <v>10</v>
      </c>
      <c r="C169" s="8" t="s">
        <v>3</v>
      </c>
      <c r="D169" s="10">
        <v>50</v>
      </c>
      <c r="E169" s="21"/>
      <c r="F169" s="22">
        <f t="shared" si="8"/>
        <v>0</v>
      </c>
    </row>
    <row r="170" spans="1:6" ht="19.5" x14ac:dyDescent="0.35">
      <c r="A170" s="5">
        <f>1+A168</f>
        <v>67</v>
      </c>
      <c r="B170" s="35" t="s">
        <v>90</v>
      </c>
      <c r="C170" s="28"/>
      <c r="D170" s="10"/>
      <c r="E170" s="21"/>
      <c r="F170" s="22">
        <f t="shared" si="7"/>
        <v>0</v>
      </c>
    </row>
    <row r="171" spans="1:6" ht="19.5" x14ac:dyDescent="0.35">
      <c r="A171" s="5"/>
      <c r="B171" s="35" t="s">
        <v>58</v>
      </c>
      <c r="C171" s="28" t="s">
        <v>3</v>
      </c>
      <c r="D171" s="10">
        <v>10</v>
      </c>
      <c r="E171" s="21"/>
      <c r="F171" s="22">
        <f t="shared" si="7"/>
        <v>0</v>
      </c>
    </row>
    <row r="172" spans="1:6" ht="19.5" x14ac:dyDescent="0.35">
      <c r="A172" s="5">
        <f>1+A170</f>
        <v>68</v>
      </c>
      <c r="B172" s="35" t="s">
        <v>89</v>
      </c>
      <c r="C172" s="28"/>
      <c r="D172" s="10"/>
      <c r="E172" s="21"/>
      <c r="F172" s="22">
        <f t="shared" si="7"/>
        <v>0</v>
      </c>
    </row>
    <row r="173" spans="1:6" ht="19.5" x14ac:dyDescent="0.35">
      <c r="A173" s="5"/>
      <c r="B173" s="35" t="s">
        <v>58</v>
      </c>
      <c r="C173" s="28" t="s">
        <v>3</v>
      </c>
      <c r="D173" s="10">
        <v>8</v>
      </c>
      <c r="E173" s="21"/>
      <c r="F173" s="22">
        <f t="shared" si="7"/>
        <v>0</v>
      </c>
    </row>
    <row r="174" spans="1:6" ht="19.5" x14ac:dyDescent="0.35">
      <c r="A174" s="5">
        <f>+A172+1</f>
        <v>69</v>
      </c>
      <c r="B174" s="35" t="s">
        <v>126</v>
      </c>
      <c r="C174" s="28"/>
      <c r="D174" s="10"/>
      <c r="E174" s="21"/>
      <c r="F174" s="22">
        <f t="shared" si="7"/>
        <v>0</v>
      </c>
    </row>
    <row r="175" spans="1:6" ht="19.5" x14ac:dyDescent="0.35">
      <c r="A175" s="5"/>
      <c r="B175" s="35" t="s">
        <v>58</v>
      </c>
      <c r="C175" s="28" t="s">
        <v>64</v>
      </c>
      <c r="D175" s="10">
        <v>4</v>
      </c>
      <c r="E175" s="21"/>
      <c r="F175" s="22">
        <f t="shared" si="7"/>
        <v>0</v>
      </c>
    </row>
    <row r="176" spans="1:6" ht="19.5" x14ac:dyDescent="0.35">
      <c r="A176" s="5">
        <f>1+A174</f>
        <v>70</v>
      </c>
      <c r="B176" s="35" t="s">
        <v>127</v>
      </c>
      <c r="C176" s="28"/>
      <c r="D176" s="10"/>
      <c r="E176" s="21"/>
      <c r="F176" s="22">
        <f t="shared" si="7"/>
        <v>0</v>
      </c>
    </row>
    <row r="177" spans="1:6" ht="19.5" x14ac:dyDescent="0.35">
      <c r="A177" s="5"/>
      <c r="B177" s="35" t="s">
        <v>58</v>
      </c>
      <c r="C177" s="28" t="s">
        <v>64</v>
      </c>
      <c r="D177" s="10">
        <v>1</v>
      </c>
      <c r="E177" s="21"/>
      <c r="F177" s="22">
        <f t="shared" si="7"/>
        <v>0</v>
      </c>
    </row>
    <row r="178" spans="1:6" ht="19.5" x14ac:dyDescent="0.35">
      <c r="A178" s="5"/>
      <c r="B178" s="56" t="s">
        <v>70</v>
      </c>
      <c r="C178" s="28"/>
      <c r="D178" s="10"/>
      <c r="E178" s="21"/>
      <c r="F178" s="22"/>
    </row>
    <row r="179" spans="1:6" ht="19.5" x14ac:dyDescent="0.35">
      <c r="A179" s="5">
        <f>1+A176</f>
        <v>71</v>
      </c>
      <c r="B179" s="35" t="s">
        <v>224</v>
      </c>
      <c r="C179" s="28"/>
      <c r="D179" s="10"/>
      <c r="E179" s="21"/>
      <c r="F179" s="22">
        <f t="shared" si="7"/>
        <v>0</v>
      </c>
    </row>
    <row r="180" spans="1:6" ht="19.5" x14ac:dyDescent="0.35">
      <c r="A180" s="5"/>
      <c r="B180" s="35" t="s">
        <v>58</v>
      </c>
      <c r="C180" s="28" t="s">
        <v>3</v>
      </c>
      <c r="D180" s="10">
        <v>36</v>
      </c>
      <c r="E180" s="21"/>
      <c r="F180" s="22">
        <f t="shared" si="7"/>
        <v>0</v>
      </c>
    </row>
    <row r="181" spans="1:6" s="7" customFormat="1" ht="19.5" x14ac:dyDescent="0.35">
      <c r="A181" s="5">
        <f>A179+1</f>
        <v>72</v>
      </c>
      <c r="B181" s="35" t="s">
        <v>210</v>
      </c>
      <c r="C181" s="8"/>
      <c r="D181" s="10"/>
      <c r="E181" s="21"/>
      <c r="F181" s="22">
        <f>+D181*E181</f>
        <v>0</v>
      </c>
    </row>
    <row r="182" spans="1:6" s="7" customFormat="1" ht="19.5" x14ac:dyDescent="0.35">
      <c r="A182" s="5"/>
      <c r="B182" s="35" t="s">
        <v>10</v>
      </c>
      <c r="C182" s="8" t="s">
        <v>3</v>
      </c>
      <c r="D182" s="10">
        <v>30</v>
      </c>
      <c r="E182" s="21"/>
      <c r="F182" s="22">
        <f>+D182*E182</f>
        <v>0</v>
      </c>
    </row>
    <row r="183" spans="1:6" ht="19.5" x14ac:dyDescent="0.35">
      <c r="A183" s="5">
        <f>1+A181</f>
        <v>73</v>
      </c>
      <c r="B183" s="35" t="s">
        <v>128</v>
      </c>
      <c r="C183" s="28"/>
      <c r="D183" s="10"/>
      <c r="E183" s="21"/>
      <c r="F183" s="22">
        <f t="shared" si="7"/>
        <v>0</v>
      </c>
    </row>
    <row r="184" spans="1:6" ht="19.5" x14ac:dyDescent="0.35">
      <c r="A184" s="5"/>
      <c r="B184" s="35" t="s">
        <v>58</v>
      </c>
      <c r="C184" s="28" t="s">
        <v>3</v>
      </c>
      <c r="D184" s="10">
        <v>17</v>
      </c>
      <c r="E184" s="21"/>
      <c r="F184" s="22">
        <f t="shared" si="7"/>
        <v>0</v>
      </c>
    </row>
    <row r="185" spans="1:6" ht="19.5" x14ac:dyDescent="0.35">
      <c r="A185" s="5">
        <f>1+A183</f>
        <v>74</v>
      </c>
      <c r="B185" s="35" t="s">
        <v>129</v>
      </c>
      <c r="C185" s="28"/>
      <c r="D185" s="10"/>
      <c r="E185" s="21"/>
      <c r="F185" s="22">
        <f t="shared" si="7"/>
        <v>0</v>
      </c>
    </row>
    <row r="186" spans="1:6" ht="19.5" x14ac:dyDescent="0.35">
      <c r="A186" s="5"/>
      <c r="B186" s="35" t="s">
        <v>58</v>
      </c>
      <c r="C186" s="28" t="s">
        <v>3</v>
      </c>
      <c r="D186" s="10">
        <v>12</v>
      </c>
      <c r="E186" s="21"/>
      <c r="F186" s="22">
        <f t="shared" si="7"/>
        <v>0</v>
      </c>
    </row>
    <row r="187" spans="1:6" ht="19.5" x14ac:dyDescent="0.35">
      <c r="A187" s="5">
        <f>1+A185</f>
        <v>75</v>
      </c>
      <c r="B187" s="35" t="s">
        <v>130</v>
      </c>
      <c r="C187" s="28"/>
      <c r="D187" s="10"/>
      <c r="E187" s="21"/>
      <c r="F187" s="22">
        <f t="shared" si="7"/>
        <v>0</v>
      </c>
    </row>
    <row r="188" spans="1:6" ht="19.5" x14ac:dyDescent="0.35">
      <c r="A188" s="5"/>
      <c r="B188" s="35" t="s">
        <v>58</v>
      </c>
      <c r="C188" s="28" t="s">
        <v>3</v>
      </c>
      <c r="D188" s="10">
        <v>25</v>
      </c>
      <c r="E188" s="21"/>
      <c r="F188" s="22">
        <f t="shared" si="7"/>
        <v>0</v>
      </c>
    </row>
    <row r="189" spans="1:6" ht="19.5" x14ac:dyDescent="0.35">
      <c r="A189" s="5">
        <f>1+A187</f>
        <v>76</v>
      </c>
      <c r="B189" s="35" t="s">
        <v>132</v>
      </c>
      <c r="C189" s="28"/>
      <c r="D189" s="10"/>
      <c r="E189" s="21"/>
      <c r="F189" s="22">
        <f t="shared" si="7"/>
        <v>0</v>
      </c>
    </row>
    <row r="190" spans="1:6" ht="19.5" x14ac:dyDescent="0.35">
      <c r="A190" s="5"/>
      <c r="B190" s="35" t="s">
        <v>58</v>
      </c>
      <c r="C190" s="28" t="s">
        <v>3</v>
      </c>
      <c r="D190" s="10">
        <v>4</v>
      </c>
      <c r="E190" s="21"/>
      <c r="F190" s="22">
        <f t="shared" si="7"/>
        <v>0</v>
      </c>
    </row>
    <row r="191" spans="1:6" ht="19.5" x14ac:dyDescent="0.35">
      <c r="A191" s="5">
        <f>1+A189</f>
        <v>77</v>
      </c>
      <c r="B191" s="35" t="s">
        <v>131</v>
      </c>
      <c r="C191" s="28"/>
      <c r="D191" s="10"/>
      <c r="E191" s="21"/>
      <c r="F191" s="22">
        <f t="shared" si="7"/>
        <v>0</v>
      </c>
    </row>
    <row r="192" spans="1:6" ht="19.5" x14ac:dyDescent="0.35">
      <c r="A192" s="47"/>
      <c r="B192" s="35" t="s">
        <v>58</v>
      </c>
      <c r="C192" s="28" t="s">
        <v>3</v>
      </c>
      <c r="D192" s="10">
        <v>4</v>
      </c>
      <c r="E192" s="21"/>
      <c r="F192" s="22">
        <f t="shared" si="7"/>
        <v>0</v>
      </c>
    </row>
    <row r="193" spans="1:6" ht="18" customHeight="1" x14ac:dyDescent="0.35">
      <c r="A193" s="103" t="s">
        <v>34</v>
      </c>
      <c r="B193" s="104"/>
      <c r="C193" s="104"/>
      <c r="D193" s="104"/>
      <c r="E193" s="105"/>
      <c r="F193" s="49">
        <f>SUM(F146:F192)</f>
        <v>0</v>
      </c>
    </row>
    <row r="194" spans="1:6" ht="18" customHeight="1" x14ac:dyDescent="0.35">
      <c r="A194" s="37" t="s">
        <v>180</v>
      </c>
      <c r="B194" s="34" t="s">
        <v>35</v>
      </c>
      <c r="C194" s="38"/>
      <c r="D194" s="39"/>
      <c r="E194" s="40"/>
      <c r="F194" s="41"/>
    </row>
    <row r="195" spans="1:6" ht="18" customHeight="1" x14ac:dyDescent="0.35">
      <c r="A195" s="47">
        <f>+A191+1</f>
        <v>78</v>
      </c>
      <c r="B195" s="35" t="s">
        <v>147</v>
      </c>
      <c r="C195" s="28"/>
      <c r="D195" s="10"/>
      <c r="E195" s="21"/>
      <c r="F195" s="22"/>
    </row>
    <row r="196" spans="1:6" ht="18" customHeight="1" x14ac:dyDescent="0.35">
      <c r="A196" s="47"/>
      <c r="B196" s="35" t="s">
        <v>36</v>
      </c>
      <c r="C196" s="28" t="s">
        <v>64</v>
      </c>
      <c r="D196" s="10">
        <v>1</v>
      </c>
      <c r="E196" s="21"/>
      <c r="F196" s="22">
        <f>D196*E196</f>
        <v>0</v>
      </c>
    </row>
    <row r="197" spans="1:6" ht="18" customHeight="1" x14ac:dyDescent="0.35">
      <c r="A197" s="47">
        <f>A195+1</f>
        <v>79</v>
      </c>
      <c r="B197" s="35" t="s">
        <v>49</v>
      </c>
      <c r="C197" s="28"/>
      <c r="D197" s="10"/>
      <c r="E197" s="21"/>
      <c r="F197" s="22">
        <f t="shared" ref="F197:F210" si="9">D197*E197</f>
        <v>0</v>
      </c>
    </row>
    <row r="198" spans="1:6" ht="18" customHeight="1" x14ac:dyDescent="0.35">
      <c r="A198" s="47"/>
      <c r="B198" s="35" t="s">
        <v>10</v>
      </c>
      <c r="C198" s="28" t="s">
        <v>3</v>
      </c>
      <c r="D198" s="10">
        <v>4</v>
      </c>
      <c r="E198" s="21"/>
      <c r="F198" s="22">
        <f t="shared" si="9"/>
        <v>0</v>
      </c>
    </row>
    <row r="199" spans="1:6" ht="18" customHeight="1" x14ac:dyDescent="0.35">
      <c r="A199" s="47">
        <f t="shared" ref="A199:A209" si="10">A197+1</f>
        <v>80</v>
      </c>
      <c r="B199" s="35" t="s">
        <v>50</v>
      </c>
      <c r="C199" s="28"/>
      <c r="D199" s="10"/>
      <c r="E199" s="21"/>
      <c r="F199" s="22">
        <f t="shared" si="9"/>
        <v>0</v>
      </c>
    </row>
    <row r="200" spans="1:6" ht="18" customHeight="1" x14ac:dyDescent="0.35">
      <c r="A200" s="47"/>
      <c r="B200" s="35" t="s">
        <v>10</v>
      </c>
      <c r="C200" s="28" t="s">
        <v>3</v>
      </c>
      <c r="D200" s="10">
        <v>4</v>
      </c>
      <c r="E200" s="21"/>
      <c r="F200" s="22">
        <f t="shared" si="9"/>
        <v>0</v>
      </c>
    </row>
    <row r="201" spans="1:6" ht="18" customHeight="1" x14ac:dyDescent="0.35">
      <c r="A201" s="47">
        <f>+A199+1</f>
        <v>81</v>
      </c>
      <c r="B201" s="35" t="s">
        <v>37</v>
      </c>
      <c r="C201" s="28"/>
      <c r="D201" s="10"/>
      <c r="E201" s="21"/>
      <c r="F201" s="22">
        <f t="shared" si="9"/>
        <v>0</v>
      </c>
    </row>
    <row r="202" spans="1:6" ht="18" customHeight="1" x14ac:dyDescent="0.35">
      <c r="A202" s="47"/>
      <c r="B202" s="35" t="s">
        <v>38</v>
      </c>
      <c r="C202" s="28" t="s">
        <v>39</v>
      </c>
      <c r="D202" s="10">
        <v>1</v>
      </c>
      <c r="E202" s="21"/>
      <c r="F202" s="22">
        <f t="shared" si="9"/>
        <v>0</v>
      </c>
    </row>
    <row r="203" spans="1:6" ht="18" customHeight="1" x14ac:dyDescent="0.35">
      <c r="A203" s="47">
        <f t="shared" si="10"/>
        <v>82</v>
      </c>
      <c r="B203" s="35" t="s">
        <v>51</v>
      </c>
      <c r="C203" s="28"/>
      <c r="D203" s="10"/>
      <c r="E203" s="21"/>
      <c r="F203" s="22">
        <f t="shared" si="9"/>
        <v>0</v>
      </c>
    </row>
    <row r="204" spans="1:6" ht="18" customHeight="1" x14ac:dyDescent="0.35">
      <c r="A204" s="47"/>
      <c r="B204" s="35" t="s">
        <v>8</v>
      </c>
      <c r="C204" s="28" t="s">
        <v>11</v>
      </c>
      <c r="D204" s="10">
        <v>180</v>
      </c>
      <c r="E204" s="21"/>
      <c r="F204" s="22">
        <f t="shared" si="9"/>
        <v>0</v>
      </c>
    </row>
    <row r="205" spans="1:6" ht="18" customHeight="1" x14ac:dyDescent="0.35">
      <c r="A205" s="47">
        <f t="shared" si="10"/>
        <v>83</v>
      </c>
      <c r="B205" s="35" t="s">
        <v>52</v>
      </c>
      <c r="C205" s="28"/>
      <c r="D205" s="10"/>
      <c r="E205" s="21"/>
      <c r="F205" s="22">
        <f t="shared" si="9"/>
        <v>0</v>
      </c>
    </row>
    <row r="206" spans="1:6" ht="18" customHeight="1" x14ac:dyDescent="0.35">
      <c r="A206" s="47"/>
      <c r="B206" s="35" t="s">
        <v>10</v>
      </c>
      <c r="C206" s="28" t="s">
        <v>3</v>
      </c>
      <c r="D206" s="10">
        <v>6</v>
      </c>
      <c r="E206" s="21"/>
      <c r="F206" s="22">
        <f t="shared" si="9"/>
        <v>0</v>
      </c>
    </row>
    <row r="207" spans="1:6" ht="18" customHeight="1" x14ac:dyDescent="0.35">
      <c r="A207" s="47">
        <f t="shared" si="10"/>
        <v>84</v>
      </c>
      <c r="B207" s="35" t="s">
        <v>211</v>
      </c>
      <c r="C207" s="28"/>
      <c r="D207" s="10"/>
      <c r="E207" s="21"/>
      <c r="F207" s="22">
        <f t="shared" si="9"/>
        <v>0</v>
      </c>
    </row>
    <row r="208" spans="1:6" ht="19.5" customHeight="1" x14ac:dyDescent="0.35">
      <c r="A208" s="47"/>
      <c r="B208" s="35" t="s">
        <v>10</v>
      </c>
      <c r="C208" s="28" t="s">
        <v>3</v>
      </c>
      <c r="D208" s="10">
        <v>4</v>
      </c>
      <c r="E208" s="21"/>
      <c r="F208" s="22">
        <f t="shared" si="9"/>
        <v>0</v>
      </c>
    </row>
    <row r="209" spans="1:6" ht="19.5" x14ac:dyDescent="0.35">
      <c r="A209" s="47">
        <f t="shared" si="10"/>
        <v>85</v>
      </c>
      <c r="B209" s="35" t="s">
        <v>186</v>
      </c>
      <c r="C209" s="28"/>
      <c r="D209" s="10"/>
      <c r="E209" s="21"/>
      <c r="F209" s="22">
        <f t="shared" si="9"/>
        <v>0</v>
      </c>
    </row>
    <row r="210" spans="1:6" ht="18" customHeight="1" x14ac:dyDescent="0.35">
      <c r="A210" s="47"/>
      <c r="B210" s="35" t="s">
        <v>10</v>
      </c>
      <c r="C210" s="28" t="s">
        <v>3</v>
      </c>
      <c r="D210" s="10">
        <v>7</v>
      </c>
      <c r="E210" s="21"/>
      <c r="F210" s="22">
        <f t="shared" si="9"/>
        <v>0</v>
      </c>
    </row>
    <row r="211" spans="1:6" ht="18" customHeight="1" x14ac:dyDescent="0.35">
      <c r="A211" s="101" t="s">
        <v>71</v>
      </c>
      <c r="B211" s="102"/>
      <c r="C211" s="102"/>
      <c r="D211" s="102"/>
      <c r="E211" s="102"/>
      <c r="F211" s="49">
        <f>SUM(F195:F210)</f>
        <v>0</v>
      </c>
    </row>
    <row r="212" spans="1:6" ht="18" customHeight="1" x14ac:dyDescent="0.35">
      <c r="A212" s="37" t="s">
        <v>40</v>
      </c>
      <c r="B212" s="34" t="s">
        <v>47</v>
      </c>
      <c r="C212" s="38"/>
      <c r="D212" s="39"/>
      <c r="E212" s="40"/>
      <c r="F212" s="41"/>
    </row>
    <row r="213" spans="1:6" ht="19.5" x14ac:dyDescent="0.35">
      <c r="A213" s="55">
        <f>A209+1</f>
        <v>86</v>
      </c>
      <c r="B213" s="44" t="s">
        <v>53</v>
      </c>
      <c r="C213" s="28"/>
      <c r="D213" s="10"/>
      <c r="E213" s="21"/>
      <c r="F213" s="22"/>
    </row>
    <row r="214" spans="1:6" ht="23.25" customHeight="1" x14ac:dyDescent="0.35">
      <c r="A214" s="55"/>
      <c r="B214" s="25" t="s">
        <v>54</v>
      </c>
      <c r="C214" s="28" t="s">
        <v>39</v>
      </c>
      <c r="D214" s="10">
        <v>4</v>
      </c>
      <c r="E214" s="21"/>
      <c r="F214" s="22">
        <f>E214*D214</f>
        <v>0</v>
      </c>
    </row>
    <row r="215" spans="1:6" ht="33" x14ac:dyDescent="0.35">
      <c r="A215" s="55">
        <f>A213+1</f>
        <v>87</v>
      </c>
      <c r="B215" s="35" t="s">
        <v>133</v>
      </c>
      <c r="C215" s="28"/>
      <c r="D215" s="10"/>
      <c r="E215" s="21"/>
      <c r="F215" s="22">
        <f>E215*D215</f>
        <v>0</v>
      </c>
    </row>
    <row r="216" spans="1:6" ht="20.25" customHeight="1" x14ac:dyDescent="0.35">
      <c r="A216" s="55"/>
      <c r="B216" s="25" t="s">
        <v>10</v>
      </c>
      <c r="C216" s="28" t="s">
        <v>3</v>
      </c>
      <c r="D216" s="10">
        <v>4</v>
      </c>
      <c r="E216" s="21"/>
      <c r="F216" s="22">
        <f>E216*D216</f>
        <v>0</v>
      </c>
    </row>
    <row r="217" spans="1:6" ht="18" customHeight="1" x14ac:dyDescent="0.35">
      <c r="A217" s="101" t="s">
        <v>48</v>
      </c>
      <c r="B217" s="102"/>
      <c r="C217" s="102"/>
      <c r="D217" s="102"/>
      <c r="E217" s="102"/>
      <c r="F217" s="49">
        <f>SUM(F213:F216)</f>
        <v>0</v>
      </c>
    </row>
    <row r="218" spans="1:6" ht="19.5" x14ac:dyDescent="0.35">
      <c r="A218" s="37" t="s">
        <v>84</v>
      </c>
      <c r="B218" s="34" t="s">
        <v>41</v>
      </c>
      <c r="C218" s="38"/>
      <c r="D218" s="39"/>
      <c r="E218" s="40"/>
      <c r="F218" s="41"/>
    </row>
    <row r="219" spans="1:6" ht="19.5" x14ac:dyDescent="0.35">
      <c r="A219" s="42">
        <f>+A215+1</f>
        <v>88</v>
      </c>
      <c r="B219" s="25" t="s">
        <v>134</v>
      </c>
      <c r="C219" s="20"/>
      <c r="D219" s="10"/>
      <c r="E219" s="21"/>
      <c r="F219" s="22">
        <f t="shared" ref="F219:F226" si="11">D219*E219</f>
        <v>0</v>
      </c>
    </row>
    <row r="220" spans="1:6" ht="19.5" x14ac:dyDescent="0.35">
      <c r="A220" s="42"/>
      <c r="B220" s="25" t="s">
        <v>16</v>
      </c>
      <c r="C220" s="20" t="s">
        <v>61</v>
      </c>
      <c r="D220" s="10">
        <v>1800</v>
      </c>
      <c r="E220" s="21"/>
      <c r="F220" s="22">
        <f t="shared" si="11"/>
        <v>0</v>
      </c>
    </row>
    <row r="221" spans="1:6" ht="19.5" x14ac:dyDescent="0.35">
      <c r="A221" s="42">
        <f>A219+1</f>
        <v>89</v>
      </c>
      <c r="B221" s="25" t="s">
        <v>42</v>
      </c>
      <c r="C221" s="20"/>
      <c r="D221" s="10"/>
      <c r="E221" s="21"/>
      <c r="F221" s="22">
        <f t="shared" si="11"/>
        <v>0</v>
      </c>
    </row>
    <row r="222" spans="1:6" ht="19.5" x14ac:dyDescent="0.35">
      <c r="A222" s="42"/>
      <c r="B222" s="25" t="s">
        <v>16</v>
      </c>
      <c r="C222" s="20" t="s">
        <v>61</v>
      </c>
      <c r="D222" s="10">
        <v>2500</v>
      </c>
      <c r="E222" s="21"/>
      <c r="F222" s="22">
        <f t="shared" si="11"/>
        <v>0</v>
      </c>
    </row>
    <row r="223" spans="1:6" ht="19.5" x14ac:dyDescent="0.35">
      <c r="A223" s="42">
        <f>A221+1</f>
        <v>90</v>
      </c>
      <c r="B223" s="25" t="s">
        <v>43</v>
      </c>
      <c r="C223" s="20"/>
      <c r="D223" s="10"/>
      <c r="E223" s="21"/>
      <c r="F223" s="22">
        <f t="shared" si="11"/>
        <v>0</v>
      </c>
    </row>
    <row r="224" spans="1:6" ht="19.5" x14ac:dyDescent="0.35">
      <c r="A224" s="42"/>
      <c r="B224" s="25" t="s">
        <v>16</v>
      </c>
      <c r="C224" s="28" t="s">
        <v>61</v>
      </c>
      <c r="D224" s="10">
        <v>250</v>
      </c>
      <c r="E224" s="21"/>
      <c r="F224" s="22">
        <f t="shared" si="11"/>
        <v>0</v>
      </c>
    </row>
    <row r="225" spans="1:6" ht="33" x14ac:dyDescent="0.35">
      <c r="A225" s="42">
        <f>1+A223</f>
        <v>91</v>
      </c>
      <c r="B225" s="35" t="s">
        <v>136</v>
      </c>
      <c r="C225" s="28"/>
      <c r="D225" s="10"/>
      <c r="E225" s="21"/>
      <c r="F225" s="22">
        <f t="shared" si="11"/>
        <v>0</v>
      </c>
    </row>
    <row r="226" spans="1:6" ht="17.25" customHeight="1" x14ac:dyDescent="0.35">
      <c r="A226" s="42"/>
      <c r="B226" s="25" t="s">
        <v>59</v>
      </c>
      <c r="C226" s="28" t="s">
        <v>61</v>
      </c>
      <c r="D226" s="10">
        <v>30</v>
      </c>
      <c r="E226" s="21"/>
      <c r="F226" s="22">
        <f t="shared" si="11"/>
        <v>0</v>
      </c>
    </row>
    <row r="227" spans="1:6" x14ac:dyDescent="0.35">
      <c r="A227" s="101" t="s">
        <v>44</v>
      </c>
      <c r="B227" s="102"/>
      <c r="C227" s="102"/>
      <c r="D227" s="102"/>
      <c r="E227" s="102"/>
      <c r="F227" s="57">
        <f>SUM(F219:F226)</f>
        <v>0</v>
      </c>
    </row>
    <row r="228" spans="1:6" ht="19.5" x14ac:dyDescent="0.35">
      <c r="A228" s="37" t="s">
        <v>98</v>
      </c>
      <c r="B228" s="34" t="s">
        <v>137</v>
      </c>
      <c r="C228" s="34"/>
      <c r="D228" s="58"/>
      <c r="E228" s="59"/>
      <c r="F228" s="41"/>
    </row>
    <row r="229" spans="1:6" ht="19.5" x14ac:dyDescent="0.35">
      <c r="A229" s="47">
        <f>+A225+1</f>
        <v>92</v>
      </c>
      <c r="B229" s="48" t="s">
        <v>141</v>
      </c>
      <c r="C229" s="28"/>
      <c r="D229" s="10"/>
      <c r="E229" s="21"/>
      <c r="F229" s="22"/>
    </row>
    <row r="230" spans="1:6" ht="19.5" x14ac:dyDescent="0.35">
      <c r="A230" s="47"/>
      <c r="B230" s="35" t="s">
        <v>79</v>
      </c>
      <c r="C230" s="28" t="s">
        <v>143</v>
      </c>
      <c r="D230" s="10">
        <v>1</v>
      </c>
      <c r="E230" s="21"/>
      <c r="F230" s="22">
        <f>D230*E230</f>
        <v>0</v>
      </c>
    </row>
    <row r="231" spans="1:6" ht="19.5" x14ac:dyDescent="0.35">
      <c r="A231" s="47">
        <f>A229+1</f>
        <v>93</v>
      </c>
      <c r="B231" s="48" t="s">
        <v>142</v>
      </c>
      <c r="C231" s="20"/>
      <c r="D231" s="10"/>
      <c r="E231" s="21"/>
      <c r="F231" s="22">
        <f t="shared" ref="F231:F260" si="12">D231*E231</f>
        <v>0</v>
      </c>
    </row>
    <row r="232" spans="1:6" ht="19.5" x14ac:dyDescent="0.35">
      <c r="A232" s="47"/>
      <c r="B232" s="35" t="s">
        <v>79</v>
      </c>
      <c r="C232" s="28" t="s">
        <v>143</v>
      </c>
      <c r="D232" s="10">
        <v>1</v>
      </c>
      <c r="E232" s="21"/>
      <c r="F232" s="22">
        <f t="shared" si="12"/>
        <v>0</v>
      </c>
    </row>
    <row r="233" spans="1:6" ht="19.5" x14ac:dyDescent="0.35">
      <c r="A233" s="42">
        <f>1+A231</f>
        <v>94</v>
      </c>
      <c r="B233" s="25" t="s">
        <v>135</v>
      </c>
      <c r="C233" s="28"/>
      <c r="D233" s="10"/>
      <c r="E233" s="21"/>
      <c r="F233" s="22">
        <f t="shared" si="12"/>
        <v>0</v>
      </c>
    </row>
    <row r="234" spans="1:6" ht="19.5" x14ac:dyDescent="0.35">
      <c r="A234" s="42"/>
      <c r="B234" s="44" t="s">
        <v>59</v>
      </c>
      <c r="C234" s="20" t="s">
        <v>61</v>
      </c>
      <c r="D234" s="10">
        <v>1200</v>
      </c>
      <c r="E234" s="45"/>
      <c r="F234" s="46">
        <f t="shared" si="12"/>
        <v>0</v>
      </c>
    </row>
    <row r="235" spans="1:6" ht="19.5" x14ac:dyDescent="0.35">
      <c r="A235" s="42">
        <f>A233+1</f>
        <v>95</v>
      </c>
      <c r="B235" s="48" t="s">
        <v>144</v>
      </c>
      <c r="C235" s="20"/>
      <c r="D235" s="10"/>
      <c r="E235" s="45"/>
      <c r="F235" s="46">
        <f t="shared" si="12"/>
        <v>0</v>
      </c>
    </row>
    <row r="236" spans="1:6" ht="19.5" x14ac:dyDescent="0.35">
      <c r="A236" s="42"/>
      <c r="B236" s="48" t="s">
        <v>68</v>
      </c>
      <c r="C236" s="20" t="s">
        <v>3</v>
      </c>
      <c r="D236" s="10">
        <v>502</v>
      </c>
      <c r="E236" s="45"/>
      <c r="F236" s="46">
        <f t="shared" si="12"/>
        <v>0</v>
      </c>
    </row>
    <row r="237" spans="1:6" ht="18" customHeight="1" x14ac:dyDescent="0.35">
      <c r="A237" s="42">
        <f>A235+1</f>
        <v>96</v>
      </c>
      <c r="B237" s="48" t="s">
        <v>206</v>
      </c>
      <c r="C237" s="20"/>
      <c r="D237" s="10"/>
      <c r="E237" s="45"/>
      <c r="F237" s="46">
        <f t="shared" si="12"/>
        <v>0</v>
      </c>
    </row>
    <row r="238" spans="1:6" ht="18" customHeight="1" x14ac:dyDescent="0.35">
      <c r="A238" s="42"/>
      <c r="B238" s="48" t="s">
        <v>56</v>
      </c>
      <c r="C238" s="20" t="s">
        <v>61</v>
      </c>
      <c r="D238" s="10">
        <v>985</v>
      </c>
      <c r="E238" s="45"/>
      <c r="F238" s="46">
        <f t="shared" si="12"/>
        <v>0</v>
      </c>
    </row>
    <row r="239" spans="1:6" ht="18" customHeight="1" x14ac:dyDescent="0.35">
      <c r="A239" s="47">
        <f>1+A237</f>
        <v>97</v>
      </c>
      <c r="B239" s="35" t="s">
        <v>139</v>
      </c>
      <c r="C239" s="20"/>
      <c r="D239" s="10"/>
      <c r="E239" s="21"/>
      <c r="F239" s="22">
        <f t="shared" si="12"/>
        <v>0</v>
      </c>
    </row>
    <row r="240" spans="1:6" ht="18" customHeight="1" x14ac:dyDescent="0.35">
      <c r="A240" s="47"/>
      <c r="B240" s="35" t="s">
        <v>57</v>
      </c>
      <c r="C240" s="28" t="s">
        <v>11</v>
      </c>
      <c r="D240" s="10">
        <v>300</v>
      </c>
      <c r="E240" s="21"/>
      <c r="F240" s="22">
        <f t="shared" si="12"/>
        <v>0</v>
      </c>
    </row>
    <row r="241" spans="1:6" ht="18" customHeight="1" x14ac:dyDescent="0.35">
      <c r="A241" s="47">
        <f>1+A239</f>
        <v>98</v>
      </c>
      <c r="B241" s="35" t="s">
        <v>140</v>
      </c>
      <c r="C241" s="20"/>
      <c r="D241" s="10"/>
      <c r="E241" s="21"/>
      <c r="F241" s="22">
        <f t="shared" si="12"/>
        <v>0</v>
      </c>
    </row>
    <row r="242" spans="1:6" ht="18" customHeight="1" x14ac:dyDescent="0.35">
      <c r="A242" s="47"/>
      <c r="B242" s="35" t="s">
        <v>68</v>
      </c>
      <c r="C242" s="28" t="s">
        <v>3</v>
      </c>
      <c r="D242" s="10">
        <v>5</v>
      </c>
      <c r="E242" s="21"/>
      <c r="F242" s="22">
        <f t="shared" si="12"/>
        <v>0</v>
      </c>
    </row>
    <row r="243" spans="1:6" ht="18" customHeight="1" x14ac:dyDescent="0.35">
      <c r="A243" s="47">
        <f>+A241+1</f>
        <v>99</v>
      </c>
      <c r="B243" s="35" t="s">
        <v>208</v>
      </c>
      <c r="C243" s="20"/>
      <c r="D243" s="10"/>
      <c r="E243" s="21"/>
      <c r="F243" s="22">
        <f t="shared" si="12"/>
        <v>0</v>
      </c>
    </row>
    <row r="244" spans="1:6" ht="18" customHeight="1" x14ac:dyDescent="0.35">
      <c r="A244" s="47"/>
      <c r="B244" s="35" t="s">
        <v>56</v>
      </c>
      <c r="C244" s="20" t="s">
        <v>61</v>
      </c>
      <c r="D244" s="10">
        <v>200</v>
      </c>
      <c r="E244" s="21"/>
      <c r="F244" s="22">
        <f t="shared" si="12"/>
        <v>0</v>
      </c>
    </row>
    <row r="245" spans="1:6" ht="18" customHeight="1" x14ac:dyDescent="0.35">
      <c r="A245" s="79" t="s">
        <v>226</v>
      </c>
      <c r="B245" s="80" t="s">
        <v>225</v>
      </c>
      <c r="C245" s="81"/>
      <c r="D245" s="10"/>
      <c r="E245" s="45"/>
      <c r="F245" s="82"/>
    </row>
    <row r="246" spans="1:6" ht="18" customHeight="1" x14ac:dyDescent="0.35">
      <c r="A246" s="79"/>
      <c r="B246" s="80" t="s">
        <v>56</v>
      </c>
      <c r="C246" s="81" t="s">
        <v>61</v>
      </c>
      <c r="D246" s="10">
        <v>200</v>
      </c>
      <c r="E246" s="45"/>
      <c r="F246" s="82">
        <f t="shared" ref="F246" si="13">D246*E246</f>
        <v>0</v>
      </c>
    </row>
    <row r="247" spans="1:6" ht="18" customHeight="1" x14ac:dyDescent="0.35">
      <c r="A247" s="79" t="s">
        <v>227</v>
      </c>
      <c r="B247" s="80" t="s">
        <v>232</v>
      </c>
      <c r="C247" s="81"/>
      <c r="D247" s="10"/>
      <c r="E247" s="45"/>
      <c r="F247" s="82"/>
    </row>
    <row r="248" spans="1:6" ht="18" customHeight="1" x14ac:dyDescent="0.35">
      <c r="A248" s="79"/>
      <c r="B248" s="80" t="s">
        <v>68</v>
      </c>
      <c r="C248" s="81" t="s">
        <v>3</v>
      </c>
      <c r="D248" s="10">
        <v>8</v>
      </c>
      <c r="E248" s="45"/>
      <c r="F248" s="82">
        <f t="shared" ref="F248" si="14">D248*E248</f>
        <v>0</v>
      </c>
    </row>
    <row r="249" spans="1:6" ht="18" customHeight="1" x14ac:dyDescent="0.35">
      <c r="A249" s="79" t="s">
        <v>228</v>
      </c>
      <c r="B249" s="80" t="s">
        <v>229</v>
      </c>
      <c r="C249" s="81"/>
      <c r="D249" s="10"/>
      <c r="E249" s="45"/>
      <c r="F249" s="82"/>
    </row>
    <row r="250" spans="1:6" ht="18" customHeight="1" x14ac:dyDescent="0.35">
      <c r="A250" s="79"/>
      <c r="B250" s="80" t="s">
        <v>68</v>
      </c>
      <c r="C250" s="81" t="s">
        <v>3</v>
      </c>
      <c r="D250" s="10">
        <v>5</v>
      </c>
      <c r="E250" s="45"/>
      <c r="F250" s="82">
        <f t="shared" ref="F250" si="15">D250*E250</f>
        <v>0</v>
      </c>
    </row>
    <row r="251" spans="1:6" ht="18" customHeight="1" x14ac:dyDescent="0.35">
      <c r="A251" s="79" t="s">
        <v>230</v>
      </c>
      <c r="B251" s="80" t="s">
        <v>231</v>
      </c>
      <c r="C251" s="81"/>
      <c r="D251" s="10"/>
      <c r="E251" s="45"/>
      <c r="F251" s="82"/>
    </row>
    <row r="252" spans="1:6" ht="18" customHeight="1" x14ac:dyDescent="0.35">
      <c r="A252" s="79"/>
      <c r="B252" s="80" t="s">
        <v>68</v>
      </c>
      <c r="C252" s="81" t="s">
        <v>3</v>
      </c>
      <c r="D252" s="10">
        <v>8</v>
      </c>
      <c r="E252" s="45"/>
      <c r="F252" s="82">
        <f t="shared" ref="F252" si="16">D252*E252</f>
        <v>0</v>
      </c>
    </row>
    <row r="253" spans="1:6" ht="18" customHeight="1" x14ac:dyDescent="0.35">
      <c r="A253" s="47">
        <f>+A243+1</f>
        <v>100</v>
      </c>
      <c r="B253" s="35" t="s">
        <v>145</v>
      </c>
      <c r="C253" s="20"/>
      <c r="D253" s="10"/>
      <c r="E253" s="21"/>
      <c r="F253" s="22">
        <f t="shared" si="12"/>
        <v>0</v>
      </c>
    </row>
    <row r="254" spans="1:6" ht="18" customHeight="1" x14ac:dyDescent="0.35">
      <c r="A254" s="47"/>
      <c r="B254" s="35" t="s">
        <v>68</v>
      </c>
      <c r="C254" s="20" t="s">
        <v>3</v>
      </c>
      <c r="D254" s="10">
        <v>8</v>
      </c>
      <c r="E254" s="21"/>
      <c r="F254" s="22">
        <f t="shared" si="12"/>
        <v>0</v>
      </c>
    </row>
    <row r="255" spans="1:6" ht="18" customHeight="1" x14ac:dyDescent="0.35">
      <c r="A255" s="47">
        <f t="shared" ref="A255:A259" si="17">+A253+1</f>
        <v>101</v>
      </c>
      <c r="B255" s="35" t="s">
        <v>146</v>
      </c>
      <c r="C255" s="20"/>
      <c r="D255" s="10"/>
      <c r="E255" s="21"/>
      <c r="F255" s="22">
        <f t="shared" si="12"/>
        <v>0</v>
      </c>
    </row>
    <row r="256" spans="1:6" ht="18" customHeight="1" x14ac:dyDescent="0.35">
      <c r="A256" s="47"/>
      <c r="B256" s="35" t="s">
        <v>68</v>
      </c>
      <c r="C256" s="20" t="s">
        <v>3</v>
      </c>
      <c r="D256" s="10">
        <f>+D254</f>
        <v>8</v>
      </c>
      <c r="E256" s="21"/>
      <c r="F256" s="22">
        <f t="shared" si="12"/>
        <v>0</v>
      </c>
    </row>
    <row r="257" spans="1:6" ht="18" customHeight="1" x14ac:dyDescent="0.35">
      <c r="A257" s="42">
        <f t="shared" si="17"/>
        <v>102</v>
      </c>
      <c r="B257" s="48" t="s">
        <v>149</v>
      </c>
      <c r="C257" s="20"/>
      <c r="D257" s="10"/>
      <c r="E257" s="45"/>
      <c r="F257" s="46">
        <f>D257*E257</f>
        <v>0</v>
      </c>
    </row>
    <row r="258" spans="1:6" ht="18" customHeight="1" x14ac:dyDescent="0.35">
      <c r="A258" s="42"/>
      <c r="B258" s="48" t="s">
        <v>68</v>
      </c>
      <c r="C258" s="20" t="s">
        <v>3</v>
      </c>
      <c r="D258" s="10">
        <v>15</v>
      </c>
      <c r="E258" s="45"/>
      <c r="F258" s="46">
        <f>D258*E258</f>
        <v>0</v>
      </c>
    </row>
    <row r="259" spans="1:6" ht="18" customHeight="1" x14ac:dyDescent="0.35">
      <c r="A259" s="47">
        <f t="shared" si="17"/>
        <v>103</v>
      </c>
      <c r="B259" s="35" t="s">
        <v>212</v>
      </c>
      <c r="C259" s="20"/>
      <c r="D259" s="10"/>
      <c r="E259" s="21"/>
      <c r="F259" s="22">
        <f t="shared" si="12"/>
        <v>0</v>
      </c>
    </row>
    <row r="260" spans="1:6" ht="18" customHeight="1" x14ac:dyDescent="0.35">
      <c r="A260" s="47"/>
      <c r="B260" s="35" t="s">
        <v>57</v>
      </c>
      <c r="C260" s="20" t="s">
        <v>11</v>
      </c>
      <c r="D260" s="10">
        <v>180</v>
      </c>
      <c r="E260" s="21"/>
      <c r="F260" s="22">
        <f t="shared" si="12"/>
        <v>0</v>
      </c>
    </row>
    <row r="261" spans="1:6" x14ac:dyDescent="0.35">
      <c r="A261" s="103" t="s">
        <v>138</v>
      </c>
      <c r="B261" s="104"/>
      <c r="C261" s="104"/>
      <c r="D261" s="104"/>
      <c r="E261" s="105"/>
      <c r="F261" s="57">
        <f>SUM(F230:F260)</f>
        <v>0</v>
      </c>
    </row>
    <row r="262" spans="1:6" ht="19.5" customHeight="1" x14ac:dyDescent="0.35">
      <c r="A262" s="37" t="s">
        <v>166</v>
      </c>
      <c r="B262" s="34" t="s">
        <v>65</v>
      </c>
      <c r="C262" s="34"/>
      <c r="D262" s="58"/>
      <c r="E262" s="59"/>
      <c r="F262" s="34"/>
    </row>
    <row r="263" spans="1:6" s="27" customFormat="1" ht="19.5" customHeight="1" x14ac:dyDescent="0.35">
      <c r="A263" s="47">
        <f>1+A259</f>
        <v>104</v>
      </c>
      <c r="B263" s="35" t="s">
        <v>220</v>
      </c>
      <c r="C263" s="20"/>
      <c r="D263" s="10"/>
      <c r="E263" s="21"/>
      <c r="F263" s="22"/>
    </row>
    <row r="264" spans="1:6" s="27" customFormat="1" ht="27.75" customHeight="1" x14ac:dyDescent="0.35">
      <c r="A264" s="47"/>
      <c r="B264" s="48" t="s">
        <v>213</v>
      </c>
      <c r="C264" s="20" t="s">
        <v>11</v>
      </c>
      <c r="D264" s="10">
        <v>95</v>
      </c>
      <c r="E264" s="21"/>
      <c r="F264" s="22">
        <f>D264*E264</f>
        <v>0</v>
      </c>
    </row>
    <row r="265" spans="1:6" s="27" customFormat="1" ht="33" customHeight="1" x14ac:dyDescent="0.35">
      <c r="A265" s="47">
        <f>A263+1</f>
        <v>105</v>
      </c>
      <c r="B265" s="35" t="s">
        <v>214</v>
      </c>
      <c r="C265" s="20"/>
      <c r="D265" s="10"/>
      <c r="E265" s="21"/>
      <c r="F265" s="22">
        <f t="shared" ref="F265:F274" si="18">D265*E265</f>
        <v>0</v>
      </c>
    </row>
    <row r="266" spans="1:6" s="27" customFormat="1" ht="19.5" customHeight="1" x14ac:dyDescent="0.35">
      <c r="A266" s="47"/>
      <c r="B266" s="35" t="s">
        <v>66</v>
      </c>
      <c r="C266" s="28" t="s">
        <v>17</v>
      </c>
      <c r="D266" s="10">
        <v>1505</v>
      </c>
      <c r="E266" s="21"/>
      <c r="F266" s="22">
        <f t="shared" si="18"/>
        <v>0</v>
      </c>
    </row>
    <row r="267" spans="1:6" s="27" customFormat="1" ht="19.5" customHeight="1" x14ac:dyDescent="0.35">
      <c r="A267" s="47">
        <f t="shared" ref="A267:A271" si="19">A265+1</f>
        <v>106</v>
      </c>
      <c r="B267" s="35" t="s">
        <v>215</v>
      </c>
      <c r="C267" s="28"/>
      <c r="D267" s="10"/>
      <c r="E267" s="21"/>
      <c r="F267" s="22">
        <f t="shared" si="18"/>
        <v>0</v>
      </c>
    </row>
    <row r="268" spans="1:6" s="27" customFormat="1" ht="19.5" customHeight="1" x14ac:dyDescent="0.35">
      <c r="A268" s="47"/>
      <c r="B268" s="35" t="s">
        <v>66</v>
      </c>
      <c r="C268" s="28" t="s">
        <v>17</v>
      </c>
      <c r="D268" s="10">
        <v>150</v>
      </c>
      <c r="E268" s="21"/>
      <c r="F268" s="22">
        <f t="shared" si="18"/>
        <v>0</v>
      </c>
    </row>
    <row r="269" spans="1:6" s="27" customFormat="1" ht="19.5" customHeight="1" x14ac:dyDescent="0.35">
      <c r="A269" s="47">
        <f t="shared" si="19"/>
        <v>107</v>
      </c>
      <c r="B269" s="35" t="s">
        <v>216</v>
      </c>
      <c r="C269" s="28"/>
      <c r="D269" s="10"/>
      <c r="E269" s="21"/>
      <c r="F269" s="22">
        <f t="shared" si="18"/>
        <v>0</v>
      </c>
    </row>
    <row r="270" spans="1:6" s="27" customFormat="1" ht="19.5" customHeight="1" x14ac:dyDescent="0.35">
      <c r="A270" s="47"/>
      <c r="B270" s="35" t="s">
        <v>217</v>
      </c>
      <c r="C270" s="28" t="s">
        <v>9</v>
      </c>
      <c r="D270" s="10">
        <f>+D264</f>
        <v>95</v>
      </c>
      <c r="E270" s="21"/>
      <c r="F270" s="22">
        <f t="shared" si="18"/>
        <v>0</v>
      </c>
    </row>
    <row r="271" spans="1:6" s="27" customFormat="1" ht="19.5" customHeight="1" x14ac:dyDescent="0.35">
      <c r="A271" s="47">
        <f t="shared" si="19"/>
        <v>108</v>
      </c>
      <c r="B271" s="35" t="s">
        <v>218</v>
      </c>
      <c r="C271" s="20"/>
      <c r="D271" s="10"/>
      <c r="E271" s="21"/>
      <c r="F271" s="22">
        <f t="shared" si="18"/>
        <v>0</v>
      </c>
    </row>
    <row r="272" spans="1:6" s="27" customFormat="1" ht="19.5" customHeight="1" x14ac:dyDescent="0.35">
      <c r="A272" s="47"/>
      <c r="B272" s="35" t="s">
        <v>219</v>
      </c>
      <c r="C272" s="20" t="s">
        <v>32</v>
      </c>
      <c r="D272" s="10">
        <v>1</v>
      </c>
      <c r="E272" s="21"/>
      <c r="F272" s="22">
        <f t="shared" si="18"/>
        <v>0</v>
      </c>
    </row>
    <row r="273" spans="1:10" s="27" customFormat="1" ht="19.5" customHeight="1" x14ac:dyDescent="0.35">
      <c r="A273" s="47">
        <f>1+A271</f>
        <v>109</v>
      </c>
      <c r="B273" s="48" t="s">
        <v>67</v>
      </c>
      <c r="C273" s="20"/>
      <c r="D273" s="10"/>
      <c r="E273" s="21"/>
      <c r="F273" s="22">
        <f t="shared" si="18"/>
        <v>0</v>
      </c>
    </row>
    <row r="274" spans="1:10" ht="19.5" x14ac:dyDescent="0.35">
      <c r="A274" s="47"/>
      <c r="B274" s="35" t="s">
        <v>68</v>
      </c>
      <c r="C274" s="28" t="s">
        <v>3</v>
      </c>
      <c r="D274" s="10">
        <v>5</v>
      </c>
      <c r="E274" s="21"/>
      <c r="F274" s="22">
        <f t="shared" si="18"/>
        <v>0</v>
      </c>
    </row>
    <row r="275" spans="1:10" ht="18" customHeight="1" x14ac:dyDescent="0.35">
      <c r="A275" s="107" t="s">
        <v>69</v>
      </c>
      <c r="B275" s="108"/>
      <c r="C275" s="108"/>
      <c r="D275" s="108"/>
      <c r="E275" s="108"/>
      <c r="F275" s="60">
        <f>SUM(F263:F274)</f>
        <v>0</v>
      </c>
      <c r="G275" s="61"/>
      <c r="H275" s="61"/>
      <c r="I275" s="61"/>
      <c r="J275" s="62"/>
    </row>
    <row r="276" spans="1:10" x14ac:dyDescent="0.35">
      <c r="E276" s="66"/>
      <c r="F276" s="67"/>
      <c r="G276" s="68"/>
      <c r="H276" s="69"/>
      <c r="I276" s="70"/>
      <c r="J276" s="71"/>
    </row>
    <row r="277" spans="1:10" x14ac:dyDescent="0.35">
      <c r="B277" s="109" t="s">
        <v>80</v>
      </c>
      <c r="C277" s="109"/>
      <c r="D277" s="110"/>
      <c r="E277" s="66"/>
      <c r="F277" s="72"/>
      <c r="G277" s="68"/>
      <c r="H277" s="69"/>
      <c r="I277" s="70"/>
      <c r="J277" s="71"/>
    </row>
    <row r="278" spans="1:10" x14ac:dyDescent="0.35">
      <c r="B278" s="109"/>
      <c r="C278" s="109"/>
      <c r="D278" s="111"/>
      <c r="E278" s="66"/>
      <c r="F278" s="67"/>
      <c r="G278" s="73"/>
      <c r="H278" s="74"/>
      <c r="I278" s="75"/>
      <c r="J278" s="76"/>
    </row>
    <row r="279" spans="1:10" ht="19" x14ac:dyDescent="0.35">
      <c r="B279" s="112" t="s">
        <v>85</v>
      </c>
      <c r="C279" s="112"/>
      <c r="D279" s="1">
        <f>+F46</f>
        <v>0</v>
      </c>
      <c r="E279" s="66"/>
      <c r="F279" s="72"/>
      <c r="G279" s="68"/>
      <c r="H279" s="69"/>
      <c r="I279" s="70"/>
      <c r="J279" s="71"/>
    </row>
    <row r="280" spans="1:10" ht="19" x14ac:dyDescent="0.35">
      <c r="B280" s="112" t="s">
        <v>181</v>
      </c>
      <c r="C280" s="112"/>
      <c r="D280" s="1">
        <f>+F76</f>
        <v>0</v>
      </c>
      <c r="E280" s="66"/>
      <c r="F280" s="67"/>
      <c r="G280" s="68"/>
      <c r="H280" s="69"/>
      <c r="I280" s="70"/>
      <c r="J280" s="71"/>
    </row>
    <row r="281" spans="1:10" ht="19" x14ac:dyDescent="0.35">
      <c r="B281" s="114" t="s">
        <v>182</v>
      </c>
      <c r="C281" s="115"/>
      <c r="D281" s="1">
        <f>F62</f>
        <v>0</v>
      </c>
      <c r="E281" s="66"/>
      <c r="F281" s="67"/>
      <c r="G281" s="68"/>
      <c r="H281" s="69"/>
      <c r="I281" s="70"/>
      <c r="J281" s="71"/>
    </row>
    <row r="282" spans="1:10" ht="19" x14ac:dyDescent="0.35">
      <c r="B282" s="112" t="s">
        <v>168</v>
      </c>
      <c r="C282" s="112"/>
      <c r="D282" s="1">
        <f>+F99</f>
        <v>0</v>
      </c>
      <c r="E282" s="66"/>
      <c r="F282" s="72"/>
      <c r="G282" s="68"/>
      <c r="H282" s="69"/>
      <c r="I282" s="70"/>
      <c r="J282" s="71"/>
    </row>
    <row r="283" spans="1:10" ht="19" x14ac:dyDescent="0.35">
      <c r="B283" s="112" t="s">
        <v>169</v>
      </c>
      <c r="C283" s="112"/>
      <c r="D283" s="1">
        <f>+F144</f>
        <v>0</v>
      </c>
      <c r="E283" s="66"/>
      <c r="F283" s="67"/>
      <c r="G283" s="68"/>
      <c r="H283" s="69"/>
      <c r="I283" s="70"/>
      <c r="J283" s="71"/>
    </row>
    <row r="284" spans="1:10" ht="19" x14ac:dyDescent="0.35">
      <c r="B284" s="112" t="s">
        <v>170</v>
      </c>
      <c r="C284" s="112"/>
      <c r="D284" s="1">
        <f>+F193</f>
        <v>0</v>
      </c>
      <c r="E284" s="66"/>
      <c r="F284" s="72"/>
      <c r="G284" s="68"/>
      <c r="H284" s="69"/>
      <c r="I284" s="70"/>
      <c r="J284" s="71"/>
    </row>
    <row r="285" spans="1:10" ht="19" x14ac:dyDescent="0.35">
      <c r="B285" s="112" t="s">
        <v>171</v>
      </c>
      <c r="C285" s="112"/>
      <c r="D285" s="1">
        <f>+F211</f>
        <v>0</v>
      </c>
      <c r="E285" s="66"/>
      <c r="F285" s="67"/>
      <c r="G285" s="68"/>
      <c r="H285" s="69"/>
      <c r="I285" s="70"/>
      <c r="J285" s="71"/>
    </row>
    <row r="286" spans="1:10" ht="19" x14ac:dyDescent="0.35">
      <c r="B286" s="112" t="s">
        <v>172</v>
      </c>
      <c r="C286" s="112"/>
      <c r="D286" s="1">
        <f>+F217</f>
        <v>0</v>
      </c>
      <c r="E286" s="66"/>
      <c r="F286" s="72"/>
      <c r="G286" s="68"/>
      <c r="H286" s="69"/>
      <c r="I286" s="70"/>
      <c r="J286" s="71"/>
    </row>
    <row r="287" spans="1:10" ht="19" x14ac:dyDescent="0.35">
      <c r="B287" s="112" t="s">
        <v>173</v>
      </c>
      <c r="C287" s="112"/>
      <c r="D287" s="1">
        <f>+F227</f>
        <v>0</v>
      </c>
      <c r="E287" s="66"/>
      <c r="F287" s="72"/>
      <c r="G287" s="68"/>
      <c r="H287" s="69"/>
      <c r="I287" s="70"/>
      <c r="J287" s="71"/>
    </row>
    <row r="288" spans="1:10" ht="19" x14ac:dyDescent="0.3">
      <c r="B288" s="112" t="s">
        <v>174</v>
      </c>
      <c r="C288" s="112"/>
      <c r="D288" s="1">
        <f>+F261</f>
        <v>0</v>
      </c>
      <c r="E288" s="68"/>
      <c r="F288" s="68"/>
      <c r="G288" s="68"/>
      <c r="H288" s="68"/>
      <c r="I288" s="68"/>
      <c r="J288" s="68"/>
    </row>
    <row r="289" spans="2:10" ht="19" x14ac:dyDescent="0.3">
      <c r="B289" s="112" t="s">
        <v>175</v>
      </c>
      <c r="C289" s="112"/>
      <c r="D289" s="1">
        <f>+F275</f>
        <v>0</v>
      </c>
      <c r="E289" s="68"/>
      <c r="F289" s="68"/>
      <c r="G289" s="68"/>
      <c r="H289" s="68"/>
      <c r="I289" s="68"/>
      <c r="J289" s="68"/>
    </row>
    <row r="290" spans="2:10" ht="19.5" x14ac:dyDescent="0.3">
      <c r="B290" s="113" t="s">
        <v>81</v>
      </c>
      <c r="C290" s="113"/>
      <c r="D290" s="2">
        <f>SUM(D279:D289)</f>
        <v>0</v>
      </c>
      <c r="E290" s="68"/>
      <c r="F290" s="68"/>
      <c r="G290" s="68"/>
      <c r="H290" s="68"/>
      <c r="I290" s="68"/>
      <c r="J290" s="68"/>
    </row>
    <row r="291" spans="2:10" ht="19.5" x14ac:dyDescent="0.3">
      <c r="B291" s="113" t="s">
        <v>82</v>
      </c>
      <c r="C291" s="113"/>
      <c r="D291" s="2">
        <f>D290*0.2</f>
        <v>0</v>
      </c>
      <c r="E291" s="68"/>
      <c r="F291" s="68"/>
      <c r="G291" s="68"/>
      <c r="H291" s="68"/>
      <c r="I291" s="68"/>
      <c r="J291" s="68"/>
    </row>
    <row r="292" spans="2:10" ht="19.5" x14ac:dyDescent="0.3">
      <c r="B292" s="113" t="s">
        <v>83</v>
      </c>
      <c r="C292" s="113"/>
      <c r="D292" s="2">
        <f>D290+D291</f>
        <v>0</v>
      </c>
      <c r="E292" s="68"/>
      <c r="F292" s="68"/>
      <c r="G292" s="68"/>
      <c r="H292" s="68"/>
      <c r="I292" s="68"/>
      <c r="J292" s="68"/>
    </row>
    <row r="293" spans="2:10" x14ac:dyDescent="0.3">
      <c r="E293" s="68"/>
      <c r="F293" s="68"/>
      <c r="G293" s="68"/>
      <c r="H293" s="68"/>
      <c r="I293" s="68"/>
      <c r="J293" s="68"/>
    </row>
    <row r="294" spans="2:10" x14ac:dyDescent="0.3">
      <c r="E294" s="68"/>
      <c r="F294" s="68"/>
      <c r="G294" s="68"/>
      <c r="H294" s="68"/>
      <c r="I294" s="68"/>
      <c r="J294" s="68"/>
    </row>
    <row r="295" spans="2:10" x14ac:dyDescent="0.3">
      <c r="E295" s="68"/>
      <c r="F295" s="68"/>
      <c r="G295" s="68"/>
      <c r="H295" s="68"/>
      <c r="I295" s="68"/>
      <c r="J295" s="68"/>
    </row>
    <row r="296" spans="2:10" x14ac:dyDescent="0.3">
      <c r="E296" s="68"/>
      <c r="F296" s="68"/>
      <c r="G296" s="68"/>
      <c r="H296" s="68"/>
      <c r="I296" s="68"/>
      <c r="J296" s="68"/>
    </row>
    <row r="297" spans="2:10" x14ac:dyDescent="0.35">
      <c r="E297" s="66"/>
      <c r="F297" s="67"/>
      <c r="G297" s="73"/>
      <c r="H297" s="74"/>
      <c r="I297" s="75"/>
      <c r="J297" s="76"/>
    </row>
    <row r="298" spans="2:10" x14ac:dyDescent="0.35">
      <c r="E298" s="66"/>
      <c r="F298" s="72"/>
      <c r="G298" s="68"/>
      <c r="H298" s="69"/>
      <c r="I298" s="70"/>
      <c r="J298" s="71"/>
    </row>
    <row r="299" spans="2:10" x14ac:dyDescent="0.35">
      <c r="E299" s="66"/>
      <c r="F299" s="67"/>
      <c r="G299" s="68"/>
      <c r="H299" s="69"/>
      <c r="I299" s="70"/>
      <c r="J299" s="71"/>
    </row>
    <row r="300" spans="2:10" x14ac:dyDescent="0.35">
      <c r="E300" s="66"/>
      <c r="F300" s="72"/>
      <c r="G300" s="68"/>
      <c r="H300" s="69"/>
      <c r="I300" s="70"/>
      <c r="J300" s="71"/>
    </row>
    <row r="301" spans="2:10" x14ac:dyDescent="0.35">
      <c r="E301" s="66"/>
      <c r="F301" s="67"/>
      <c r="G301" s="68"/>
      <c r="H301" s="69"/>
      <c r="I301" s="70"/>
      <c r="J301" s="71"/>
    </row>
    <row r="302" spans="2:10" x14ac:dyDescent="0.35">
      <c r="E302" s="66"/>
      <c r="F302" s="72"/>
      <c r="G302" s="68"/>
      <c r="H302" s="69"/>
      <c r="I302" s="70"/>
      <c r="J302" s="71"/>
    </row>
    <row r="303" spans="2:10" x14ac:dyDescent="0.35">
      <c r="E303" s="66"/>
      <c r="F303" s="67"/>
      <c r="G303" s="68"/>
      <c r="H303" s="69"/>
      <c r="I303" s="70"/>
      <c r="J303" s="71"/>
    </row>
    <row r="304" spans="2:10" x14ac:dyDescent="0.35">
      <c r="E304" s="66"/>
      <c r="F304" s="72"/>
      <c r="G304" s="68"/>
      <c r="H304" s="69"/>
      <c r="I304" s="70"/>
      <c r="J304" s="71"/>
    </row>
    <row r="307" spans="5:10" x14ac:dyDescent="0.3">
      <c r="E307" s="97"/>
      <c r="F307" s="97"/>
      <c r="G307" s="97"/>
      <c r="H307" s="97"/>
      <c r="I307" s="97"/>
      <c r="J307" s="77"/>
    </row>
  </sheetData>
  <mergeCells count="37">
    <mergeCell ref="B280:C280"/>
    <mergeCell ref="B282:C282"/>
    <mergeCell ref="B283:C283"/>
    <mergeCell ref="B284:C284"/>
    <mergeCell ref="B285:C285"/>
    <mergeCell ref="B281:C281"/>
    <mergeCell ref="B292:C292"/>
    <mergeCell ref="B286:C286"/>
    <mergeCell ref="B288:C288"/>
    <mergeCell ref="B289:C289"/>
    <mergeCell ref="B290:C290"/>
    <mergeCell ref="B291:C291"/>
    <mergeCell ref="B287:C287"/>
    <mergeCell ref="E307:I307"/>
    <mergeCell ref="A2:F2"/>
    <mergeCell ref="A217:E217"/>
    <mergeCell ref="A227:E227"/>
    <mergeCell ref="A193:E193"/>
    <mergeCell ref="A46:E46"/>
    <mergeCell ref="A76:E76"/>
    <mergeCell ref="A99:E99"/>
    <mergeCell ref="A144:E144"/>
    <mergeCell ref="A275:E275"/>
    <mergeCell ref="A211:E211"/>
    <mergeCell ref="A261:E261"/>
    <mergeCell ref="B277:C278"/>
    <mergeCell ref="D277:D278"/>
    <mergeCell ref="A62:E62"/>
    <mergeCell ref="B279:C279"/>
    <mergeCell ref="A1:F1"/>
    <mergeCell ref="A3:F3"/>
    <mergeCell ref="A4:A5"/>
    <mergeCell ref="B4:B5"/>
    <mergeCell ref="C4:C5"/>
    <mergeCell ref="D4:D5"/>
    <mergeCell ref="E4:E5"/>
    <mergeCell ref="F4:F5"/>
  </mergeCells>
  <conditionalFormatting sqref="B37 A7:B7 A8 B7:B8 E7:E8 E65 E68:E75 E49:E61 B11:B16 E11:E45 E195:E210 E219:E226 E80:E95 E102:E143 E162:E192 E243:E260">
    <cfRule type="cellIs" dxfId="10" priority="32" stopIfTrue="1" operator="equal">
      <formula>0</formula>
    </cfRule>
  </conditionalFormatting>
  <conditionalFormatting sqref="B32">
    <cfRule type="cellIs" dxfId="9" priority="29" stopIfTrue="1" operator="equal">
      <formula>0</formula>
    </cfRule>
  </conditionalFormatting>
  <conditionalFormatting sqref="A19:A21">
    <cfRule type="cellIs" dxfId="8" priority="28" stopIfTrue="1" operator="equal">
      <formula>0</formula>
    </cfRule>
  </conditionalFormatting>
  <conditionalFormatting sqref="E96:E98">
    <cfRule type="cellIs" dxfId="7" priority="21" stopIfTrue="1" operator="equal">
      <formula>0</formula>
    </cfRule>
  </conditionalFormatting>
  <conditionalFormatting sqref="E147:E161">
    <cfRule type="cellIs" dxfId="6" priority="17" stopIfTrue="1" operator="equal">
      <formula>0</formula>
    </cfRule>
  </conditionalFormatting>
  <conditionalFormatting sqref="E213:E216">
    <cfRule type="cellIs" dxfId="5" priority="13" stopIfTrue="1" operator="equal">
      <formula>0</formula>
    </cfRule>
  </conditionalFormatting>
  <conditionalFormatting sqref="E229:E232 E235:E242">
    <cfRule type="cellIs" dxfId="4" priority="11" stopIfTrue="1" operator="equal">
      <formula>0</formula>
    </cfRule>
  </conditionalFormatting>
  <conditionalFormatting sqref="A9:B9 E9:F9 E10 B10">
    <cfRule type="cellIs" dxfId="3" priority="5" stopIfTrue="1" operator="equal">
      <formula>0</formula>
    </cfRule>
  </conditionalFormatting>
  <conditionalFormatting sqref="E66:E67">
    <cfRule type="cellIs" dxfId="2" priority="4" stopIfTrue="1" operator="equal">
      <formula>0</formula>
    </cfRule>
  </conditionalFormatting>
  <conditionalFormatting sqref="E233:E234">
    <cfRule type="cellIs" dxfId="1" priority="2" stopIfTrue="1" operator="equal">
      <formula>0</formula>
    </cfRule>
  </conditionalFormatting>
  <conditionalFormatting sqref="E263:E274">
    <cfRule type="cellIs" dxfId="0" priority="1" stopIfTrue="1" operator="equal">
      <formula>0</formula>
    </cfRule>
  </conditionalFormatting>
  <printOptions horizontalCentered="1"/>
  <pageMargins left="0" right="0" top="0" bottom="0" header="0" footer="0"/>
  <pageSetup paperSize="9" scale="56" fitToHeight="8" orientation="portrait" horizontalDpi="300" verticalDpi="300" r:id="rId1"/>
  <rowBreaks count="2" manualBreakCount="2">
    <brk id="62" max="5" man="1"/>
    <brk id="275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BORDEREAU DES PRIX</vt:lpstr>
      <vt:lpstr>'BORDEREAU DES PRIX'!Zone_d_impression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ROUDAYNA BEC</dc:creator>
  <cp:lastModifiedBy>YASSINE HICHAM</cp:lastModifiedBy>
  <cp:lastPrinted>2025-07-31T11:52:44Z</cp:lastPrinted>
  <dcterms:created xsi:type="dcterms:W3CDTF">2020-01-02T07:22:33Z</dcterms:created>
  <dcterms:modified xsi:type="dcterms:W3CDTF">2026-07-13T18:47:16Z</dcterms:modified>
</cp:coreProperties>
</file>