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HE+ BC\LES MARCHES\2026\AOON N°09-2026imzizwane\"/>
    </mc:Choice>
  </mc:AlternateContent>
  <xr:revisionPtr revIDLastSave="0" documentId="13_ncr:1_{68808C23-300D-4672-8792-FB1790BCA78D}" xr6:coauthVersionLast="47" xr6:coauthVersionMax="47" xr10:uidLastSave="{00000000-0000-0000-0000-000000000000}"/>
  <bookViews>
    <workbookView xWindow="-108" yWindow="-108" windowWidth="23256" windowHeight="12456" activeTab="2" xr2:uid="{BDE9BB9F-CFAB-45D3-83AA-7072FC739600}"/>
  </bookViews>
  <sheets>
    <sheet name="metré" sheetId="3" r:id="rId1"/>
    <sheet name="estimation" sheetId="1" r:id="rId2"/>
    <sheet name="Feuil1" sheetId="4" r:id="rId3"/>
    <sheet name="BDP" sheetId="2" r:id="rId4"/>
  </sheets>
  <definedNames>
    <definedName name="_xlnm.Print_Area" localSheetId="1">estimation!$A$1:$I$28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4" l="1"/>
  <c r="I37" i="3"/>
  <c r="H36" i="3"/>
  <c r="H70" i="3"/>
  <c r="I70" i="3" s="1"/>
  <c r="I18" i="1"/>
  <c r="I17" i="1"/>
  <c r="H69" i="3"/>
  <c r="I69" i="3" s="1"/>
  <c r="H67" i="3"/>
  <c r="I67" i="3" s="1"/>
  <c r="H59" i="3"/>
  <c r="H60" i="3"/>
  <c r="H61" i="3"/>
  <c r="H62" i="3"/>
  <c r="H63" i="3"/>
  <c r="H64" i="3"/>
  <c r="H65" i="3"/>
  <c r="H66" i="3"/>
  <c r="H58" i="3"/>
  <c r="H53" i="3"/>
  <c r="H54" i="3"/>
  <c r="H55" i="3"/>
  <c r="H56" i="3"/>
  <c r="H57" i="3"/>
  <c r="H52" i="3"/>
  <c r="H49" i="3"/>
  <c r="H50" i="3"/>
  <c r="H51" i="3"/>
  <c r="H43" i="3"/>
  <c r="H44" i="3"/>
  <c r="H42" i="3"/>
  <c r="H41" i="3"/>
  <c r="H40" i="3"/>
  <c r="H39" i="3"/>
  <c r="H38" i="3"/>
  <c r="H22" i="3"/>
  <c r="H23" i="3"/>
  <c r="H21" i="3"/>
  <c r="H28" i="3"/>
  <c r="H29" i="3"/>
  <c r="H30" i="3"/>
  <c r="H31" i="3"/>
  <c r="H32" i="3"/>
  <c r="H33" i="3"/>
  <c r="H34" i="3"/>
  <c r="H35" i="3"/>
  <c r="H27" i="3"/>
  <c r="H25" i="3"/>
  <c r="H26" i="3"/>
  <c r="H24" i="3"/>
  <c r="H18" i="3"/>
  <c r="H19" i="3"/>
  <c r="H20" i="3"/>
  <c r="H42" i="2"/>
  <c r="I8" i="1"/>
  <c r="I13" i="1"/>
  <c r="H12" i="3"/>
  <c r="I12" i="3" s="1"/>
  <c r="H11" i="3"/>
  <c r="I11" i="3" s="1"/>
  <c r="H10" i="3"/>
  <c r="I10" i="3" s="1"/>
  <c r="H47" i="3"/>
  <c r="H48" i="3"/>
  <c r="H46" i="3"/>
  <c r="H16" i="3"/>
  <c r="H17" i="3"/>
  <c r="H15" i="3"/>
  <c r="H68" i="3"/>
  <c r="I68" i="3" s="1"/>
  <c r="I9" i="1"/>
  <c r="I10" i="1"/>
  <c r="I11" i="1"/>
  <c r="I12" i="1"/>
  <c r="I14" i="1"/>
  <c r="I15" i="1"/>
  <c r="I16" i="1"/>
  <c r="H21" i="4" l="1"/>
  <c r="H22" i="4" s="1"/>
  <c r="H19" i="1"/>
  <c r="H20" i="1" s="1"/>
  <c r="H21" i="1" s="1"/>
  <c r="I66" i="3"/>
  <c r="I44" i="3"/>
  <c r="H43" i="2"/>
  <c r="H44" i="2" s="1"/>
</calcChain>
</file>

<file path=xl/sharedStrings.xml><?xml version="1.0" encoding="utf-8"?>
<sst xmlns="http://schemas.openxmlformats.org/spreadsheetml/2006/main" count="256" uniqueCount="76">
  <si>
    <t>BORDUREAU DES PRIX -DETAIL ESTIMATIF</t>
  </si>
  <si>
    <t>n°</t>
  </si>
  <si>
    <t>nature des travaux</t>
  </si>
  <si>
    <t>réglage, arrosage et compactage de la plate forme sur une lagreur entre 3et5m</t>
  </si>
  <si>
    <t>ML</t>
  </si>
  <si>
    <t>currage des fossés</t>
  </si>
  <si>
    <t>fourniture et mise en œuvre de l'MS d'epaisseur 20 cm y copmris arrosage et compactage
le taux de compactage à 98% justifier par un sercificat d'un laboratoir agrée</t>
  </si>
  <si>
    <t xml:space="preserve">fouilles en tranché ou en plaine masse en terrain de toute nature y copmris le rocher pour l'éxecution des radiers submercibles </t>
  </si>
  <si>
    <t>M3</t>
  </si>
  <si>
    <t xml:space="preserve">béton B3 dosé a 300kg/m3: 
    </t>
  </si>
  <si>
    <t>protection par gabillon</t>
  </si>
  <si>
    <t>plot de signalisation</t>
  </si>
  <si>
    <t>crrage du fossé</t>
  </si>
  <si>
    <t>fouilles en tranché ou en plaine masse en terrain de toute nature y copmris le rocher pour dallage</t>
  </si>
  <si>
    <t>herissonage d'epaisseur 0,20</t>
  </si>
  <si>
    <t>M2</t>
  </si>
  <si>
    <t>béton B3 dosé a 300kg/m3 pour dallage</t>
  </si>
  <si>
    <t>TOTAL TTC</t>
  </si>
  <si>
    <t>Quantité</t>
  </si>
  <si>
    <t>Prix Unitaire</t>
  </si>
  <si>
    <t>Prix Total</t>
  </si>
  <si>
    <t>TOTAL  HORS TVA</t>
  </si>
  <si>
    <t>TAUX TVA 20 %</t>
  </si>
  <si>
    <t>Arrêter le présent bordereau-détail estimatif à la somme de TTC :</t>
  </si>
  <si>
    <t>U</t>
  </si>
  <si>
    <t>Unité</t>
  </si>
  <si>
    <t xml:space="preserve"> B- AMENAGEMENT PISTE AIT LAARBI</t>
  </si>
  <si>
    <t>N°</t>
  </si>
  <si>
    <t>désignation des travaux</t>
  </si>
  <si>
    <t>N.P.S</t>
  </si>
  <si>
    <t>unité</t>
  </si>
  <si>
    <t>longueur</t>
  </si>
  <si>
    <t>largeur</t>
  </si>
  <si>
    <t>hauteur</t>
  </si>
  <si>
    <t>total partiel</t>
  </si>
  <si>
    <t>total général</t>
  </si>
  <si>
    <t>ASSAINISSEMENTS</t>
  </si>
  <si>
    <t xml:space="preserve">fouilles en tranché  ou en pleine masse en terrain de toute nature y compris le rocher </t>
  </si>
  <si>
    <t>pour voile aval 1;2;3;4;5;6;7;8;9</t>
  </si>
  <si>
    <t>pour voile AMANT 1;2;3;4;5;6;7;8;9</t>
  </si>
  <si>
    <t xml:space="preserve"> pour  plate forme radier submersible rad 1;2;3;4;5;6;7;8;9</t>
  </si>
  <si>
    <t>Herrissonnage  en pierres sèches de 0,20 m pour plate forme radier sub</t>
  </si>
  <si>
    <t>_</t>
  </si>
  <si>
    <t xml:space="preserve">béton B3 dosé à 300 kg/m3                          </t>
  </si>
  <si>
    <t xml:space="preserve">                          pour  plat forme rad 1;2;3;4;5;6;7;8;9</t>
  </si>
  <si>
    <t xml:space="preserve">                          pour voile avale rad 1;2;3;4;5;6;7;8;9  (larg moy)</t>
  </si>
  <si>
    <t xml:space="preserve">                          pour voile amont 1;2;3;4;5;6;7;8;9  (larg moy)</t>
  </si>
  <si>
    <t xml:space="preserve"> LE METRE DES TRAVAUX A REALISER :</t>
  </si>
  <si>
    <t xml:space="preserve">pour voile aval </t>
  </si>
  <si>
    <t xml:space="preserve">pour voile AMANT </t>
  </si>
  <si>
    <t xml:space="preserve"> pour  plate forme radier submersible rad </t>
  </si>
  <si>
    <t xml:space="preserve">                          pour  plat forme rad </t>
  </si>
  <si>
    <t>A- AMENAGEMENT PISTE TIZGUI</t>
  </si>
  <si>
    <t xml:space="preserve"> B- AMENAGEMENT PISTE AIT GHAZLI</t>
  </si>
  <si>
    <t>OBJET : 
A- AMENAGEMENT PISTE TIZGUI
B- AMENAGEMENT PISTE AIT GHAZLI                                                                                   C-AMENAGEMENT PISTE AIT LAARBI</t>
  </si>
  <si>
    <t>fourniture et mise en œuvre de l'MS d'epaisseur 20 cm y copmris arrosage et compactage le taux de compactage à 98% justifier par un sercificat d'un laboratoir agrée</t>
  </si>
  <si>
    <t>réglage de la plate forme sur une lagreur entre 3et5m</t>
  </si>
  <si>
    <t>arrosage et compactage de la plate forme sur une lagreur entre 3et5m</t>
  </si>
  <si>
    <t>Arrosage et compactage de la plate forme sur une lagreur entre 3et5m</t>
  </si>
  <si>
    <t xml:space="preserve">fourniture et mise en œuvre de l'MS d'epaisseur 20 cm y copmris arrosage et compactage le taux de compactage à 98% justifier par un sercificat d'un laboratoir agrée </t>
  </si>
  <si>
    <t>mur de soutiénement</t>
  </si>
  <si>
    <t>Nature des travaux</t>
  </si>
  <si>
    <t>Sidi boulkhalf le:</t>
  </si>
  <si>
    <t xml:space="preserve">                       Service Technique</t>
  </si>
  <si>
    <t>Le Président</t>
  </si>
  <si>
    <t>buse de ciment de diamétre100 et langueur 5m</t>
  </si>
  <si>
    <t xml:space="preserve">OBJET : 
AMENAGEMENT PISTE IMZIZOUANE
</t>
  </si>
  <si>
    <t>FICHE TECHNIQUE  AMENAGEMENT PISTES IMZIZOUANE</t>
  </si>
  <si>
    <r>
      <t>Buse CA</t>
    </r>
    <r>
      <rPr>
        <sz val="11"/>
        <color theme="1"/>
        <rFont val="Calibri"/>
        <family val="2"/>
      </rPr>
      <t>Ø</t>
    </r>
    <r>
      <rPr>
        <sz val="11"/>
        <color theme="1"/>
        <rFont val="Times New Roman"/>
        <family val="1"/>
      </rPr>
      <t>1000- classe 135A</t>
    </r>
  </si>
  <si>
    <t>Mur de soutiénement</t>
  </si>
  <si>
    <t>fouilles en tranché ou en plaine masse en terrain de toute nature y copmris le rocher pour l'éxecution des radiers submercibles et buse</t>
  </si>
  <si>
    <t xml:space="preserve"> IMZIZOUANE</t>
  </si>
  <si>
    <t>Pour buse</t>
  </si>
  <si>
    <t xml:space="preserve">Arrêter le présent bordereau-détail estimatif à la somme de TTC : </t>
  </si>
  <si>
    <r>
      <t>Buse CA</t>
    </r>
    <r>
      <rPr>
        <b/>
        <sz val="12"/>
        <color theme="1"/>
        <rFont val="Calibri"/>
        <family val="2"/>
      </rPr>
      <t>Ø</t>
    </r>
    <r>
      <rPr>
        <b/>
        <sz val="12"/>
        <color theme="1"/>
        <rFont val="Times New Roman"/>
        <family val="1"/>
      </rPr>
      <t>1000- classe 135A</t>
    </r>
  </si>
  <si>
    <t>A.O.O.N N°09/2026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</si>
</sst>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\ _€_-;\-* #,##0.00\ _€_-;_-* &quot;-&quot;??\ _€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name val="Arial"/>
      <family val="2"/>
    </font>
    <font>
      <b/>
      <sz val="12"/>
      <name val="Cambria"/>
      <family val="1"/>
    </font>
    <font>
      <b/>
      <sz val="11"/>
      <name val="Tahoma"/>
      <family val="2"/>
    </font>
    <font>
      <b/>
      <sz val="10"/>
      <name val="Arial"/>
      <family val="2"/>
    </font>
    <font>
      <b/>
      <u/>
      <sz val="12"/>
      <color rgb="FF0070C0"/>
      <name val="Tahoma"/>
      <family val="2"/>
    </font>
    <font>
      <sz val="12"/>
      <name val="Arial"/>
      <family val="2"/>
    </font>
    <font>
      <i/>
      <sz val="11"/>
      <name val="Times New Roman"/>
      <family val="1"/>
    </font>
    <font>
      <sz val="10"/>
      <name val="Arial"/>
      <family val="2"/>
    </font>
    <font>
      <b/>
      <i/>
      <sz val="11"/>
      <name val="Times New Roman"/>
      <family val="1"/>
    </font>
    <font>
      <sz val="13"/>
      <name val="Arial"/>
      <family val="2"/>
    </font>
    <font>
      <sz val="8"/>
      <name val="Calibri"/>
      <family val="2"/>
      <scheme val="minor"/>
    </font>
    <font>
      <b/>
      <sz val="14"/>
      <color rgb="FF0070C0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b/>
      <sz val="12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0" fillId="0" borderId="0"/>
    <xf numFmtId="0" fontId="20" fillId="0" borderId="0"/>
  </cellStyleXfs>
  <cellXfs count="227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43" fontId="5" fillId="2" borderId="0" xfId="1" applyFont="1" applyFill="1"/>
    <xf numFmtId="0" fontId="2" fillId="2" borderId="0" xfId="0" applyFont="1" applyFill="1" applyBorder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/>
    </xf>
    <xf numFmtId="0" fontId="10" fillId="0" borderId="0" xfId="0" applyFont="1"/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43" fontId="10" fillId="0" borderId="1" xfId="1" applyFont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/>
    </xf>
    <xf numFmtId="43" fontId="12" fillId="2" borderId="2" xfId="1" applyFont="1" applyFill="1" applyBorder="1" applyAlignment="1">
      <alignment horizontal="center" vertical="center"/>
    </xf>
    <xf numFmtId="43" fontId="10" fillId="0" borderId="21" xfId="1" applyFont="1" applyBorder="1" applyAlignment="1">
      <alignment vertical="center"/>
    </xf>
    <xf numFmtId="43" fontId="10" fillId="2" borderId="10" xfId="1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/>
    </xf>
    <xf numFmtId="43" fontId="10" fillId="0" borderId="27" xfId="1" applyFont="1" applyBorder="1" applyAlignment="1">
      <alignment horizontal="center" vertical="center"/>
    </xf>
    <xf numFmtId="43" fontId="8" fillId="2" borderId="27" xfId="1" applyFont="1" applyFill="1" applyBorder="1" applyAlignment="1">
      <alignment horizontal="center" vertical="center"/>
    </xf>
    <xf numFmtId="43" fontId="12" fillId="2" borderId="28" xfId="1" applyFont="1" applyFill="1" applyBorder="1" applyAlignment="1">
      <alignment horizontal="center" vertical="center"/>
    </xf>
    <xf numFmtId="43" fontId="10" fillId="0" borderId="29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readingOrder="1"/>
    </xf>
    <xf numFmtId="0" fontId="15" fillId="0" borderId="0" xfId="0" applyFont="1"/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1" fillId="0" borderId="31" xfId="2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/>
    <xf numFmtId="43" fontId="10" fillId="0" borderId="1" xfId="1" applyFont="1" applyBorder="1" applyAlignment="1">
      <alignment vertical="center" wrapText="1"/>
    </xf>
    <xf numFmtId="2" fontId="18" fillId="0" borderId="5" xfId="0" applyNumberFormat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18" fillId="0" borderId="30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3" fontId="12" fillId="2" borderId="10" xfId="1" applyFont="1" applyFill="1" applyBorder="1" applyAlignment="1">
      <alignment horizontal="center" vertical="center"/>
    </xf>
    <xf numFmtId="43" fontId="10" fillId="0" borderId="21" xfId="1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3" fontId="10" fillId="0" borderId="9" xfId="1" applyFont="1" applyBorder="1" applyAlignment="1">
      <alignment horizontal="center" vertical="center"/>
    </xf>
    <xf numFmtId="43" fontId="10" fillId="2" borderId="9" xfId="1" applyFont="1" applyFill="1" applyBorder="1" applyAlignment="1">
      <alignment horizontal="center" vertical="center"/>
    </xf>
    <xf numFmtId="43" fontId="10" fillId="0" borderId="25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vertical="center"/>
    </xf>
    <xf numFmtId="43" fontId="10" fillId="0" borderId="21" xfId="1" applyFont="1" applyBorder="1" applyAlignment="1">
      <alignment horizontal="center" vertical="center"/>
    </xf>
    <xf numFmtId="2" fontId="18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43" fontId="10" fillId="0" borderId="21" xfId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7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28" fillId="2" borderId="0" xfId="0" applyFont="1" applyFill="1" applyAlignment="1"/>
    <xf numFmtId="0" fontId="25" fillId="2" borderId="0" xfId="0" applyFont="1" applyFill="1" applyAlignment="1"/>
    <xf numFmtId="0" fontId="5" fillId="4" borderId="30" xfId="2" applyFont="1" applyFill="1" applyBorder="1" applyAlignment="1">
      <alignment horizontal="right" vertical="center" wrapText="1"/>
    </xf>
    <xf numFmtId="0" fontId="22" fillId="4" borderId="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right" vertical="center" wrapText="1"/>
    </xf>
    <xf numFmtId="0" fontId="5" fillId="5" borderId="30" xfId="2" applyFont="1" applyFill="1" applyBorder="1" applyAlignment="1">
      <alignment horizontal="right" vertical="center" wrapText="1"/>
    </xf>
    <xf numFmtId="0" fontId="22" fillId="5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2" fontId="18" fillId="5" borderId="2" xfId="0" applyNumberFormat="1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5" fillId="6" borderId="30" xfId="2" applyFont="1" applyFill="1" applyBorder="1" applyAlignment="1">
      <alignment horizontal="right" vertical="center" wrapText="1"/>
    </xf>
    <xf numFmtId="0" fontId="22" fillId="6" borderId="4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>
      <alignment horizontal="center" vertical="center"/>
    </xf>
    <xf numFmtId="0" fontId="5" fillId="6" borderId="9" xfId="2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right" vertical="center" wrapText="1"/>
    </xf>
    <xf numFmtId="0" fontId="22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2" fontId="9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0" fontId="5" fillId="8" borderId="1" xfId="2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2" fontId="9" fillId="8" borderId="1" xfId="0" applyNumberFormat="1" applyFont="1" applyFill="1" applyBorder="1" applyAlignment="1">
      <alignment horizontal="center" vertical="center"/>
    </xf>
    <xf numFmtId="2" fontId="18" fillId="8" borderId="1" xfId="0" applyNumberFormat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right" vertical="center" wrapText="1"/>
    </xf>
    <xf numFmtId="0" fontId="22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2" fontId="9" fillId="9" borderId="1" xfId="0" applyNumberFormat="1" applyFont="1" applyFill="1" applyBorder="1" applyAlignment="1">
      <alignment horizontal="center" vertical="center"/>
    </xf>
    <xf numFmtId="0" fontId="5" fillId="10" borderId="1" xfId="2" applyFont="1" applyFill="1" applyBorder="1" applyAlignment="1">
      <alignment horizontal="right" vertical="center" wrapText="1"/>
    </xf>
    <xf numFmtId="0" fontId="22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2" fontId="9" fillId="10" borderId="1" xfId="0" applyNumberFormat="1" applyFont="1" applyFill="1" applyBorder="1" applyAlignment="1">
      <alignment horizontal="center" vertical="center"/>
    </xf>
    <xf numFmtId="2" fontId="18" fillId="0" borderId="5" xfId="0" applyNumberFormat="1" applyFont="1" applyBorder="1" applyAlignment="1">
      <alignment vertical="center"/>
    </xf>
    <xf numFmtId="2" fontId="18" fillId="0" borderId="30" xfId="0" applyNumberFormat="1" applyFont="1" applyBorder="1" applyAlignment="1">
      <alignment vertical="center"/>
    </xf>
    <xf numFmtId="2" fontId="13" fillId="11" borderId="9" xfId="0" applyNumberFormat="1" applyFont="1" applyFill="1" applyBorder="1" applyAlignment="1">
      <alignment horizontal="center" vertical="center"/>
    </xf>
    <xf numFmtId="2" fontId="13" fillId="11" borderId="30" xfId="0" applyNumberFormat="1" applyFont="1" applyFill="1" applyBorder="1" applyAlignment="1">
      <alignment vertical="center"/>
    </xf>
    <xf numFmtId="2" fontId="29" fillId="11" borderId="30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30" fillId="0" borderId="0" xfId="0" applyFont="1"/>
    <xf numFmtId="43" fontId="10" fillId="0" borderId="21" xfId="1" applyFont="1" applyBorder="1" applyAlignment="1">
      <alignment horizontal="center" vertical="center"/>
    </xf>
    <xf numFmtId="43" fontId="10" fillId="0" borderId="2" xfId="1" applyFont="1" applyBorder="1" applyAlignment="1">
      <alignment vertical="center" wrapText="1"/>
    </xf>
    <xf numFmtId="0" fontId="5" fillId="3" borderId="1" xfId="2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8" fillId="3" borderId="1" xfId="0" applyNumberFormat="1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43" fontId="10" fillId="0" borderId="21" xfId="1" applyFont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165" fontId="10" fillId="0" borderId="0" xfId="0" applyNumberFormat="1" applyFont="1"/>
    <xf numFmtId="0" fontId="32" fillId="2" borderId="1" xfId="0" applyFont="1" applyFill="1" applyBorder="1" applyAlignment="1">
      <alignment horizontal="center"/>
    </xf>
    <xf numFmtId="43" fontId="32" fillId="2" borderId="1" xfId="1" applyFont="1" applyFill="1" applyBorder="1" applyAlignment="1">
      <alignment horizontal="center" vertical="center"/>
    </xf>
    <xf numFmtId="43" fontId="32" fillId="0" borderId="1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43" fontId="10" fillId="0" borderId="2" xfId="1" applyFont="1" applyBorder="1" applyAlignment="1">
      <alignment horizontal="left" vertical="center" wrapText="1"/>
    </xf>
    <xf numFmtId="43" fontId="10" fillId="0" borderId="3" xfId="1" applyFont="1" applyBorder="1" applyAlignment="1">
      <alignment horizontal="left" vertical="center" wrapText="1"/>
    </xf>
    <xf numFmtId="43" fontId="10" fillId="0" borderId="4" xfId="1" applyFont="1" applyBorder="1" applyAlignment="1">
      <alignment horizontal="left" vertical="center" wrapText="1"/>
    </xf>
    <xf numFmtId="0" fontId="28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top" wrapText="1"/>
    </xf>
    <xf numFmtId="0" fontId="24" fillId="2" borderId="0" xfId="0" applyFont="1" applyFill="1" applyAlignment="1">
      <alignment horizontal="center" vertical="top"/>
    </xf>
    <xf numFmtId="43" fontId="2" fillId="2" borderId="1" xfId="1" applyFont="1" applyFill="1" applyBorder="1" applyAlignment="1">
      <alignment horizontal="center" vertical="center"/>
    </xf>
    <xf numFmtId="43" fontId="2" fillId="2" borderId="2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27" fillId="0" borderId="17" xfId="0" applyFont="1" applyBorder="1" applyAlignment="1">
      <alignment horizontal="center" vertical="center"/>
    </xf>
    <xf numFmtId="43" fontId="2" fillId="2" borderId="27" xfId="1" applyFont="1" applyFill="1" applyBorder="1" applyAlignment="1">
      <alignment horizontal="center" vertical="center"/>
    </xf>
    <xf numFmtId="43" fontId="2" fillId="2" borderId="29" xfId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43" fontId="32" fillId="0" borderId="2" xfId="1" applyFont="1" applyBorder="1" applyAlignment="1">
      <alignment horizontal="left" vertical="center" wrapText="1"/>
    </xf>
    <xf numFmtId="43" fontId="32" fillId="0" borderId="3" xfId="1" applyFont="1" applyBorder="1" applyAlignment="1">
      <alignment horizontal="left" vertical="center" wrapText="1"/>
    </xf>
    <xf numFmtId="43" fontId="32" fillId="0" borderId="4" xfId="1" applyFont="1" applyBorder="1" applyAlignment="1">
      <alignment horizontal="left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top" wrapText="1"/>
    </xf>
    <xf numFmtId="0" fontId="34" fillId="0" borderId="0" xfId="3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3" fontId="2" fillId="2" borderId="17" xfId="1" applyFont="1" applyFill="1" applyBorder="1" applyAlignment="1">
      <alignment horizontal="center" vertical="center"/>
    </xf>
    <xf numFmtId="43" fontId="2" fillId="2" borderId="18" xfId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43" fontId="10" fillId="0" borderId="6" xfId="1" applyFont="1" applyBorder="1" applyAlignment="1">
      <alignment horizontal="center" vertical="center" wrapText="1"/>
    </xf>
    <xf numFmtId="43" fontId="10" fillId="0" borderId="7" xfId="1" applyFont="1" applyBorder="1" applyAlignment="1">
      <alignment horizontal="center" vertical="center" wrapText="1"/>
    </xf>
    <xf numFmtId="43" fontId="10" fillId="0" borderId="8" xfId="1" applyFont="1" applyBorder="1" applyAlignment="1">
      <alignment horizontal="center" vertical="center" wrapText="1"/>
    </xf>
    <xf numFmtId="43" fontId="10" fillId="0" borderId="10" xfId="1" applyFont="1" applyBorder="1" applyAlignment="1">
      <alignment horizontal="center" vertical="center" wrapText="1"/>
    </xf>
    <xf numFmtId="43" fontId="10" fillId="0" borderId="11" xfId="1" applyFont="1" applyBorder="1" applyAlignment="1">
      <alignment horizontal="center" vertical="center" wrapText="1"/>
    </xf>
    <xf numFmtId="43" fontId="10" fillId="0" borderId="12" xfId="1" applyFont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43" fontId="10" fillId="0" borderId="9" xfId="1" applyFont="1" applyBorder="1" applyAlignment="1">
      <alignment horizontal="center" vertical="center"/>
    </xf>
    <xf numFmtId="43" fontId="10" fillId="2" borderId="5" xfId="1" applyFont="1" applyFill="1" applyBorder="1" applyAlignment="1">
      <alignment horizontal="center" vertical="center"/>
    </xf>
    <xf numFmtId="43" fontId="10" fillId="2" borderId="9" xfId="1" applyFont="1" applyFill="1" applyBorder="1" applyAlignment="1">
      <alignment horizontal="center" vertical="center"/>
    </xf>
    <xf numFmtId="43" fontId="10" fillId="0" borderId="6" xfId="1" applyFont="1" applyBorder="1" applyAlignment="1">
      <alignment horizontal="left" vertical="center" wrapText="1"/>
    </xf>
    <xf numFmtId="43" fontId="10" fillId="0" borderId="7" xfId="1" applyFont="1" applyBorder="1" applyAlignment="1">
      <alignment horizontal="left" vertical="center" wrapText="1"/>
    </xf>
    <xf numFmtId="43" fontId="10" fillId="0" borderId="8" xfId="1" applyFont="1" applyBorder="1" applyAlignment="1">
      <alignment horizontal="left" vertical="center" wrapText="1"/>
    </xf>
    <xf numFmtId="43" fontId="10" fillId="0" borderId="10" xfId="1" applyFont="1" applyBorder="1" applyAlignment="1">
      <alignment horizontal="left" vertical="center" wrapText="1"/>
    </xf>
    <xf numFmtId="43" fontId="10" fillId="0" borderId="11" xfId="1" applyFont="1" applyBorder="1" applyAlignment="1">
      <alignment horizontal="left" vertical="center" wrapText="1"/>
    </xf>
    <xf numFmtId="43" fontId="10" fillId="0" borderId="12" xfId="1" applyFont="1" applyBorder="1" applyAlignment="1">
      <alignment horizontal="left" vertical="center" wrapText="1"/>
    </xf>
    <xf numFmtId="43" fontId="10" fillId="0" borderId="2" xfId="1" applyFont="1" applyBorder="1" applyAlignment="1">
      <alignment vertical="center" wrapText="1"/>
    </xf>
    <xf numFmtId="43" fontId="10" fillId="0" borderId="3" xfId="1" applyFont="1" applyBorder="1" applyAlignment="1">
      <alignment vertical="center" wrapText="1"/>
    </xf>
    <xf numFmtId="43" fontId="10" fillId="0" borderId="4" xfId="1" applyFont="1" applyBorder="1" applyAlignment="1">
      <alignment vertical="center" wrapText="1"/>
    </xf>
    <xf numFmtId="43" fontId="12" fillId="2" borderId="6" xfId="1" applyFont="1" applyFill="1" applyBorder="1" applyAlignment="1">
      <alignment horizontal="center" vertical="center"/>
    </xf>
    <xf numFmtId="43" fontId="12" fillId="2" borderId="10" xfId="1" applyFont="1" applyFill="1" applyBorder="1" applyAlignment="1">
      <alignment horizontal="center" vertical="center"/>
    </xf>
    <xf numFmtId="43" fontId="10" fillId="0" borderId="21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0" fillId="0" borderId="7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43" fontId="10" fillId="0" borderId="2" xfId="1" applyFont="1" applyBorder="1" applyAlignment="1">
      <alignment horizontal="left" vertical="center"/>
    </xf>
    <xf numFmtId="43" fontId="10" fillId="0" borderId="3" xfId="1" applyFont="1" applyBorder="1" applyAlignment="1">
      <alignment horizontal="left" vertical="center"/>
    </xf>
    <xf numFmtId="43" fontId="10" fillId="0" borderId="4" xfId="1" applyFont="1" applyBorder="1" applyAlignment="1">
      <alignment horizontal="left" vertical="center"/>
    </xf>
    <xf numFmtId="43" fontId="10" fillId="0" borderId="27" xfId="1" applyFont="1" applyBorder="1" applyAlignment="1">
      <alignment horizontal="left" vertical="center"/>
    </xf>
    <xf numFmtId="43" fontId="10" fillId="3" borderId="2" xfId="1" applyFont="1" applyFill="1" applyBorder="1" applyAlignment="1">
      <alignment horizontal="center" vertical="center"/>
    </xf>
    <xf numFmtId="43" fontId="10" fillId="3" borderId="3" xfId="1" applyFont="1" applyFill="1" applyBorder="1" applyAlignment="1">
      <alignment horizontal="center" vertical="center"/>
    </xf>
    <xf numFmtId="43" fontId="10" fillId="3" borderId="2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43" fontId="10" fillId="0" borderId="24" xfId="1" applyFont="1" applyBorder="1" applyAlignment="1">
      <alignment horizontal="center" vertical="center"/>
    </xf>
    <xf numFmtId="43" fontId="10" fillId="0" borderId="25" xfId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/>
    </xf>
  </cellXfs>
  <cellStyles count="4">
    <cellStyle name="Milliers" xfId="1" builtinId="3"/>
    <cellStyle name="Normal" xfId="0" builtinId="0"/>
    <cellStyle name="Normal 2" xfId="3" xr:uid="{3A4A842C-39E0-4CDA-9AD9-E0AD52A8E10B}"/>
    <cellStyle name="Normal 3" xfId="2" xr:uid="{6D9FAFBA-E98F-4D64-9770-12B407C78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C738-8BD3-4370-B9C4-CF0D443F776E}">
  <dimension ref="A1:I70"/>
  <sheetViews>
    <sheetView workbookViewId="0">
      <selection activeCell="B1" sqref="B1"/>
    </sheetView>
  </sheetViews>
  <sheetFormatPr baseColWidth="10" defaultRowHeight="14.4" x14ac:dyDescent="0.3"/>
  <cols>
    <col min="1" max="1" width="6.109375" customWidth="1"/>
    <col min="2" max="2" width="65.33203125" customWidth="1"/>
    <col min="3" max="3" width="5.88671875" style="24" bestFit="1" customWidth="1"/>
    <col min="4" max="4" width="5.33203125" style="24" bestFit="1" customWidth="1"/>
    <col min="5" max="5" width="10.6640625" style="24" customWidth="1"/>
    <col min="6" max="6" width="8.33203125" style="24" customWidth="1"/>
    <col min="7" max="7" width="7.77734375" style="24" bestFit="1" customWidth="1"/>
    <col min="8" max="8" width="10.88671875" style="24" bestFit="1" customWidth="1"/>
    <col min="9" max="9" width="11.88671875" style="24" bestFit="1" customWidth="1"/>
    <col min="10" max="10" width="16" customWidth="1"/>
    <col min="11" max="11" width="14.6640625" customWidth="1"/>
    <col min="12" max="12" width="13.88671875" customWidth="1"/>
    <col min="13" max="13" width="12.109375" bestFit="1" customWidth="1"/>
    <col min="15" max="15" width="14.109375" bestFit="1" customWidth="1"/>
    <col min="257" max="257" width="6.109375" customWidth="1"/>
    <col min="258" max="258" width="63.6640625" customWidth="1"/>
    <col min="259" max="259" width="8.5546875" customWidth="1"/>
    <col min="260" max="260" width="6.6640625" customWidth="1"/>
    <col min="261" max="261" width="11.6640625" customWidth="1"/>
    <col min="262" max="262" width="10.44140625" customWidth="1"/>
    <col min="263" max="263" width="10.33203125" customWidth="1"/>
    <col min="264" max="264" width="11.6640625" customWidth="1"/>
    <col min="265" max="265" width="15.33203125" customWidth="1"/>
    <col min="266" max="266" width="16" customWidth="1"/>
    <col min="267" max="267" width="14.6640625" customWidth="1"/>
    <col min="268" max="268" width="13.88671875" customWidth="1"/>
    <col min="269" max="269" width="12.109375" bestFit="1" customWidth="1"/>
    <col min="271" max="271" width="14.109375" bestFit="1" customWidth="1"/>
    <col min="513" max="513" width="6.109375" customWidth="1"/>
    <col min="514" max="514" width="63.6640625" customWidth="1"/>
    <col min="515" max="515" width="8.5546875" customWidth="1"/>
    <col min="516" max="516" width="6.6640625" customWidth="1"/>
    <col min="517" max="517" width="11.6640625" customWidth="1"/>
    <col min="518" max="518" width="10.44140625" customWidth="1"/>
    <col min="519" max="519" width="10.33203125" customWidth="1"/>
    <col min="520" max="520" width="11.6640625" customWidth="1"/>
    <col min="521" max="521" width="15.33203125" customWidth="1"/>
    <col min="522" max="522" width="16" customWidth="1"/>
    <col min="523" max="523" width="14.6640625" customWidth="1"/>
    <col min="524" max="524" width="13.88671875" customWidth="1"/>
    <col min="525" max="525" width="12.109375" bestFit="1" customWidth="1"/>
    <col min="527" max="527" width="14.109375" bestFit="1" customWidth="1"/>
    <col min="769" max="769" width="6.109375" customWidth="1"/>
    <col min="770" max="770" width="63.6640625" customWidth="1"/>
    <col min="771" max="771" width="8.5546875" customWidth="1"/>
    <col min="772" max="772" width="6.6640625" customWidth="1"/>
    <col min="773" max="773" width="11.6640625" customWidth="1"/>
    <col min="774" max="774" width="10.44140625" customWidth="1"/>
    <col min="775" max="775" width="10.33203125" customWidth="1"/>
    <col min="776" max="776" width="11.6640625" customWidth="1"/>
    <col min="777" max="777" width="15.33203125" customWidth="1"/>
    <col min="778" max="778" width="16" customWidth="1"/>
    <col min="779" max="779" width="14.6640625" customWidth="1"/>
    <col min="780" max="780" width="13.88671875" customWidth="1"/>
    <col min="781" max="781" width="12.109375" bestFit="1" customWidth="1"/>
    <col min="783" max="783" width="14.109375" bestFit="1" customWidth="1"/>
    <col min="1025" max="1025" width="6.109375" customWidth="1"/>
    <col min="1026" max="1026" width="63.6640625" customWidth="1"/>
    <col min="1027" max="1027" width="8.5546875" customWidth="1"/>
    <col min="1028" max="1028" width="6.6640625" customWidth="1"/>
    <col min="1029" max="1029" width="11.6640625" customWidth="1"/>
    <col min="1030" max="1030" width="10.44140625" customWidth="1"/>
    <col min="1031" max="1031" width="10.33203125" customWidth="1"/>
    <col min="1032" max="1032" width="11.6640625" customWidth="1"/>
    <col min="1033" max="1033" width="15.33203125" customWidth="1"/>
    <col min="1034" max="1034" width="16" customWidth="1"/>
    <col min="1035" max="1035" width="14.6640625" customWidth="1"/>
    <col min="1036" max="1036" width="13.88671875" customWidth="1"/>
    <col min="1037" max="1037" width="12.109375" bestFit="1" customWidth="1"/>
    <col min="1039" max="1039" width="14.109375" bestFit="1" customWidth="1"/>
    <col min="1281" max="1281" width="6.109375" customWidth="1"/>
    <col min="1282" max="1282" width="63.6640625" customWidth="1"/>
    <col min="1283" max="1283" width="8.5546875" customWidth="1"/>
    <col min="1284" max="1284" width="6.6640625" customWidth="1"/>
    <col min="1285" max="1285" width="11.6640625" customWidth="1"/>
    <col min="1286" max="1286" width="10.44140625" customWidth="1"/>
    <col min="1287" max="1287" width="10.33203125" customWidth="1"/>
    <col min="1288" max="1288" width="11.6640625" customWidth="1"/>
    <col min="1289" max="1289" width="15.33203125" customWidth="1"/>
    <col min="1290" max="1290" width="16" customWidth="1"/>
    <col min="1291" max="1291" width="14.6640625" customWidth="1"/>
    <col min="1292" max="1292" width="13.88671875" customWidth="1"/>
    <col min="1293" max="1293" width="12.109375" bestFit="1" customWidth="1"/>
    <col min="1295" max="1295" width="14.109375" bestFit="1" customWidth="1"/>
    <col min="1537" max="1537" width="6.109375" customWidth="1"/>
    <col min="1538" max="1538" width="63.6640625" customWidth="1"/>
    <col min="1539" max="1539" width="8.5546875" customWidth="1"/>
    <col min="1540" max="1540" width="6.6640625" customWidth="1"/>
    <col min="1541" max="1541" width="11.6640625" customWidth="1"/>
    <col min="1542" max="1542" width="10.44140625" customWidth="1"/>
    <col min="1543" max="1543" width="10.33203125" customWidth="1"/>
    <col min="1544" max="1544" width="11.6640625" customWidth="1"/>
    <col min="1545" max="1545" width="15.33203125" customWidth="1"/>
    <col min="1546" max="1546" width="16" customWidth="1"/>
    <col min="1547" max="1547" width="14.6640625" customWidth="1"/>
    <col min="1548" max="1548" width="13.88671875" customWidth="1"/>
    <col min="1549" max="1549" width="12.109375" bestFit="1" customWidth="1"/>
    <col min="1551" max="1551" width="14.109375" bestFit="1" customWidth="1"/>
    <col min="1793" max="1793" width="6.109375" customWidth="1"/>
    <col min="1794" max="1794" width="63.6640625" customWidth="1"/>
    <col min="1795" max="1795" width="8.5546875" customWidth="1"/>
    <col min="1796" max="1796" width="6.6640625" customWidth="1"/>
    <col min="1797" max="1797" width="11.6640625" customWidth="1"/>
    <col min="1798" max="1798" width="10.44140625" customWidth="1"/>
    <col min="1799" max="1799" width="10.33203125" customWidth="1"/>
    <col min="1800" max="1800" width="11.6640625" customWidth="1"/>
    <col min="1801" max="1801" width="15.33203125" customWidth="1"/>
    <col min="1802" max="1802" width="16" customWidth="1"/>
    <col min="1803" max="1803" width="14.6640625" customWidth="1"/>
    <col min="1804" max="1804" width="13.88671875" customWidth="1"/>
    <col min="1805" max="1805" width="12.109375" bestFit="1" customWidth="1"/>
    <col min="1807" max="1807" width="14.109375" bestFit="1" customWidth="1"/>
    <col min="2049" max="2049" width="6.109375" customWidth="1"/>
    <col min="2050" max="2050" width="63.6640625" customWidth="1"/>
    <col min="2051" max="2051" width="8.5546875" customWidth="1"/>
    <col min="2052" max="2052" width="6.6640625" customWidth="1"/>
    <col min="2053" max="2053" width="11.6640625" customWidth="1"/>
    <col min="2054" max="2054" width="10.44140625" customWidth="1"/>
    <col min="2055" max="2055" width="10.33203125" customWidth="1"/>
    <col min="2056" max="2056" width="11.6640625" customWidth="1"/>
    <col min="2057" max="2057" width="15.33203125" customWidth="1"/>
    <col min="2058" max="2058" width="16" customWidth="1"/>
    <col min="2059" max="2059" width="14.6640625" customWidth="1"/>
    <col min="2060" max="2060" width="13.88671875" customWidth="1"/>
    <col min="2061" max="2061" width="12.109375" bestFit="1" customWidth="1"/>
    <col min="2063" max="2063" width="14.109375" bestFit="1" customWidth="1"/>
    <col min="2305" max="2305" width="6.109375" customWidth="1"/>
    <col min="2306" max="2306" width="63.6640625" customWidth="1"/>
    <col min="2307" max="2307" width="8.5546875" customWidth="1"/>
    <col min="2308" max="2308" width="6.6640625" customWidth="1"/>
    <col min="2309" max="2309" width="11.6640625" customWidth="1"/>
    <col min="2310" max="2310" width="10.44140625" customWidth="1"/>
    <col min="2311" max="2311" width="10.33203125" customWidth="1"/>
    <col min="2312" max="2312" width="11.6640625" customWidth="1"/>
    <col min="2313" max="2313" width="15.33203125" customWidth="1"/>
    <col min="2314" max="2314" width="16" customWidth="1"/>
    <col min="2315" max="2315" width="14.6640625" customWidth="1"/>
    <col min="2316" max="2316" width="13.88671875" customWidth="1"/>
    <col min="2317" max="2317" width="12.109375" bestFit="1" customWidth="1"/>
    <col min="2319" max="2319" width="14.109375" bestFit="1" customWidth="1"/>
    <col min="2561" max="2561" width="6.109375" customWidth="1"/>
    <col min="2562" max="2562" width="63.6640625" customWidth="1"/>
    <col min="2563" max="2563" width="8.5546875" customWidth="1"/>
    <col min="2564" max="2564" width="6.6640625" customWidth="1"/>
    <col min="2565" max="2565" width="11.6640625" customWidth="1"/>
    <col min="2566" max="2566" width="10.44140625" customWidth="1"/>
    <col min="2567" max="2567" width="10.33203125" customWidth="1"/>
    <col min="2568" max="2568" width="11.6640625" customWidth="1"/>
    <col min="2569" max="2569" width="15.33203125" customWidth="1"/>
    <col min="2570" max="2570" width="16" customWidth="1"/>
    <col min="2571" max="2571" width="14.6640625" customWidth="1"/>
    <col min="2572" max="2572" width="13.88671875" customWidth="1"/>
    <col min="2573" max="2573" width="12.109375" bestFit="1" customWidth="1"/>
    <col min="2575" max="2575" width="14.109375" bestFit="1" customWidth="1"/>
    <col min="2817" max="2817" width="6.109375" customWidth="1"/>
    <col min="2818" max="2818" width="63.6640625" customWidth="1"/>
    <col min="2819" max="2819" width="8.5546875" customWidth="1"/>
    <col min="2820" max="2820" width="6.6640625" customWidth="1"/>
    <col min="2821" max="2821" width="11.6640625" customWidth="1"/>
    <col min="2822" max="2822" width="10.44140625" customWidth="1"/>
    <col min="2823" max="2823" width="10.33203125" customWidth="1"/>
    <col min="2824" max="2824" width="11.6640625" customWidth="1"/>
    <col min="2825" max="2825" width="15.33203125" customWidth="1"/>
    <col min="2826" max="2826" width="16" customWidth="1"/>
    <col min="2827" max="2827" width="14.6640625" customWidth="1"/>
    <col min="2828" max="2828" width="13.88671875" customWidth="1"/>
    <col min="2829" max="2829" width="12.109375" bestFit="1" customWidth="1"/>
    <col min="2831" max="2831" width="14.109375" bestFit="1" customWidth="1"/>
    <col min="3073" max="3073" width="6.109375" customWidth="1"/>
    <col min="3074" max="3074" width="63.6640625" customWidth="1"/>
    <col min="3075" max="3075" width="8.5546875" customWidth="1"/>
    <col min="3076" max="3076" width="6.6640625" customWidth="1"/>
    <col min="3077" max="3077" width="11.6640625" customWidth="1"/>
    <col min="3078" max="3078" width="10.44140625" customWidth="1"/>
    <col min="3079" max="3079" width="10.33203125" customWidth="1"/>
    <col min="3080" max="3080" width="11.6640625" customWidth="1"/>
    <col min="3081" max="3081" width="15.33203125" customWidth="1"/>
    <col min="3082" max="3082" width="16" customWidth="1"/>
    <col min="3083" max="3083" width="14.6640625" customWidth="1"/>
    <col min="3084" max="3084" width="13.88671875" customWidth="1"/>
    <col min="3085" max="3085" width="12.109375" bestFit="1" customWidth="1"/>
    <col min="3087" max="3087" width="14.109375" bestFit="1" customWidth="1"/>
    <col min="3329" max="3329" width="6.109375" customWidth="1"/>
    <col min="3330" max="3330" width="63.6640625" customWidth="1"/>
    <col min="3331" max="3331" width="8.5546875" customWidth="1"/>
    <col min="3332" max="3332" width="6.6640625" customWidth="1"/>
    <col min="3333" max="3333" width="11.6640625" customWidth="1"/>
    <col min="3334" max="3334" width="10.44140625" customWidth="1"/>
    <col min="3335" max="3335" width="10.33203125" customWidth="1"/>
    <col min="3336" max="3336" width="11.6640625" customWidth="1"/>
    <col min="3337" max="3337" width="15.33203125" customWidth="1"/>
    <col min="3338" max="3338" width="16" customWidth="1"/>
    <col min="3339" max="3339" width="14.6640625" customWidth="1"/>
    <col min="3340" max="3340" width="13.88671875" customWidth="1"/>
    <col min="3341" max="3341" width="12.109375" bestFit="1" customWidth="1"/>
    <col min="3343" max="3343" width="14.109375" bestFit="1" customWidth="1"/>
    <col min="3585" max="3585" width="6.109375" customWidth="1"/>
    <col min="3586" max="3586" width="63.6640625" customWidth="1"/>
    <col min="3587" max="3587" width="8.5546875" customWidth="1"/>
    <col min="3588" max="3588" width="6.6640625" customWidth="1"/>
    <col min="3589" max="3589" width="11.6640625" customWidth="1"/>
    <col min="3590" max="3590" width="10.44140625" customWidth="1"/>
    <col min="3591" max="3591" width="10.33203125" customWidth="1"/>
    <col min="3592" max="3592" width="11.6640625" customWidth="1"/>
    <col min="3593" max="3593" width="15.33203125" customWidth="1"/>
    <col min="3594" max="3594" width="16" customWidth="1"/>
    <col min="3595" max="3595" width="14.6640625" customWidth="1"/>
    <col min="3596" max="3596" width="13.88671875" customWidth="1"/>
    <col min="3597" max="3597" width="12.109375" bestFit="1" customWidth="1"/>
    <col min="3599" max="3599" width="14.109375" bestFit="1" customWidth="1"/>
    <col min="3841" max="3841" width="6.109375" customWidth="1"/>
    <col min="3842" max="3842" width="63.6640625" customWidth="1"/>
    <col min="3843" max="3843" width="8.5546875" customWidth="1"/>
    <col min="3844" max="3844" width="6.6640625" customWidth="1"/>
    <col min="3845" max="3845" width="11.6640625" customWidth="1"/>
    <col min="3846" max="3846" width="10.44140625" customWidth="1"/>
    <col min="3847" max="3847" width="10.33203125" customWidth="1"/>
    <col min="3848" max="3848" width="11.6640625" customWidth="1"/>
    <col min="3849" max="3849" width="15.33203125" customWidth="1"/>
    <col min="3850" max="3850" width="16" customWidth="1"/>
    <col min="3851" max="3851" width="14.6640625" customWidth="1"/>
    <col min="3852" max="3852" width="13.88671875" customWidth="1"/>
    <col min="3853" max="3853" width="12.109375" bestFit="1" customWidth="1"/>
    <col min="3855" max="3855" width="14.109375" bestFit="1" customWidth="1"/>
    <col min="4097" max="4097" width="6.109375" customWidth="1"/>
    <col min="4098" max="4098" width="63.6640625" customWidth="1"/>
    <col min="4099" max="4099" width="8.5546875" customWidth="1"/>
    <col min="4100" max="4100" width="6.6640625" customWidth="1"/>
    <col min="4101" max="4101" width="11.6640625" customWidth="1"/>
    <col min="4102" max="4102" width="10.44140625" customWidth="1"/>
    <col min="4103" max="4103" width="10.33203125" customWidth="1"/>
    <col min="4104" max="4104" width="11.6640625" customWidth="1"/>
    <col min="4105" max="4105" width="15.33203125" customWidth="1"/>
    <col min="4106" max="4106" width="16" customWidth="1"/>
    <col min="4107" max="4107" width="14.6640625" customWidth="1"/>
    <col min="4108" max="4108" width="13.88671875" customWidth="1"/>
    <col min="4109" max="4109" width="12.109375" bestFit="1" customWidth="1"/>
    <col min="4111" max="4111" width="14.109375" bestFit="1" customWidth="1"/>
    <col min="4353" max="4353" width="6.109375" customWidth="1"/>
    <col min="4354" max="4354" width="63.6640625" customWidth="1"/>
    <col min="4355" max="4355" width="8.5546875" customWidth="1"/>
    <col min="4356" max="4356" width="6.6640625" customWidth="1"/>
    <col min="4357" max="4357" width="11.6640625" customWidth="1"/>
    <col min="4358" max="4358" width="10.44140625" customWidth="1"/>
    <col min="4359" max="4359" width="10.33203125" customWidth="1"/>
    <col min="4360" max="4360" width="11.6640625" customWidth="1"/>
    <col min="4361" max="4361" width="15.33203125" customWidth="1"/>
    <col min="4362" max="4362" width="16" customWidth="1"/>
    <col min="4363" max="4363" width="14.6640625" customWidth="1"/>
    <col min="4364" max="4364" width="13.88671875" customWidth="1"/>
    <col min="4365" max="4365" width="12.109375" bestFit="1" customWidth="1"/>
    <col min="4367" max="4367" width="14.109375" bestFit="1" customWidth="1"/>
    <col min="4609" max="4609" width="6.109375" customWidth="1"/>
    <col min="4610" max="4610" width="63.6640625" customWidth="1"/>
    <col min="4611" max="4611" width="8.5546875" customWidth="1"/>
    <col min="4612" max="4612" width="6.6640625" customWidth="1"/>
    <col min="4613" max="4613" width="11.6640625" customWidth="1"/>
    <col min="4614" max="4614" width="10.44140625" customWidth="1"/>
    <col min="4615" max="4615" width="10.33203125" customWidth="1"/>
    <col min="4616" max="4616" width="11.6640625" customWidth="1"/>
    <col min="4617" max="4617" width="15.33203125" customWidth="1"/>
    <col min="4618" max="4618" width="16" customWidth="1"/>
    <col min="4619" max="4619" width="14.6640625" customWidth="1"/>
    <col min="4620" max="4620" width="13.88671875" customWidth="1"/>
    <col min="4621" max="4621" width="12.109375" bestFit="1" customWidth="1"/>
    <col min="4623" max="4623" width="14.109375" bestFit="1" customWidth="1"/>
    <col min="4865" max="4865" width="6.109375" customWidth="1"/>
    <col min="4866" max="4866" width="63.6640625" customWidth="1"/>
    <col min="4867" max="4867" width="8.5546875" customWidth="1"/>
    <col min="4868" max="4868" width="6.6640625" customWidth="1"/>
    <col min="4869" max="4869" width="11.6640625" customWidth="1"/>
    <col min="4870" max="4870" width="10.44140625" customWidth="1"/>
    <col min="4871" max="4871" width="10.33203125" customWidth="1"/>
    <col min="4872" max="4872" width="11.6640625" customWidth="1"/>
    <col min="4873" max="4873" width="15.33203125" customWidth="1"/>
    <col min="4874" max="4874" width="16" customWidth="1"/>
    <col min="4875" max="4875" width="14.6640625" customWidth="1"/>
    <col min="4876" max="4876" width="13.88671875" customWidth="1"/>
    <col min="4877" max="4877" width="12.109375" bestFit="1" customWidth="1"/>
    <col min="4879" max="4879" width="14.109375" bestFit="1" customWidth="1"/>
    <col min="5121" max="5121" width="6.109375" customWidth="1"/>
    <col min="5122" max="5122" width="63.6640625" customWidth="1"/>
    <col min="5123" max="5123" width="8.5546875" customWidth="1"/>
    <col min="5124" max="5124" width="6.6640625" customWidth="1"/>
    <col min="5125" max="5125" width="11.6640625" customWidth="1"/>
    <col min="5126" max="5126" width="10.44140625" customWidth="1"/>
    <col min="5127" max="5127" width="10.33203125" customWidth="1"/>
    <col min="5128" max="5128" width="11.6640625" customWidth="1"/>
    <col min="5129" max="5129" width="15.33203125" customWidth="1"/>
    <col min="5130" max="5130" width="16" customWidth="1"/>
    <col min="5131" max="5131" width="14.6640625" customWidth="1"/>
    <col min="5132" max="5132" width="13.88671875" customWidth="1"/>
    <col min="5133" max="5133" width="12.109375" bestFit="1" customWidth="1"/>
    <col min="5135" max="5135" width="14.109375" bestFit="1" customWidth="1"/>
    <col min="5377" max="5377" width="6.109375" customWidth="1"/>
    <col min="5378" max="5378" width="63.6640625" customWidth="1"/>
    <col min="5379" max="5379" width="8.5546875" customWidth="1"/>
    <col min="5380" max="5380" width="6.6640625" customWidth="1"/>
    <col min="5381" max="5381" width="11.6640625" customWidth="1"/>
    <col min="5382" max="5382" width="10.44140625" customWidth="1"/>
    <col min="5383" max="5383" width="10.33203125" customWidth="1"/>
    <col min="5384" max="5384" width="11.6640625" customWidth="1"/>
    <col min="5385" max="5385" width="15.33203125" customWidth="1"/>
    <col min="5386" max="5386" width="16" customWidth="1"/>
    <col min="5387" max="5387" width="14.6640625" customWidth="1"/>
    <col min="5388" max="5388" width="13.88671875" customWidth="1"/>
    <col min="5389" max="5389" width="12.109375" bestFit="1" customWidth="1"/>
    <col min="5391" max="5391" width="14.109375" bestFit="1" customWidth="1"/>
    <col min="5633" max="5633" width="6.109375" customWidth="1"/>
    <col min="5634" max="5634" width="63.6640625" customWidth="1"/>
    <col min="5635" max="5635" width="8.5546875" customWidth="1"/>
    <col min="5636" max="5636" width="6.6640625" customWidth="1"/>
    <col min="5637" max="5637" width="11.6640625" customWidth="1"/>
    <col min="5638" max="5638" width="10.44140625" customWidth="1"/>
    <col min="5639" max="5639" width="10.33203125" customWidth="1"/>
    <col min="5640" max="5640" width="11.6640625" customWidth="1"/>
    <col min="5641" max="5641" width="15.33203125" customWidth="1"/>
    <col min="5642" max="5642" width="16" customWidth="1"/>
    <col min="5643" max="5643" width="14.6640625" customWidth="1"/>
    <col min="5644" max="5644" width="13.88671875" customWidth="1"/>
    <col min="5645" max="5645" width="12.109375" bestFit="1" customWidth="1"/>
    <col min="5647" max="5647" width="14.109375" bestFit="1" customWidth="1"/>
    <col min="5889" max="5889" width="6.109375" customWidth="1"/>
    <col min="5890" max="5890" width="63.6640625" customWidth="1"/>
    <col min="5891" max="5891" width="8.5546875" customWidth="1"/>
    <col min="5892" max="5892" width="6.6640625" customWidth="1"/>
    <col min="5893" max="5893" width="11.6640625" customWidth="1"/>
    <col min="5894" max="5894" width="10.44140625" customWidth="1"/>
    <col min="5895" max="5895" width="10.33203125" customWidth="1"/>
    <col min="5896" max="5896" width="11.6640625" customWidth="1"/>
    <col min="5897" max="5897" width="15.33203125" customWidth="1"/>
    <col min="5898" max="5898" width="16" customWidth="1"/>
    <col min="5899" max="5899" width="14.6640625" customWidth="1"/>
    <col min="5900" max="5900" width="13.88671875" customWidth="1"/>
    <col min="5901" max="5901" width="12.109375" bestFit="1" customWidth="1"/>
    <col min="5903" max="5903" width="14.109375" bestFit="1" customWidth="1"/>
    <col min="6145" max="6145" width="6.109375" customWidth="1"/>
    <col min="6146" max="6146" width="63.6640625" customWidth="1"/>
    <col min="6147" max="6147" width="8.5546875" customWidth="1"/>
    <col min="6148" max="6148" width="6.6640625" customWidth="1"/>
    <col min="6149" max="6149" width="11.6640625" customWidth="1"/>
    <col min="6150" max="6150" width="10.44140625" customWidth="1"/>
    <col min="6151" max="6151" width="10.33203125" customWidth="1"/>
    <col min="6152" max="6152" width="11.6640625" customWidth="1"/>
    <col min="6153" max="6153" width="15.33203125" customWidth="1"/>
    <col min="6154" max="6154" width="16" customWidth="1"/>
    <col min="6155" max="6155" width="14.6640625" customWidth="1"/>
    <col min="6156" max="6156" width="13.88671875" customWidth="1"/>
    <col min="6157" max="6157" width="12.109375" bestFit="1" customWidth="1"/>
    <col min="6159" max="6159" width="14.109375" bestFit="1" customWidth="1"/>
    <col min="6401" max="6401" width="6.109375" customWidth="1"/>
    <col min="6402" max="6402" width="63.6640625" customWidth="1"/>
    <col min="6403" max="6403" width="8.5546875" customWidth="1"/>
    <col min="6404" max="6404" width="6.6640625" customWidth="1"/>
    <col min="6405" max="6405" width="11.6640625" customWidth="1"/>
    <col min="6406" max="6406" width="10.44140625" customWidth="1"/>
    <col min="6407" max="6407" width="10.33203125" customWidth="1"/>
    <col min="6408" max="6408" width="11.6640625" customWidth="1"/>
    <col min="6409" max="6409" width="15.33203125" customWidth="1"/>
    <col min="6410" max="6410" width="16" customWidth="1"/>
    <col min="6411" max="6411" width="14.6640625" customWidth="1"/>
    <col min="6412" max="6412" width="13.88671875" customWidth="1"/>
    <col min="6413" max="6413" width="12.109375" bestFit="1" customWidth="1"/>
    <col min="6415" max="6415" width="14.109375" bestFit="1" customWidth="1"/>
    <col min="6657" max="6657" width="6.109375" customWidth="1"/>
    <col min="6658" max="6658" width="63.6640625" customWidth="1"/>
    <col min="6659" max="6659" width="8.5546875" customWidth="1"/>
    <col min="6660" max="6660" width="6.6640625" customWidth="1"/>
    <col min="6661" max="6661" width="11.6640625" customWidth="1"/>
    <col min="6662" max="6662" width="10.44140625" customWidth="1"/>
    <col min="6663" max="6663" width="10.33203125" customWidth="1"/>
    <col min="6664" max="6664" width="11.6640625" customWidth="1"/>
    <col min="6665" max="6665" width="15.33203125" customWidth="1"/>
    <col min="6666" max="6666" width="16" customWidth="1"/>
    <col min="6667" max="6667" width="14.6640625" customWidth="1"/>
    <col min="6668" max="6668" width="13.88671875" customWidth="1"/>
    <col min="6669" max="6669" width="12.109375" bestFit="1" customWidth="1"/>
    <col min="6671" max="6671" width="14.109375" bestFit="1" customWidth="1"/>
    <col min="6913" max="6913" width="6.109375" customWidth="1"/>
    <col min="6914" max="6914" width="63.6640625" customWidth="1"/>
    <col min="6915" max="6915" width="8.5546875" customWidth="1"/>
    <col min="6916" max="6916" width="6.6640625" customWidth="1"/>
    <col min="6917" max="6917" width="11.6640625" customWidth="1"/>
    <col min="6918" max="6918" width="10.44140625" customWidth="1"/>
    <col min="6919" max="6919" width="10.33203125" customWidth="1"/>
    <col min="6920" max="6920" width="11.6640625" customWidth="1"/>
    <col min="6921" max="6921" width="15.33203125" customWidth="1"/>
    <col min="6922" max="6922" width="16" customWidth="1"/>
    <col min="6923" max="6923" width="14.6640625" customWidth="1"/>
    <col min="6924" max="6924" width="13.88671875" customWidth="1"/>
    <col min="6925" max="6925" width="12.109375" bestFit="1" customWidth="1"/>
    <col min="6927" max="6927" width="14.109375" bestFit="1" customWidth="1"/>
    <col min="7169" max="7169" width="6.109375" customWidth="1"/>
    <col min="7170" max="7170" width="63.6640625" customWidth="1"/>
    <col min="7171" max="7171" width="8.5546875" customWidth="1"/>
    <col min="7172" max="7172" width="6.6640625" customWidth="1"/>
    <col min="7173" max="7173" width="11.6640625" customWidth="1"/>
    <col min="7174" max="7174" width="10.44140625" customWidth="1"/>
    <col min="7175" max="7175" width="10.33203125" customWidth="1"/>
    <col min="7176" max="7176" width="11.6640625" customWidth="1"/>
    <col min="7177" max="7177" width="15.33203125" customWidth="1"/>
    <col min="7178" max="7178" width="16" customWidth="1"/>
    <col min="7179" max="7179" width="14.6640625" customWidth="1"/>
    <col min="7180" max="7180" width="13.88671875" customWidth="1"/>
    <col min="7181" max="7181" width="12.109375" bestFit="1" customWidth="1"/>
    <col min="7183" max="7183" width="14.109375" bestFit="1" customWidth="1"/>
    <col min="7425" max="7425" width="6.109375" customWidth="1"/>
    <col min="7426" max="7426" width="63.6640625" customWidth="1"/>
    <col min="7427" max="7427" width="8.5546875" customWidth="1"/>
    <col min="7428" max="7428" width="6.6640625" customWidth="1"/>
    <col min="7429" max="7429" width="11.6640625" customWidth="1"/>
    <col min="7430" max="7430" width="10.44140625" customWidth="1"/>
    <col min="7431" max="7431" width="10.33203125" customWidth="1"/>
    <col min="7432" max="7432" width="11.6640625" customWidth="1"/>
    <col min="7433" max="7433" width="15.33203125" customWidth="1"/>
    <col min="7434" max="7434" width="16" customWidth="1"/>
    <col min="7435" max="7435" width="14.6640625" customWidth="1"/>
    <col min="7436" max="7436" width="13.88671875" customWidth="1"/>
    <col min="7437" max="7437" width="12.109375" bestFit="1" customWidth="1"/>
    <col min="7439" max="7439" width="14.109375" bestFit="1" customWidth="1"/>
    <col min="7681" max="7681" width="6.109375" customWidth="1"/>
    <col min="7682" max="7682" width="63.6640625" customWidth="1"/>
    <col min="7683" max="7683" width="8.5546875" customWidth="1"/>
    <col min="7684" max="7684" width="6.6640625" customWidth="1"/>
    <col min="7685" max="7685" width="11.6640625" customWidth="1"/>
    <col min="7686" max="7686" width="10.44140625" customWidth="1"/>
    <col min="7687" max="7687" width="10.33203125" customWidth="1"/>
    <col min="7688" max="7688" width="11.6640625" customWidth="1"/>
    <col min="7689" max="7689" width="15.33203125" customWidth="1"/>
    <col min="7690" max="7690" width="16" customWidth="1"/>
    <col min="7691" max="7691" width="14.6640625" customWidth="1"/>
    <col min="7692" max="7692" width="13.88671875" customWidth="1"/>
    <col min="7693" max="7693" width="12.109375" bestFit="1" customWidth="1"/>
    <col min="7695" max="7695" width="14.109375" bestFit="1" customWidth="1"/>
    <col min="7937" max="7937" width="6.109375" customWidth="1"/>
    <col min="7938" max="7938" width="63.6640625" customWidth="1"/>
    <col min="7939" max="7939" width="8.5546875" customWidth="1"/>
    <col min="7940" max="7940" width="6.6640625" customWidth="1"/>
    <col min="7941" max="7941" width="11.6640625" customWidth="1"/>
    <col min="7942" max="7942" width="10.44140625" customWidth="1"/>
    <col min="7943" max="7943" width="10.33203125" customWidth="1"/>
    <col min="7944" max="7944" width="11.6640625" customWidth="1"/>
    <col min="7945" max="7945" width="15.33203125" customWidth="1"/>
    <col min="7946" max="7946" width="16" customWidth="1"/>
    <col min="7947" max="7947" width="14.6640625" customWidth="1"/>
    <col min="7948" max="7948" width="13.88671875" customWidth="1"/>
    <col min="7949" max="7949" width="12.109375" bestFit="1" customWidth="1"/>
    <col min="7951" max="7951" width="14.109375" bestFit="1" customWidth="1"/>
    <col min="8193" max="8193" width="6.109375" customWidth="1"/>
    <col min="8194" max="8194" width="63.6640625" customWidth="1"/>
    <col min="8195" max="8195" width="8.5546875" customWidth="1"/>
    <col min="8196" max="8196" width="6.6640625" customWidth="1"/>
    <col min="8197" max="8197" width="11.6640625" customWidth="1"/>
    <col min="8198" max="8198" width="10.44140625" customWidth="1"/>
    <col min="8199" max="8199" width="10.33203125" customWidth="1"/>
    <col min="8200" max="8200" width="11.6640625" customWidth="1"/>
    <col min="8201" max="8201" width="15.33203125" customWidth="1"/>
    <col min="8202" max="8202" width="16" customWidth="1"/>
    <col min="8203" max="8203" width="14.6640625" customWidth="1"/>
    <col min="8204" max="8204" width="13.88671875" customWidth="1"/>
    <col min="8205" max="8205" width="12.109375" bestFit="1" customWidth="1"/>
    <col min="8207" max="8207" width="14.109375" bestFit="1" customWidth="1"/>
    <col min="8449" max="8449" width="6.109375" customWidth="1"/>
    <col min="8450" max="8450" width="63.6640625" customWidth="1"/>
    <col min="8451" max="8451" width="8.5546875" customWidth="1"/>
    <col min="8452" max="8452" width="6.6640625" customWidth="1"/>
    <col min="8453" max="8453" width="11.6640625" customWidth="1"/>
    <col min="8454" max="8454" width="10.44140625" customWidth="1"/>
    <col min="8455" max="8455" width="10.33203125" customWidth="1"/>
    <col min="8456" max="8456" width="11.6640625" customWidth="1"/>
    <col min="8457" max="8457" width="15.33203125" customWidth="1"/>
    <col min="8458" max="8458" width="16" customWidth="1"/>
    <col min="8459" max="8459" width="14.6640625" customWidth="1"/>
    <col min="8460" max="8460" width="13.88671875" customWidth="1"/>
    <col min="8461" max="8461" width="12.109375" bestFit="1" customWidth="1"/>
    <col min="8463" max="8463" width="14.109375" bestFit="1" customWidth="1"/>
    <col min="8705" max="8705" width="6.109375" customWidth="1"/>
    <col min="8706" max="8706" width="63.6640625" customWidth="1"/>
    <col min="8707" max="8707" width="8.5546875" customWidth="1"/>
    <col min="8708" max="8708" width="6.6640625" customWidth="1"/>
    <col min="8709" max="8709" width="11.6640625" customWidth="1"/>
    <col min="8710" max="8710" width="10.44140625" customWidth="1"/>
    <col min="8711" max="8711" width="10.33203125" customWidth="1"/>
    <col min="8712" max="8712" width="11.6640625" customWidth="1"/>
    <col min="8713" max="8713" width="15.33203125" customWidth="1"/>
    <col min="8714" max="8714" width="16" customWidth="1"/>
    <col min="8715" max="8715" width="14.6640625" customWidth="1"/>
    <col min="8716" max="8716" width="13.88671875" customWidth="1"/>
    <col min="8717" max="8717" width="12.109375" bestFit="1" customWidth="1"/>
    <col min="8719" max="8719" width="14.109375" bestFit="1" customWidth="1"/>
    <col min="8961" max="8961" width="6.109375" customWidth="1"/>
    <col min="8962" max="8962" width="63.6640625" customWidth="1"/>
    <col min="8963" max="8963" width="8.5546875" customWidth="1"/>
    <col min="8964" max="8964" width="6.6640625" customWidth="1"/>
    <col min="8965" max="8965" width="11.6640625" customWidth="1"/>
    <col min="8966" max="8966" width="10.44140625" customWidth="1"/>
    <col min="8967" max="8967" width="10.33203125" customWidth="1"/>
    <col min="8968" max="8968" width="11.6640625" customWidth="1"/>
    <col min="8969" max="8969" width="15.33203125" customWidth="1"/>
    <col min="8970" max="8970" width="16" customWidth="1"/>
    <col min="8971" max="8971" width="14.6640625" customWidth="1"/>
    <col min="8972" max="8972" width="13.88671875" customWidth="1"/>
    <col min="8973" max="8973" width="12.109375" bestFit="1" customWidth="1"/>
    <col min="8975" max="8975" width="14.109375" bestFit="1" customWidth="1"/>
    <col min="9217" max="9217" width="6.109375" customWidth="1"/>
    <col min="9218" max="9218" width="63.6640625" customWidth="1"/>
    <col min="9219" max="9219" width="8.5546875" customWidth="1"/>
    <col min="9220" max="9220" width="6.6640625" customWidth="1"/>
    <col min="9221" max="9221" width="11.6640625" customWidth="1"/>
    <col min="9222" max="9222" width="10.44140625" customWidth="1"/>
    <col min="9223" max="9223" width="10.33203125" customWidth="1"/>
    <col min="9224" max="9224" width="11.6640625" customWidth="1"/>
    <col min="9225" max="9225" width="15.33203125" customWidth="1"/>
    <col min="9226" max="9226" width="16" customWidth="1"/>
    <col min="9227" max="9227" width="14.6640625" customWidth="1"/>
    <col min="9228" max="9228" width="13.88671875" customWidth="1"/>
    <col min="9229" max="9229" width="12.109375" bestFit="1" customWidth="1"/>
    <col min="9231" max="9231" width="14.109375" bestFit="1" customWidth="1"/>
    <col min="9473" max="9473" width="6.109375" customWidth="1"/>
    <col min="9474" max="9474" width="63.6640625" customWidth="1"/>
    <col min="9475" max="9475" width="8.5546875" customWidth="1"/>
    <col min="9476" max="9476" width="6.6640625" customWidth="1"/>
    <col min="9477" max="9477" width="11.6640625" customWidth="1"/>
    <col min="9478" max="9478" width="10.44140625" customWidth="1"/>
    <col min="9479" max="9479" width="10.33203125" customWidth="1"/>
    <col min="9480" max="9480" width="11.6640625" customWidth="1"/>
    <col min="9481" max="9481" width="15.33203125" customWidth="1"/>
    <col min="9482" max="9482" width="16" customWidth="1"/>
    <col min="9483" max="9483" width="14.6640625" customWidth="1"/>
    <col min="9484" max="9484" width="13.88671875" customWidth="1"/>
    <col min="9485" max="9485" width="12.109375" bestFit="1" customWidth="1"/>
    <col min="9487" max="9487" width="14.109375" bestFit="1" customWidth="1"/>
    <col min="9729" max="9729" width="6.109375" customWidth="1"/>
    <col min="9730" max="9730" width="63.6640625" customWidth="1"/>
    <col min="9731" max="9731" width="8.5546875" customWidth="1"/>
    <col min="9732" max="9732" width="6.6640625" customWidth="1"/>
    <col min="9733" max="9733" width="11.6640625" customWidth="1"/>
    <col min="9734" max="9734" width="10.44140625" customWidth="1"/>
    <col min="9735" max="9735" width="10.33203125" customWidth="1"/>
    <col min="9736" max="9736" width="11.6640625" customWidth="1"/>
    <col min="9737" max="9737" width="15.33203125" customWidth="1"/>
    <col min="9738" max="9738" width="16" customWidth="1"/>
    <col min="9739" max="9739" width="14.6640625" customWidth="1"/>
    <col min="9740" max="9740" width="13.88671875" customWidth="1"/>
    <col min="9741" max="9741" width="12.109375" bestFit="1" customWidth="1"/>
    <col min="9743" max="9743" width="14.109375" bestFit="1" customWidth="1"/>
    <col min="9985" max="9985" width="6.109375" customWidth="1"/>
    <col min="9986" max="9986" width="63.6640625" customWidth="1"/>
    <col min="9987" max="9987" width="8.5546875" customWidth="1"/>
    <col min="9988" max="9988" width="6.6640625" customWidth="1"/>
    <col min="9989" max="9989" width="11.6640625" customWidth="1"/>
    <col min="9990" max="9990" width="10.44140625" customWidth="1"/>
    <col min="9991" max="9991" width="10.33203125" customWidth="1"/>
    <col min="9992" max="9992" width="11.6640625" customWidth="1"/>
    <col min="9993" max="9993" width="15.33203125" customWidth="1"/>
    <col min="9994" max="9994" width="16" customWidth="1"/>
    <col min="9995" max="9995" width="14.6640625" customWidth="1"/>
    <col min="9996" max="9996" width="13.88671875" customWidth="1"/>
    <col min="9997" max="9997" width="12.109375" bestFit="1" customWidth="1"/>
    <col min="9999" max="9999" width="14.109375" bestFit="1" customWidth="1"/>
    <col min="10241" max="10241" width="6.109375" customWidth="1"/>
    <col min="10242" max="10242" width="63.6640625" customWidth="1"/>
    <col min="10243" max="10243" width="8.5546875" customWidth="1"/>
    <col min="10244" max="10244" width="6.6640625" customWidth="1"/>
    <col min="10245" max="10245" width="11.6640625" customWidth="1"/>
    <col min="10246" max="10246" width="10.44140625" customWidth="1"/>
    <col min="10247" max="10247" width="10.33203125" customWidth="1"/>
    <col min="10248" max="10248" width="11.6640625" customWidth="1"/>
    <col min="10249" max="10249" width="15.33203125" customWidth="1"/>
    <col min="10250" max="10250" width="16" customWidth="1"/>
    <col min="10251" max="10251" width="14.6640625" customWidth="1"/>
    <col min="10252" max="10252" width="13.88671875" customWidth="1"/>
    <col min="10253" max="10253" width="12.109375" bestFit="1" customWidth="1"/>
    <col min="10255" max="10255" width="14.109375" bestFit="1" customWidth="1"/>
    <col min="10497" max="10497" width="6.109375" customWidth="1"/>
    <col min="10498" max="10498" width="63.6640625" customWidth="1"/>
    <col min="10499" max="10499" width="8.5546875" customWidth="1"/>
    <col min="10500" max="10500" width="6.6640625" customWidth="1"/>
    <col min="10501" max="10501" width="11.6640625" customWidth="1"/>
    <col min="10502" max="10502" width="10.44140625" customWidth="1"/>
    <col min="10503" max="10503" width="10.33203125" customWidth="1"/>
    <col min="10504" max="10504" width="11.6640625" customWidth="1"/>
    <col min="10505" max="10505" width="15.33203125" customWidth="1"/>
    <col min="10506" max="10506" width="16" customWidth="1"/>
    <col min="10507" max="10507" width="14.6640625" customWidth="1"/>
    <col min="10508" max="10508" width="13.88671875" customWidth="1"/>
    <col min="10509" max="10509" width="12.109375" bestFit="1" customWidth="1"/>
    <col min="10511" max="10511" width="14.109375" bestFit="1" customWidth="1"/>
    <col min="10753" max="10753" width="6.109375" customWidth="1"/>
    <col min="10754" max="10754" width="63.6640625" customWidth="1"/>
    <col min="10755" max="10755" width="8.5546875" customWidth="1"/>
    <col min="10756" max="10756" width="6.6640625" customWidth="1"/>
    <col min="10757" max="10757" width="11.6640625" customWidth="1"/>
    <col min="10758" max="10758" width="10.44140625" customWidth="1"/>
    <col min="10759" max="10759" width="10.33203125" customWidth="1"/>
    <col min="10760" max="10760" width="11.6640625" customWidth="1"/>
    <col min="10761" max="10761" width="15.33203125" customWidth="1"/>
    <col min="10762" max="10762" width="16" customWidth="1"/>
    <col min="10763" max="10763" width="14.6640625" customWidth="1"/>
    <col min="10764" max="10764" width="13.88671875" customWidth="1"/>
    <col min="10765" max="10765" width="12.109375" bestFit="1" customWidth="1"/>
    <col min="10767" max="10767" width="14.109375" bestFit="1" customWidth="1"/>
    <col min="11009" max="11009" width="6.109375" customWidth="1"/>
    <col min="11010" max="11010" width="63.6640625" customWidth="1"/>
    <col min="11011" max="11011" width="8.5546875" customWidth="1"/>
    <col min="11012" max="11012" width="6.6640625" customWidth="1"/>
    <col min="11013" max="11013" width="11.6640625" customWidth="1"/>
    <col min="11014" max="11014" width="10.44140625" customWidth="1"/>
    <col min="11015" max="11015" width="10.33203125" customWidth="1"/>
    <col min="11016" max="11016" width="11.6640625" customWidth="1"/>
    <col min="11017" max="11017" width="15.33203125" customWidth="1"/>
    <col min="11018" max="11018" width="16" customWidth="1"/>
    <col min="11019" max="11019" width="14.6640625" customWidth="1"/>
    <col min="11020" max="11020" width="13.88671875" customWidth="1"/>
    <col min="11021" max="11021" width="12.109375" bestFit="1" customWidth="1"/>
    <col min="11023" max="11023" width="14.109375" bestFit="1" customWidth="1"/>
    <col min="11265" max="11265" width="6.109375" customWidth="1"/>
    <col min="11266" max="11266" width="63.6640625" customWidth="1"/>
    <col min="11267" max="11267" width="8.5546875" customWidth="1"/>
    <col min="11268" max="11268" width="6.6640625" customWidth="1"/>
    <col min="11269" max="11269" width="11.6640625" customWidth="1"/>
    <col min="11270" max="11270" width="10.44140625" customWidth="1"/>
    <col min="11271" max="11271" width="10.33203125" customWidth="1"/>
    <col min="11272" max="11272" width="11.6640625" customWidth="1"/>
    <col min="11273" max="11273" width="15.33203125" customWidth="1"/>
    <col min="11274" max="11274" width="16" customWidth="1"/>
    <col min="11275" max="11275" width="14.6640625" customWidth="1"/>
    <col min="11276" max="11276" width="13.88671875" customWidth="1"/>
    <col min="11277" max="11277" width="12.109375" bestFit="1" customWidth="1"/>
    <col min="11279" max="11279" width="14.109375" bestFit="1" customWidth="1"/>
    <col min="11521" max="11521" width="6.109375" customWidth="1"/>
    <col min="11522" max="11522" width="63.6640625" customWidth="1"/>
    <col min="11523" max="11523" width="8.5546875" customWidth="1"/>
    <col min="11524" max="11524" width="6.6640625" customWidth="1"/>
    <col min="11525" max="11525" width="11.6640625" customWidth="1"/>
    <col min="11526" max="11526" width="10.44140625" customWidth="1"/>
    <col min="11527" max="11527" width="10.33203125" customWidth="1"/>
    <col min="11528" max="11528" width="11.6640625" customWidth="1"/>
    <col min="11529" max="11529" width="15.33203125" customWidth="1"/>
    <col min="11530" max="11530" width="16" customWidth="1"/>
    <col min="11531" max="11531" width="14.6640625" customWidth="1"/>
    <col min="11532" max="11532" width="13.88671875" customWidth="1"/>
    <col min="11533" max="11533" width="12.109375" bestFit="1" customWidth="1"/>
    <col min="11535" max="11535" width="14.109375" bestFit="1" customWidth="1"/>
    <col min="11777" max="11777" width="6.109375" customWidth="1"/>
    <col min="11778" max="11778" width="63.6640625" customWidth="1"/>
    <col min="11779" max="11779" width="8.5546875" customWidth="1"/>
    <col min="11780" max="11780" width="6.6640625" customWidth="1"/>
    <col min="11781" max="11781" width="11.6640625" customWidth="1"/>
    <col min="11782" max="11782" width="10.44140625" customWidth="1"/>
    <col min="11783" max="11783" width="10.33203125" customWidth="1"/>
    <col min="11784" max="11784" width="11.6640625" customWidth="1"/>
    <col min="11785" max="11785" width="15.33203125" customWidth="1"/>
    <col min="11786" max="11786" width="16" customWidth="1"/>
    <col min="11787" max="11787" width="14.6640625" customWidth="1"/>
    <col min="11788" max="11788" width="13.88671875" customWidth="1"/>
    <col min="11789" max="11789" width="12.109375" bestFit="1" customWidth="1"/>
    <col min="11791" max="11791" width="14.109375" bestFit="1" customWidth="1"/>
    <col min="12033" max="12033" width="6.109375" customWidth="1"/>
    <col min="12034" max="12034" width="63.6640625" customWidth="1"/>
    <col min="12035" max="12035" width="8.5546875" customWidth="1"/>
    <col min="12036" max="12036" width="6.6640625" customWidth="1"/>
    <col min="12037" max="12037" width="11.6640625" customWidth="1"/>
    <col min="12038" max="12038" width="10.44140625" customWidth="1"/>
    <col min="12039" max="12039" width="10.33203125" customWidth="1"/>
    <col min="12040" max="12040" width="11.6640625" customWidth="1"/>
    <col min="12041" max="12041" width="15.33203125" customWidth="1"/>
    <col min="12042" max="12042" width="16" customWidth="1"/>
    <col min="12043" max="12043" width="14.6640625" customWidth="1"/>
    <col min="12044" max="12044" width="13.88671875" customWidth="1"/>
    <col min="12045" max="12045" width="12.109375" bestFit="1" customWidth="1"/>
    <col min="12047" max="12047" width="14.109375" bestFit="1" customWidth="1"/>
    <col min="12289" max="12289" width="6.109375" customWidth="1"/>
    <col min="12290" max="12290" width="63.6640625" customWidth="1"/>
    <col min="12291" max="12291" width="8.5546875" customWidth="1"/>
    <col min="12292" max="12292" width="6.6640625" customWidth="1"/>
    <col min="12293" max="12293" width="11.6640625" customWidth="1"/>
    <col min="12294" max="12294" width="10.44140625" customWidth="1"/>
    <col min="12295" max="12295" width="10.33203125" customWidth="1"/>
    <col min="12296" max="12296" width="11.6640625" customWidth="1"/>
    <col min="12297" max="12297" width="15.33203125" customWidth="1"/>
    <col min="12298" max="12298" width="16" customWidth="1"/>
    <col min="12299" max="12299" width="14.6640625" customWidth="1"/>
    <col min="12300" max="12300" width="13.88671875" customWidth="1"/>
    <col min="12301" max="12301" width="12.109375" bestFit="1" customWidth="1"/>
    <col min="12303" max="12303" width="14.109375" bestFit="1" customWidth="1"/>
    <col min="12545" max="12545" width="6.109375" customWidth="1"/>
    <col min="12546" max="12546" width="63.6640625" customWidth="1"/>
    <col min="12547" max="12547" width="8.5546875" customWidth="1"/>
    <col min="12548" max="12548" width="6.6640625" customWidth="1"/>
    <col min="12549" max="12549" width="11.6640625" customWidth="1"/>
    <col min="12550" max="12550" width="10.44140625" customWidth="1"/>
    <col min="12551" max="12551" width="10.33203125" customWidth="1"/>
    <col min="12552" max="12552" width="11.6640625" customWidth="1"/>
    <col min="12553" max="12553" width="15.33203125" customWidth="1"/>
    <col min="12554" max="12554" width="16" customWidth="1"/>
    <col min="12555" max="12555" width="14.6640625" customWidth="1"/>
    <col min="12556" max="12556" width="13.88671875" customWidth="1"/>
    <col min="12557" max="12557" width="12.109375" bestFit="1" customWidth="1"/>
    <col min="12559" max="12559" width="14.109375" bestFit="1" customWidth="1"/>
    <col min="12801" max="12801" width="6.109375" customWidth="1"/>
    <col min="12802" max="12802" width="63.6640625" customWidth="1"/>
    <col min="12803" max="12803" width="8.5546875" customWidth="1"/>
    <col min="12804" max="12804" width="6.6640625" customWidth="1"/>
    <col min="12805" max="12805" width="11.6640625" customWidth="1"/>
    <col min="12806" max="12806" width="10.44140625" customWidth="1"/>
    <col min="12807" max="12807" width="10.33203125" customWidth="1"/>
    <col min="12808" max="12808" width="11.6640625" customWidth="1"/>
    <col min="12809" max="12809" width="15.33203125" customWidth="1"/>
    <col min="12810" max="12810" width="16" customWidth="1"/>
    <col min="12811" max="12811" width="14.6640625" customWidth="1"/>
    <col min="12812" max="12812" width="13.88671875" customWidth="1"/>
    <col min="12813" max="12813" width="12.109375" bestFit="1" customWidth="1"/>
    <col min="12815" max="12815" width="14.109375" bestFit="1" customWidth="1"/>
    <col min="13057" max="13057" width="6.109375" customWidth="1"/>
    <col min="13058" max="13058" width="63.6640625" customWidth="1"/>
    <col min="13059" max="13059" width="8.5546875" customWidth="1"/>
    <col min="13060" max="13060" width="6.6640625" customWidth="1"/>
    <col min="13061" max="13061" width="11.6640625" customWidth="1"/>
    <col min="13062" max="13062" width="10.44140625" customWidth="1"/>
    <col min="13063" max="13063" width="10.33203125" customWidth="1"/>
    <col min="13064" max="13064" width="11.6640625" customWidth="1"/>
    <col min="13065" max="13065" width="15.33203125" customWidth="1"/>
    <col min="13066" max="13066" width="16" customWidth="1"/>
    <col min="13067" max="13067" width="14.6640625" customWidth="1"/>
    <col min="13068" max="13068" width="13.88671875" customWidth="1"/>
    <col min="13069" max="13069" width="12.109375" bestFit="1" customWidth="1"/>
    <col min="13071" max="13071" width="14.109375" bestFit="1" customWidth="1"/>
    <col min="13313" max="13313" width="6.109375" customWidth="1"/>
    <col min="13314" max="13314" width="63.6640625" customWidth="1"/>
    <col min="13315" max="13315" width="8.5546875" customWidth="1"/>
    <col min="13316" max="13316" width="6.6640625" customWidth="1"/>
    <col min="13317" max="13317" width="11.6640625" customWidth="1"/>
    <col min="13318" max="13318" width="10.44140625" customWidth="1"/>
    <col min="13319" max="13319" width="10.33203125" customWidth="1"/>
    <col min="13320" max="13320" width="11.6640625" customWidth="1"/>
    <col min="13321" max="13321" width="15.33203125" customWidth="1"/>
    <col min="13322" max="13322" width="16" customWidth="1"/>
    <col min="13323" max="13323" width="14.6640625" customWidth="1"/>
    <col min="13324" max="13324" width="13.88671875" customWidth="1"/>
    <col min="13325" max="13325" width="12.109375" bestFit="1" customWidth="1"/>
    <col min="13327" max="13327" width="14.109375" bestFit="1" customWidth="1"/>
    <col min="13569" max="13569" width="6.109375" customWidth="1"/>
    <col min="13570" max="13570" width="63.6640625" customWidth="1"/>
    <col min="13571" max="13571" width="8.5546875" customWidth="1"/>
    <col min="13572" max="13572" width="6.6640625" customWidth="1"/>
    <col min="13573" max="13573" width="11.6640625" customWidth="1"/>
    <col min="13574" max="13574" width="10.44140625" customWidth="1"/>
    <col min="13575" max="13575" width="10.33203125" customWidth="1"/>
    <col min="13576" max="13576" width="11.6640625" customWidth="1"/>
    <col min="13577" max="13577" width="15.33203125" customWidth="1"/>
    <col min="13578" max="13578" width="16" customWidth="1"/>
    <col min="13579" max="13579" width="14.6640625" customWidth="1"/>
    <col min="13580" max="13580" width="13.88671875" customWidth="1"/>
    <col min="13581" max="13581" width="12.109375" bestFit="1" customWidth="1"/>
    <col min="13583" max="13583" width="14.109375" bestFit="1" customWidth="1"/>
    <col min="13825" max="13825" width="6.109375" customWidth="1"/>
    <col min="13826" max="13826" width="63.6640625" customWidth="1"/>
    <col min="13827" max="13827" width="8.5546875" customWidth="1"/>
    <col min="13828" max="13828" width="6.6640625" customWidth="1"/>
    <col min="13829" max="13829" width="11.6640625" customWidth="1"/>
    <col min="13830" max="13830" width="10.44140625" customWidth="1"/>
    <col min="13831" max="13831" width="10.33203125" customWidth="1"/>
    <col min="13832" max="13832" width="11.6640625" customWidth="1"/>
    <col min="13833" max="13833" width="15.33203125" customWidth="1"/>
    <col min="13834" max="13834" width="16" customWidth="1"/>
    <col min="13835" max="13835" width="14.6640625" customWidth="1"/>
    <col min="13836" max="13836" width="13.88671875" customWidth="1"/>
    <col min="13837" max="13837" width="12.109375" bestFit="1" customWidth="1"/>
    <col min="13839" max="13839" width="14.109375" bestFit="1" customWidth="1"/>
    <col min="14081" max="14081" width="6.109375" customWidth="1"/>
    <col min="14082" max="14082" width="63.6640625" customWidth="1"/>
    <col min="14083" max="14083" width="8.5546875" customWidth="1"/>
    <col min="14084" max="14084" width="6.6640625" customWidth="1"/>
    <col min="14085" max="14085" width="11.6640625" customWidth="1"/>
    <col min="14086" max="14086" width="10.44140625" customWidth="1"/>
    <col min="14087" max="14087" width="10.33203125" customWidth="1"/>
    <col min="14088" max="14088" width="11.6640625" customWidth="1"/>
    <col min="14089" max="14089" width="15.33203125" customWidth="1"/>
    <col min="14090" max="14090" width="16" customWidth="1"/>
    <col min="14091" max="14091" width="14.6640625" customWidth="1"/>
    <col min="14092" max="14092" width="13.88671875" customWidth="1"/>
    <col min="14093" max="14093" width="12.109375" bestFit="1" customWidth="1"/>
    <col min="14095" max="14095" width="14.109375" bestFit="1" customWidth="1"/>
    <col min="14337" max="14337" width="6.109375" customWidth="1"/>
    <col min="14338" max="14338" width="63.6640625" customWidth="1"/>
    <col min="14339" max="14339" width="8.5546875" customWidth="1"/>
    <col min="14340" max="14340" width="6.6640625" customWidth="1"/>
    <col min="14341" max="14341" width="11.6640625" customWidth="1"/>
    <col min="14342" max="14342" width="10.44140625" customWidth="1"/>
    <col min="14343" max="14343" width="10.33203125" customWidth="1"/>
    <col min="14344" max="14344" width="11.6640625" customWidth="1"/>
    <col min="14345" max="14345" width="15.33203125" customWidth="1"/>
    <col min="14346" max="14346" width="16" customWidth="1"/>
    <col min="14347" max="14347" width="14.6640625" customWidth="1"/>
    <col min="14348" max="14348" width="13.88671875" customWidth="1"/>
    <col min="14349" max="14349" width="12.109375" bestFit="1" customWidth="1"/>
    <col min="14351" max="14351" width="14.109375" bestFit="1" customWidth="1"/>
    <col min="14593" max="14593" width="6.109375" customWidth="1"/>
    <col min="14594" max="14594" width="63.6640625" customWidth="1"/>
    <col min="14595" max="14595" width="8.5546875" customWidth="1"/>
    <col min="14596" max="14596" width="6.6640625" customWidth="1"/>
    <col min="14597" max="14597" width="11.6640625" customWidth="1"/>
    <col min="14598" max="14598" width="10.44140625" customWidth="1"/>
    <col min="14599" max="14599" width="10.33203125" customWidth="1"/>
    <col min="14600" max="14600" width="11.6640625" customWidth="1"/>
    <col min="14601" max="14601" width="15.33203125" customWidth="1"/>
    <col min="14602" max="14602" width="16" customWidth="1"/>
    <col min="14603" max="14603" width="14.6640625" customWidth="1"/>
    <col min="14604" max="14604" width="13.88671875" customWidth="1"/>
    <col min="14605" max="14605" width="12.109375" bestFit="1" customWidth="1"/>
    <col min="14607" max="14607" width="14.109375" bestFit="1" customWidth="1"/>
    <col min="14849" max="14849" width="6.109375" customWidth="1"/>
    <col min="14850" max="14850" width="63.6640625" customWidth="1"/>
    <col min="14851" max="14851" width="8.5546875" customWidth="1"/>
    <col min="14852" max="14852" width="6.6640625" customWidth="1"/>
    <col min="14853" max="14853" width="11.6640625" customWidth="1"/>
    <col min="14854" max="14854" width="10.44140625" customWidth="1"/>
    <col min="14855" max="14855" width="10.33203125" customWidth="1"/>
    <col min="14856" max="14856" width="11.6640625" customWidth="1"/>
    <col min="14857" max="14857" width="15.33203125" customWidth="1"/>
    <col min="14858" max="14858" width="16" customWidth="1"/>
    <col min="14859" max="14859" width="14.6640625" customWidth="1"/>
    <col min="14860" max="14860" width="13.88671875" customWidth="1"/>
    <col min="14861" max="14861" width="12.109375" bestFit="1" customWidth="1"/>
    <col min="14863" max="14863" width="14.109375" bestFit="1" customWidth="1"/>
    <col min="15105" max="15105" width="6.109375" customWidth="1"/>
    <col min="15106" max="15106" width="63.6640625" customWidth="1"/>
    <col min="15107" max="15107" width="8.5546875" customWidth="1"/>
    <col min="15108" max="15108" width="6.6640625" customWidth="1"/>
    <col min="15109" max="15109" width="11.6640625" customWidth="1"/>
    <col min="15110" max="15110" width="10.44140625" customWidth="1"/>
    <col min="15111" max="15111" width="10.33203125" customWidth="1"/>
    <col min="15112" max="15112" width="11.6640625" customWidth="1"/>
    <col min="15113" max="15113" width="15.33203125" customWidth="1"/>
    <col min="15114" max="15114" width="16" customWidth="1"/>
    <col min="15115" max="15115" width="14.6640625" customWidth="1"/>
    <col min="15116" max="15116" width="13.88671875" customWidth="1"/>
    <col min="15117" max="15117" width="12.109375" bestFit="1" customWidth="1"/>
    <col min="15119" max="15119" width="14.109375" bestFit="1" customWidth="1"/>
    <col min="15361" max="15361" width="6.109375" customWidth="1"/>
    <col min="15362" max="15362" width="63.6640625" customWidth="1"/>
    <col min="15363" max="15363" width="8.5546875" customWidth="1"/>
    <col min="15364" max="15364" width="6.6640625" customWidth="1"/>
    <col min="15365" max="15365" width="11.6640625" customWidth="1"/>
    <col min="15366" max="15366" width="10.44140625" customWidth="1"/>
    <col min="15367" max="15367" width="10.33203125" customWidth="1"/>
    <col min="15368" max="15368" width="11.6640625" customWidth="1"/>
    <col min="15369" max="15369" width="15.33203125" customWidth="1"/>
    <col min="15370" max="15370" width="16" customWidth="1"/>
    <col min="15371" max="15371" width="14.6640625" customWidth="1"/>
    <col min="15372" max="15372" width="13.88671875" customWidth="1"/>
    <col min="15373" max="15373" width="12.109375" bestFit="1" customWidth="1"/>
    <col min="15375" max="15375" width="14.109375" bestFit="1" customWidth="1"/>
    <col min="15617" max="15617" width="6.109375" customWidth="1"/>
    <col min="15618" max="15618" width="63.6640625" customWidth="1"/>
    <col min="15619" max="15619" width="8.5546875" customWidth="1"/>
    <col min="15620" max="15620" width="6.6640625" customWidth="1"/>
    <col min="15621" max="15621" width="11.6640625" customWidth="1"/>
    <col min="15622" max="15622" width="10.44140625" customWidth="1"/>
    <col min="15623" max="15623" width="10.33203125" customWidth="1"/>
    <col min="15624" max="15624" width="11.6640625" customWidth="1"/>
    <col min="15625" max="15625" width="15.33203125" customWidth="1"/>
    <col min="15626" max="15626" width="16" customWidth="1"/>
    <col min="15627" max="15627" width="14.6640625" customWidth="1"/>
    <col min="15628" max="15628" width="13.88671875" customWidth="1"/>
    <col min="15629" max="15629" width="12.109375" bestFit="1" customWidth="1"/>
    <col min="15631" max="15631" width="14.109375" bestFit="1" customWidth="1"/>
    <col min="15873" max="15873" width="6.109375" customWidth="1"/>
    <col min="15874" max="15874" width="63.6640625" customWidth="1"/>
    <col min="15875" max="15875" width="8.5546875" customWidth="1"/>
    <col min="15876" max="15876" width="6.6640625" customWidth="1"/>
    <col min="15877" max="15877" width="11.6640625" customWidth="1"/>
    <col min="15878" max="15878" width="10.44140625" customWidth="1"/>
    <col min="15879" max="15879" width="10.33203125" customWidth="1"/>
    <col min="15880" max="15880" width="11.6640625" customWidth="1"/>
    <col min="15881" max="15881" width="15.33203125" customWidth="1"/>
    <col min="15882" max="15882" width="16" customWidth="1"/>
    <col min="15883" max="15883" width="14.6640625" customWidth="1"/>
    <col min="15884" max="15884" width="13.88671875" customWidth="1"/>
    <col min="15885" max="15885" width="12.109375" bestFit="1" customWidth="1"/>
    <col min="15887" max="15887" width="14.109375" bestFit="1" customWidth="1"/>
    <col min="16129" max="16129" width="6.109375" customWidth="1"/>
    <col min="16130" max="16130" width="63.6640625" customWidth="1"/>
    <col min="16131" max="16131" width="8.5546875" customWidth="1"/>
    <col min="16132" max="16132" width="6.6640625" customWidth="1"/>
    <col min="16133" max="16133" width="11.6640625" customWidth="1"/>
    <col min="16134" max="16134" width="10.44140625" customWidth="1"/>
    <col min="16135" max="16135" width="10.33203125" customWidth="1"/>
    <col min="16136" max="16136" width="11.6640625" customWidth="1"/>
    <col min="16137" max="16137" width="15.33203125" customWidth="1"/>
    <col min="16138" max="16138" width="16" customWidth="1"/>
    <col min="16139" max="16139" width="14.6640625" customWidth="1"/>
    <col min="16140" max="16140" width="13.88671875" customWidth="1"/>
    <col min="16141" max="16141" width="12.109375" bestFit="1" customWidth="1"/>
    <col min="16143" max="16143" width="14.109375" bestFit="1" customWidth="1"/>
  </cols>
  <sheetData>
    <row r="1" spans="1:9" ht="18" x14ac:dyDescent="0.35">
      <c r="B1" s="125" t="s">
        <v>67</v>
      </c>
    </row>
    <row r="5" spans="1:9" ht="15.6" x14ac:dyDescent="0.3">
      <c r="A5" s="26" t="s">
        <v>47</v>
      </c>
    </row>
    <row r="7" spans="1:9" ht="15.6" x14ac:dyDescent="0.3">
      <c r="A7" s="27"/>
      <c r="E7" s="25"/>
    </row>
    <row r="8" spans="1:9" ht="15.6" x14ac:dyDescent="0.3">
      <c r="A8" s="28" t="s">
        <v>27</v>
      </c>
      <c r="B8" s="28" t="s">
        <v>28</v>
      </c>
      <c r="C8" s="29" t="s">
        <v>29</v>
      </c>
      <c r="D8" s="29" t="s">
        <v>30</v>
      </c>
      <c r="E8" s="29" t="s">
        <v>31</v>
      </c>
      <c r="F8" s="29" t="s">
        <v>32</v>
      </c>
      <c r="G8" s="29" t="s">
        <v>33</v>
      </c>
      <c r="H8" s="29" t="s">
        <v>34</v>
      </c>
      <c r="I8" s="29" t="s">
        <v>35</v>
      </c>
    </row>
    <row r="9" spans="1:9" ht="15.6" x14ac:dyDescent="0.3">
      <c r="A9" s="28"/>
      <c r="B9" s="140" t="s">
        <v>71</v>
      </c>
      <c r="C9" s="141"/>
      <c r="D9" s="141"/>
      <c r="E9" s="141"/>
      <c r="F9" s="141"/>
      <c r="G9" s="141"/>
      <c r="H9" s="141"/>
      <c r="I9" s="142"/>
    </row>
    <row r="10" spans="1:9" s="30" customFormat="1" ht="15.6" x14ac:dyDescent="0.25">
      <c r="A10" s="40">
        <v>1</v>
      </c>
      <c r="B10" s="49" t="s">
        <v>3</v>
      </c>
      <c r="C10" s="49"/>
      <c r="D10" s="49" t="s">
        <v>4</v>
      </c>
      <c r="E10" s="49">
        <v>3000</v>
      </c>
      <c r="F10" s="48"/>
      <c r="G10" s="48"/>
      <c r="H10" s="39">
        <f>E10</f>
        <v>3000</v>
      </c>
      <c r="I10" s="123">
        <f>H10</f>
        <v>3000</v>
      </c>
    </row>
    <row r="11" spans="1:9" s="30" customFormat="1" ht="15.6" x14ac:dyDescent="0.25">
      <c r="A11" s="40">
        <v>2</v>
      </c>
      <c r="B11" s="49" t="s">
        <v>5</v>
      </c>
      <c r="C11" s="49"/>
      <c r="D11" s="49" t="s">
        <v>4</v>
      </c>
      <c r="E11" s="49">
        <v>3000</v>
      </c>
      <c r="F11" s="47"/>
      <c r="G11" s="47"/>
      <c r="H11" s="39">
        <f>E11</f>
        <v>3000</v>
      </c>
      <c r="I11" s="123">
        <f t="shared" ref="I11" si="0">H11</f>
        <v>3000</v>
      </c>
    </row>
    <row r="12" spans="1:9" s="30" customFormat="1" ht="41.4" x14ac:dyDescent="0.25">
      <c r="A12" s="40">
        <v>3</v>
      </c>
      <c r="B12" s="49" t="s">
        <v>6</v>
      </c>
      <c r="C12" s="49"/>
      <c r="D12" s="49" t="s">
        <v>4</v>
      </c>
      <c r="E12" s="49">
        <v>2800</v>
      </c>
      <c r="F12" s="47"/>
      <c r="G12" s="47"/>
      <c r="H12" s="39">
        <f>E12</f>
        <v>2800</v>
      </c>
      <c r="I12" s="123">
        <f>H12</f>
        <v>2800</v>
      </c>
    </row>
    <row r="13" spans="1:9" s="30" customFormat="1" ht="16.8" x14ac:dyDescent="0.25">
      <c r="A13" s="40"/>
      <c r="B13" s="46" t="s">
        <v>36</v>
      </c>
      <c r="C13" s="32"/>
      <c r="D13" s="33"/>
      <c r="E13" s="33"/>
      <c r="F13" s="33"/>
      <c r="G13" s="33"/>
      <c r="H13" s="34"/>
      <c r="I13" s="52"/>
    </row>
    <row r="14" spans="1:9" s="30" customFormat="1" ht="26.4" x14ac:dyDescent="0.25">
      <c r="A14" s="143">
        <v>4</v>
      </c>
      <c r="B14" s="35" t="s">
        <v>37</v>
      </c>
      <c r="C14" s="36"/>
      <c r="D14" s="37"/>
      <c r="E14" s="38"/>
      <c r="F14" s="38"/>
      <c r="G14" s="38"/>
      <c r="H14" s="39"/>
      <c r="I14" s="53"/>
    </row>
    <row r="15" spans="1:9" s="30" customFormat="1" ht="16.8" x14ac:dyDescent="0.25">
      <c r="A15" s="144"/>
      <c r="B15" s="79" t="s">
        <v>48</v>
      </c>
      <c r="C15" s="80"/>
      <c r="D15" s="81" t="s">
        <v>8</v>
      </c>
      <c r="E15" s="82">
        <v>12.2</v>
      </c>
      <c r="F15" s="82">
        <v>0.9</v>
      </c>
      <c r="G15" s="82">
        <v>1.5</v>
      </c>
      <c r="H15" s="83">
        <f>G15*F15*E15</f>
        <v>16.47</v>
      </c>
      <c r="I15" s="54"/>
    </row>
    <row r="16" spans="1:9" s="30" customFormat="1" ht="16.8" x14ac:dyDescent="0.25">
      <c r="A16" s="144"/>
      <c r="B16" s="79" t="s">
        <v>49</v>
      </c>
      <c r="C16" s="80"/>
      <c r="D16" s="81" t="s">
        <v>8</v>
      </c>
      <c r="E16" s="82">
        <v>12.2</v>
      </c>
      <c r="F16" s="82">
        <v>0.9</v>
      </c>
      <c r="G16" s="82">
        <v>2</v>
      </c>
      <c r="H16" s="83">
        <f t="shared" ref="H16:H20" si="1">G16*F16*E16</f>
        <v>21.96</v>
      </c>
      <c r="I16" s="54"/>
    </row>
    <row r="17" spans="1:9" s="30" customFormat="1" ht="16.8" x14ac:dyDescent="0.25">
      <c r="A17" s="144"/>
      <c r="B17" s="84" t="s">
        <v>50</v>
      </c>
      <c r="C17" s="80"/>
      <c r="D17" s="81" t="s">
        <v>8</v>
      </c>
      <c r="E17" s="82">
        <v>12.2</v>
      </c>
      <c r="F17" s="82">
        <v>5.2</v>
      </c>
      <c r="G17" s="82">
        <v>0.4</v>
      </c>
      <c r="H17" s="83">
        <f t="shared" si="1"/>
        <v>25.375999999999998</v>
      </c>
      <c r="I17" s="54"/>
    </row>
    <row r="18" spans="1:9" s="30" customFormat="1" ht="16.8" x14ac:dyDescent="0.25">
      <c r="A18" s="144"/>
      <c r="B18" s="85" t="s">
        <v>38</v>
      </c>
      <c r="C18" s="86"/>
      <c r="D18" s="87" t="s">
        <v>8</v>
      </c>
      <c r="E18" s="88">
        <v>18.2</v>
      </c>
      <c r="F18" s="88">
        <v>0.9</v>
      </c>
      <c r="G18" s="88">
        <v>1.5</v>
      </c>
      <c r="H18" s="83">
        <f t="shared" si="1"/>
        <v>24.57</v>
      </c>
      <c r="I18" s="54"/>
    </row>
    <row r="19" spans="1:9" s="30" customFormat="1" ht="16.8" x14ac:dyDescent="0.25">
      <c r="A19" s="144"/>
      <c r="B19" s="85" t="s">
        <v>39</v>
      </c>
      <c r="C19" s="86"/>
      <c r="D19" s="87" t="s">
        <v>8</v>
      </c>
      <c r="E19" s="88">
        <v>18.2</v>
      </c>
      <c r="F19" s="88">
        <v>0.9</v>
      </c>
      <c r="G19" s="88">
        <v>2</v>
      </c>
      <c r="H19" s="83">
        <f t="shared" si="1"/>
        <v>32.76</v>
      </c>
      <c r="I19" s="54"/>
    </row>
    <row r="20" spans="1:9" s="30" customFormat="1" ht="18" customHeight="1" x14ac:dyDescent="0.25">
      <c r="A20" s="144"/>
      <c r="B20" s="90" t="s">
        <v>40</v>
      </c>
      <c r="C20" s="86"/>
      <c r="D20" s="87" t="s">
        <v>8</v>
      </c>
      <c r="E20" s="88">
        <v>18.2</v>
      </c>
      <c r="F20" s="88">
        <v>5.2</v>
      </c>
      <c r="G20" s="88">
        <v>0.4</v>
      </c>
      <c r="H20" s="83">
        <f t="shared" si="1"/>
        <v>37.856000000000002</v>
      </c>
      <c r="I20" s="54"/>
    </row>
    <row r="21" spans="1:9" s="30" customFormat="1" ht="18" customHeight="1" x14ac:dyDescent="0.25">
      <c r="A21" s="144"/>
      <c r="B21" s="96" t="s">
        <v>38</v>
      </c>
      <c r="C21" s="97">
        <v>2</v>
      </c>
      <c r="D21" s="98" t="s">
        <v>8</v>
      </c>
      <c r="E21" s="99">
        <v>8.1999999999999993</v>
      </c>
      <c r="F21" s="99">
        <v>0.9</v>
      </c>
      <c r="G21" s="99">
        <v>1.5</v>
      </c>
      <c r="H21" s="83">
        <f>C21*E21*F21*G21</f>
        <v>22.14</v>
      </c>
      <c r="I21" s="54"/>
    </row>
    <row r="22" spans="1:9" s="30" customFormat="1" ht="18" customHeight="1" x14ac:dyDescent="0.25">
      <c r="A22" s="144"/>
      <c r="B22" s="96" t="s">
        <v>39</v>
      </c>
      <c r="C22" s="97">
        <v>2</v>
      </c>
      <c r="D22" s="98" t="s">
        <v>8</v>
      </c>
      <c r="E22" s="99">
        <v>8.1999999999999993</v>
      </c>
      <c r="F22" s="99">
        <v>0.9</v>
      </c>
      <c r="G22" s="99">
        <v>2</v>
      </c>
      <c r="H22" s="83">
        <f t="shared" ref="H22:H23" si="2">C22*E22*F22*G22</f>
        <v>29.52</v>
      </c>
      <c r="I22" s="54"/>
    </row>
    <row r="23" spans="1:9" s="30" customFormat="1" ht="18" customHeight="1" x14ac:dyDescent="0.25">
      <c r="A23" s="144"/>
      <c r="B23" s="100" t="s">
        <v>40</v>
      </c>
      <c r="C23" s="97">
        <v>2</v>
      </c>
      <c r="D23" s="98" t="s">
        <v>8</v>
      </c>
      <c r="E23" s="99">
        <v>8.1999999999999993</v>
      </c>
      <c r="F23" s="99">
        <v>5.2</v>
      </c>
      <c r="G23" s="99">
        <v>0.4</v>
      </c>
      <c r="H23" s="83">
        <f t="shared" si="2"/>
        <v>34.112000000000002</v>
      </c>
      <c r="I23" s="54"/>
    </row>
    <row r="24" spans="1:9" s="30" customFormat="1" ht="18" customHeight="1" x14ac:dyDescent="0.25">
      <c r="A24" s="144"/>
      <c r="B24" s="101" t="s">
        <v>38</v>
      </c>
      <c r="C24" s="102">
        <v>3</v>
      </c>
      <c r="D24" s="103" t="s">
        <v>8</v>
      </c>
      <c r="E24" s="104">
        <v>5.2</v>
      </c>
      <c r="F24" s="104">
        <v>0.9</v>
      </c>
      <c r="G24" s="104">
        <v>1</v>
      </c>
      <c r="H24" s="105">
        <f>C24*E24*F24*G24</f>
        <v>14.040000000000001</v>
      </c>
      <c r="I24" s="54"/>
    </row>
    <row r="25" spans="1:9" s="30" customFormat="1" ht="18" customHeight="1" x14ac:dyDescent="0.25">
      <c r="A25" s="144"/>
      <c r="B25" s="101" t="s">
        <v>39</v>
      </c>
      <c r="C25" s="102">
        <v>3</v>
      </c>
      <c r="D25" s="103" t="s">
        <v>8</v>
      </c>
      <c r="E25" s="104">
        <v>5.2</v>
      </c>
      <c r="F25" s="104">
        <v>0.9</v>
      </c>
      <c r="G25" s="104">
        <v>1.2</v>
      </c>
      <c r="H25" s="105">
        <f t="shared" ref="H25:H26" si="3">C25*E25*F25*G25</f>
        <v>16.847999999999999</v>
      </c>
      <c r="I25" s="54"/>
    </row>
    <row r="26" spans="1:9" s="30" customFormat="1" ht="18" customHeight="1" x14ac:dyDescent="0.25">
      <c r="A26" s="144"/>
      <c r="B26" s="101" t="s">
        <v>40</v>
      </c>
      <c r="C26" s="102">
        <v>3</v>
      </c>
      <c r="D26" s="103" t="s">
        <v>8</v>
      </c>
      <c r="E26" s="104">
        <v>5.2</v>
      </c>
      <c r="F26" s="104">
        <v>3.2</v>
      </c>
      <c r="G26" s="104">
        <v>0.4</v>
      </c>
      <c r="H26" s="105">
        <f t="shared" si="3"/>
        <v>19.968000000000004</v>
      </c>
      <c r="I26" s="54"/>
    </row>
    <row r="27" spans="1:9" s="30" customFormat="1" ht="18" customHeight="1" x14ac:dyDescent="0.25">
      <c r="A27" s="144"/>
      <c r="B27" s="106" t="s">
        <v>38</v>
      </c>
      <c r="C27" s="107"/>
      <c r="D27" s="108" t="s">
        <v>8</v>
      </c>
      <c r="E27" s="109">
        <v>5.2</v>
      </c>
      <c r="F27" s="109">
        <v>0.9</v>
      </c>
      <c r="G27" s="109">
        <v>1</v>
      </c>
      <c r="H27" s="110">
        <f>G27*F27*E27</f>
        <v>4.6800000000000006</v>
      </c>
      <c r="I27" s="54"/>
    </row>
    <row r="28" spans="1:9" s="30" customFormat="1" ht="18" customHeight="1" x14ac:dyDescent="0.25">
      <c r="A28" s="144"/>
      <c r="B28" s="106" t="s">
        <v>39</v>
      </c>
      <c r="C28" s="107"/>
      <c r="D28" s="108" t="s">
        <v>8</v>
      </c>
      <c r="E28" s="109">
        <v>5.2</v>
      </c>
      <c r="F28" s="109">
        <v>0.9</v>
      </c>
      <c r="G28" s="109">
        <v>1.2</v>
      </c>
      <c r="H28" s="110">
        <f t="shared" ref="H28:H36" si="4">G28*F28*E28</f>
        <v>5.6160000000000005</v>
      </c>
      <c r="I28" s="54"/>
    </row>
    <row r="29" spans="1:9" s="30" customFormat="1" ht="18" customHeight="1" x14ac:dyDescent="0.25">
      <c r="A29" s="144"/>
      <c r="B29" s="106" t="s">
        <v>40</v>
      </c>
      <c r="C29" s="107"/>
      <c r="D29" s="108" t="s">
        <v>8</v>
      </c>
      <c r="E29" s="109">
        <v>5.2</v>
      </c>
      <c r="F29" s="109">
        <v>5.2</v>
      </c>
      <c r="G29" s="109">
        <v>0.4</v>
      </c>
      <c r="H29" s="110">
        <f t="shared" si="4"/>
        <v>10.816000000000001</v>
      </c>
      <c r="I29" s="54"/>
    </row>
    <row r="30" spans="1:9" s="30" customFormat="1" ht="18" customHeight="1" x14ac:dyDescent="0.25">
      <c r="A30" s="144"/>
      <c r="B30" s="111" t="s">
        <v>38</v>
      </c>
      <c r="C30" s="112"/>
      <c r="D30" s="113" t="s">
        <v>8</v>
      </c>
      <c r="E30" s="114">
        <v>6.2</v>
      </c>
      <c r="F30" s="114">
        <v>0.9</v>
      </c>
      <c r="G30" s="114">
        <v>1.2</v>
      </c>
      <c r="H30" s="110">
        <f t="shared" si="4"/>
        <v>6.6960000000000006</v>
      </c>
      <c r="I30" s="54"/>
    </row>
    <row r="31" spans="1:9" s="30" customFormat="1" ht="18" customHeight="1" x14ac:dyDescent="0.25">
      <c r="A31" s="144"/>
      <c r="B31" s="111" t="s">
        <v>39</v>
      </c>
      <c r="C31" s="112"/>
      <c r="D31" s="113" t="s">
        <v>8</v>
      </c>
      <c r="E31" s="114">
        <v>6.2</v>
      </c>
      <c r="F31" s="114">
        <v>0.9</v>
      </c>
      <c r="G31" s="114">
        <v>1.5</v>
      </c>
      <c r="H31" s="110">
        <f t="shared" si="4"/>
        <v>8.370000000000001</v>
      </c>
      <c r="I31" s="54"/>
    </row>
    <row r="32" spans="1:9" s="30" customFormat="1" ht="18" customHeight="1" x14ac:dyDescent="0.25">
      <c r="A32" s="144"/>
      <c r="B32" s="111" t="s">
        <v>40</v>
      </c>
      <c r="C32" s="112"/>
      <c r="D32" s="113" t="s">
        <v>8</v>
      </c>
      <c r="E32" s="114">
        <v>6.2</v>
      </c>
      <c r="F32" s="114">
        <v>6.2</v>
      </c>
      <c r="G32" s="114">
        <v>0.4</v>
      </c>
      <c r="H32" s="110">
        <f t="shared" si="4"/>
        <v>15.376000000000003</v>
      </c>
      <c r="I32" s="54"/>
    </row>
    <row r="33" spans="1:9" s="30" customFormat="1" ht="18" customHeight="1" x14ac:dyDescent="0.25">
      <c r="A33" s="144"/>
      <c r="B33" s="115" t="s">
        <v>38</v>
      </c>
      <c r="C33" s="116"/>
      <c r="D33" s="117" t="s">
        <v>8</v>
      </c>
      <c r="E33" s="118">
        <v>15.2</v>
      </c>
      <c r="F33" s="118">
        <v>0.9</v>
      </c>
      <c r="G33" s="118">
        <v>1.5</v>
      </c>
      <c r="H33" s="110">
        <f t="shared" si="4"/>
        <v>20.52</v>
      </c>
      <c r="I33" s="54"/>
    </row>
    <row r="34" spans="1:9" s="30" customFormat="1" ht="18" customHeight="1" x14ac:dyDescent="0.25">
      <c r="A34" s="144"/>
      <c r="B34" s="115" t="s">
        <v>39</v>
      </c>
      <c r="C34" s="116"/>
      <c r="D34" s="117" t="s">
        <v>8</v>
      </c>
      <c r="E34" s="118">
        <v>15.2</v>
      </c>
      <c r="F34" s="118">
        <v>0.9</v>
      </c>
      <c r="G34" s="118">
        <v>2</v>
      </c>
      <c r="H34" s="110">
        <f t="shared" si="4"/>
        <v>27.36</v>
      </c>
      <c r="I34" s="54"/>
    </row>
    <row r="35" spans="1:9" s="30" customFormat="1" ht="18" customHeight="1" x14ac:dyDescent="0.25">
      <c r="A35" s="144"/>
      <c r="B35" s="115" t="s">
        <v>40</v>
      </c>
      <c r="C35" s="116"/>
      <c r="D35" s="117" t="s">
        <v>8</v>
      </c>
      <c r="E35" s="118">
        <v>15.2</v>
      </c>
      <c r="F35" s="118">
        <v>5.2</v>
      </c>
      <c r="G35" s="118">
        <v>0.4</v>
      </c>
      <c r="H35" s="110">
        <f t="shared" si="4"/>
        <v>31.616</v>
      </c>
      <c r="I35" s="54"/>
    </row>
    <row r="36" spans="1:9" s="30" customFormat="1" ht="18" customHeight="1" x14ac:dyDescent="0.25">
      <c r="A36" s="144"/>
      <c r="B36" s="128" t="s">
        <v>72</v>
      </c>
      <c r="C36" s="129">
        <v>5</v>
      </c>
      <c r="D36" s="130" t="s">
        <v>8</v>
      </c>
      <c r="E36" s="131">
        <v>5</v>
      </c>
      <c r="F36" s="131">
        <v>1.3</v>
      </c>
      <c r="G36" s="131">
        <v>1.2</v>
      </c>
      <c r="H36" s="132">
        <f t="shared" si="4"/>
        <v>7.8000000000000007</v>
      </c>
      <c r="I36" s="54"/>
    </row>
    <row r="37" spans="1:9" s="30" customFormat="1" ht="18" customHeight="1" x14ac:dyDescent="0.25">
      <c r="A37" s="144"/>
      <c r="B37" s="91"/>
      <c r="C37" s="92"/>
      <c r="D37" s="93"/>
      <c r="E37" s="94"/>
      <c r="F37" s="94"/>
      <c r="G37" s="94"/>
      <c r="H37" s="95"/>
      <c r="I37" s="123">
        <f>SUM(H15:H36)</f>
        <v>434.47</v>
      </c>
    </row>
    <row r="38" spans="1:9" s="30" customFormat="1" ht="16.8" x14ac:dyDescent="0.25">
      <c r="A38" s="143">
        <v>5</v>
      </c>
      <c r="B38" s="41" t="s">
        <v>41</v>
      </c>
      <c r="C38" s="36"/>
      <c r="D38" s="37" t="s">
        <v>15</v>
      </c>
      <c r="E38" s="38">
        <v>12</v>
      </c>
      <c r="F38" s="38">
        <v>5</v>
      </c>
      <c r="G38" s="38" t="s">
        <v>42</v>
      </c>
      <c r="H38" s="39">
        <f>F38*E38</f>
        <v>60</v>
      </c>
      <c r="I38" s="119"/>
    </row>
    <row r="39" spans="1:9" s="30" customFormat="1" ht="16.8" x14ac:dyDescent="0.25">
      <c r="A39" s="144"/>
      <c r="B39" s="41"/>
      <c r="C39" s="36"/>
      <c r="D39" s="37"/>
      <c r="E39" s="38">
        <v>18</v>
      </c>
      <c r="F39" s="38">
        <v>5</v>
      </c>
      <c r="G39" s="38"/>
      <c r="H39" s="39">
        <f>F39*E39</f>
        <v>90</v>
      </c>
      <c r="I39" s="120"/>
    </row>
    <row r="40" spans="1:9" s="30" customFormat="1" ht="16.8" x14ac:dyDescent="0.25">
      <c r="A40" s="144"/>
      <c r="B40" s="41"/>
      <c r="C40" s="36">
        <v>2</v>
      </c>
      <c r="D40" s="37"/>
      <c r="E40" s="38">
        <v>8</v>
      </c>
      <c r="F40" s="38">
        <v>5</v>
      </c>
      <c r="G40" s="38"/>
      <c r="H40" s="39">
        <f>F40*E40*C40</f>
        <v>80</v>
      </c>
      <c r="I40" s="120"/>
    </row>
    <row r="41" spans="1:9" s="30" customFormat="1" ht="16.8" x14ac:dyDescent="0.25">
      <c r="A41" s="144"/>
      <c r="B41" s="41"/>
      <c r="C41" s="36">
        <v>3</v>
      </c>
      <c r="D41" s="37"/>
      <c r="E41" s="38">
        <v>5</v>
      </c>
      <c r="F41" s="38">
        <v>3</v>
      </c>
      <c r="G41" s="38"/>
      <c r="H41" s="39">
        <f>F41*E41*C41</f>
        <v>45</v>
      </c>
      <c r="I41" s="120"/>
    </row>
    <row r="42" spans="1:9" s="30" customFormat="1" ht="16.8" x14ac:dyDescent="0.25">
      <c r="A42" s="144"/>
      <c r="B42" s="41"/>
      <c r="C42" s="36"/>
      <c r="D42" s="37"/>
      <c r="E42" s="38">
        <v>5</v>
      </c>
      <c r="F42" s="38">
        <v>5</v>
      </c>
      <c r="G42" s="38"/>
      <c r="H42" s="39">
        <f>F42*E42</f>
        <v>25</v>
      </c>
      <c r="I42" s="120"/>
    </row>
    <row r="43" spans="1:9" s="30" customFormat="1" ht="16.8" x14ac:dyDescent="0.25">
      <c r="A43" s="144"/>
      <c r="B43" s="41"/>
      <c r="C43" s="36"/>
      <c r="D43" s="37"/>
      <c r="E43" s="38">
        <v>6</v>
      </c>
      <c r="F43" s="38">
        <v>6</v>
      </c>
      <c r="G43" s="38"/>
      <c r="H43" s="39">
        <f t="shared" ref="H43:H44" si="5">F43*E43</f>
        <v>36</v>
      </c>
      <c r="I43" s="120"/>
    </row>
    <row r="44" spans="1:9" s="30" customFormat="1" ht="16.8" x14ac:dyDescent="0.25">
      <c r="A44" s="144"/>
      <c r="B44" s="41"/>
      <c r="C44" s="36"/>
      <c r="D44" s="37"/>
      <c r="E44" s="38">
        <v>15</v>
      </c>
      <c r="F44" s="38">
        <v>5</v>
      </c>
      <c r="G44" s="38"/>
      <c r="H44" s="39">
        <f t="shared" si="5"/>
        <v>75</v>
      </c>
      <c r="I44" s="122">
        <f>SUM(H38:H44)</f>
        <v>411</v>
      </c>
    </row>
    <row r="45" spans="1:9" s="30" customFormat="1" ht="16.8" x14ac:dyDescent="0.25">
      <c r="A45" s="143">
        <v>6</v>
      </c>
      <c r="B45" s="42" t="s">
        <v>43</v>
      </c>
      <c r="C45" s="36"/>
      <c r="D45" s="37"/>
      <c r="E45" s="38"/>
      <c r="F45" s="38"/>
      <c r="G45" s="38"/>
      <c r="H45" s="39"/>
      <c r="I45" s="50"/>
    </row>
    <row r="46" spans="1:9" s="30" customFormat="1" ht="16.8" x14ac:dyDescent="0.25">
      <c r="A46" s="144"/>
      <c r="B46" s="79" t="s">
        <v>51</v>
      </c>
      <c r="C46" s="80"/>
      <c r="D46" s="81"/>
      <c r="E46" s="82">
        <v>12</v>
      </c>
      <c r="F46" s="82">
        <v>5</v>
      </c>
      <c r="G46" s="82">
        <v>0.2</v>
      </c>
      <c r="H46" s="83">
        <f>G46*F46*E46</f>
        <v>12</v>
      </c>
      <c r="I46" s="55"/>
    </row>
    <row r="47" spans="1:9" s="30" customFormat="1" ht="16.8" x14ac:dyDescent="0.25">
      <c r="A47" s="144"/>
      <c r="B47" s="79" t="s">
        <v>48</v>
      </c>
      <c r="C47" s="80"/>
      <c r="D47" s="81"/>
      <c r="E47" s="82">
        <v>12</v>
      </c>
      <c r="F47" s="82">
        <v>0.75</v>
      </c>
      <c r="G47" s="82">
        <v>1.5</v>
      </c>
      <c r="H47" s="83">
        <f t="shared" ref="H47:H51" si="6">G47*F47*E47</f>
        <v>13.5</v>
      </c>
      <c r="I47" s="55"/>
    </row>
    <row r="48" spans="1:9" s="30" customFormat="1" ht="16.8" x14ac:dyDescent="0.25">
      <c r="A48" s="144"/>
      <c r="B48" s="84" t="s">
        <v>49</v>
      </c>
      <c r="C48" s="80"/>
      <c r="D48" s="81"/>
      <c r="E48" s="82">
        <v>12</v>
      </c>
      <c r="F48" s="82">
        <v>0.75</v>
      </c>
      <c r="G48" s="82">
        <v>2</v>
      </c>
      <c r="H48" s="83">
        <f t="shared" si="6"/>
        <v>18</v>
      </c>
      <c r="I48" s="55"/>
    </row>
    <row r="49" spans="1:9" s="30" customFormat="1" ht="16.8" x14ac:dyDescent="0.25">
      <c r="A49" s="144"/>
      <c r="B49" s="85" t="s">
        <v>44</v>
      </c>
      <c r="C49" s="86"/>
      <c r="D49" s="87" t="s">
        <v>8</v>
      </c>
      <c r="E49" s="88">
        <v>18</v>
      </c>
      <c r="F49" s="88">
        <v>5</v>
      </c>
      <c r="G49" s="88">
        <v>0.2</v>
      </c>
      <c r="H49" s="89">
        <f t="shared" si="6"/>
        <v>18</v>
      </c>
      <c r="I49" s="55"/>
    </row>
    <row r="50" spans="1:9" s="30" customFormat="1" ht="16.8" x14ac:dyDescent="0.25">
      <c r="A50" s="144"/>
      <c r="B50" s="85" t="s">
        <v>45</v>
      </c>
      <c r="C50" s="86"/>
      <c r="D50" s="87" t="s">
        <v>8</v>
      </c>
      <c r="E50" s="88">
        <v>18</v>
      </c>
      <c r="F50" s="88">
        <v>0.75</v>
      </c>
      <c r="G50" s="88">
        <v>1.5</v>
      </c>
      <c r="H50" s="89">
        <f t="shared" si="6"/>
        <v>20.25</v>
      </c>
      <c r="I50" s="55"/>
    </row>
    <row r="51" spans="1:9" s="30" customFormat="1" ht="24" customHeight="1" x14ac:dyDescent="0.25">
      <c r="A51" s="145"/>
      <c r="B51" s="90" t="s">
        <v>46</v>
      </c>
      <c r="C51" s="86"/>
      <c r="D51" s="87" t="s">
        <v>8</v>
      </c>
      <c r="E51" s="88">
        <v>18</v>
      </c>
      <c r="F51" s="88">
        <v>0.75</v>
      </c>
      <c r="G51" s="88">
        <v>2</v>
      </c>
      <c r="H51" s="89">
        <f t="shared" si="6"/>
        <v>27</v>
      </c>
      <c r="I51" s="51"/>
    </row>
    <row r="52" spans="1:9" s="30" customFormat="1" ht="24" customHeight="1" x14ac:dyDescent="0.25">
      <c r="A52" s="69"/>
      <c r="B52" s="96" t="s">
        <v>44</v>
      </c>
      <c r="C52" s="97">
        <v>2</v>
      </c>
      <c r="D52" s="98" t="s">
        <v>8</v>
      </c>
      <c r="E52" s="99">
        <v>8</v>
      </c>
      <c r="F52" s="99">
        <v>5</v>
      </c>
      <c r="G52" s="99">
        <v>0.2</v>
      </c>
      <c r="H52" s="89">
        <f>G52*F52*E52*C52</f>
        <v>16</v>
      </c>
      <c r="I52" s="68"/>
    </row>
    <row r="53" spans="1:9" s="30" customFormat="1" ht="24" customHeight="1" x14ac:dyDescent="0.25">
      <c r="A53" s="69"/>
      <c r="B53" s="96" t="s">
        <v>45</v>
      </c>
      <c r="C53" s="97">
        <v>2</v>
      </c>
      <c r="D53" s="98" t="s">
        <v>8</v>
      </c>
      <c r="E53" s="99">
        <v>8</v>
      </c>
      <c r="F53" s="99">
        <v>0.75</v>
      </c>
      <c r="G53" s="99">
        <v>1.5</v>
      </c>
      <c r="H53" s="89">
        <f t="shared" ref="H53:H57" si="7">G53*F53*E53*C53</f>
        <v>18</v>
      </c>
      <c r="I53" s="68"/>
    </row>
    <row r="54" spans="1:9" s="30" customFormat="1" ht="24" customHeight="1" x14ac:dyDescent="0.25">
      <c r="A54" s="69"/>
      <c r="B54" s="100" t="s">
        <v>46</v>
      </c>
      <c r="C54" s="97">
        <v>2</v>
      </c>
      <c r="D54" s="98" t="s">
        <v>8</v>
      </c>
      <c r="E54" s="99">
        <v>8</v>
      </c>
      <c r="F54" s="99">
        <v>0.75</v>
      </c>
      <c r="G54" s="99">
        <v>2</v>
      </c>
      <c r="H54" s="89">
        <f t="shared" si="7"/>
        <v>24</v>
      </c>
      <c r="I54" s="68"/>
    </row>
    <row r="55" spans="1:9" s="30" customFormat="1" ht="24" customHeight="1" x14ac:dyDescent="0.25">
      <c r="A55" s="69"/>
      <c r="B55" s="101" t="s">
        <v>44</v>
      </c>
      <c r="C55" s="102">
        <v>3</v>
      </c>
      <c r="D55" s="103" t="s">
        <v>8</v>
      </c>
      <c r="E55" s="104">
        <v>5</v>
      </c>
      <c r="F55" s="104">
        <v>3</v>
      </c>
      <c r="G55" s="104">
        <v>0.2</v>
      </c>
      <c r="H55" s="89">
        <f t="shared" si="7"/>
        <v>9.0000000000000018</v>
      </c>
      <c r="I55" s="68"/>
    </row>
    <row r="56" spans="1:9" s="30" customFormat="1" ht="24" customHeight="1" x14ac:dyDescent="0.25">
      <c r="A56" s="69"/>
      <c r="B56" s="101" t="s">
        <v>45</v>
      </c>
      <c r="C56" s="102">
        <v>3</v>
      </c>
      <c r="D56" s="103" t="s">
        <v>8</v>
      </c>
      <c r="E56" s="104">
        <v>5</v>
      </c>
      <c r="F56" s="104">
        <v>0.5</v>
      </c>
      <c r="G56" s="104">
        <v>0.8</v>
      </c>
      <c r="H56" s="89">
        <f t="shared" si="7"/>
        <v>6</v>
      </c>
      <c r="I56" s="68"/>
    </row>
    <row r="57" spans="1:9" s="30" customFormat="1" ht="24" customHeight="1" x14ac:dyDescent="0.25">
      <c r="A57" s="69"/>
      <c r="B57" s="101" t="s">
        <v>46</v>
      </c>
      <c r="C57" s="102">
        <v>3</v>
      </c>
      <c r="D57" s="103" t="s">
        <v>8</v>
      </c>
      <c r="E57" s="104">
        <v>5</v>
      </c>
      <c r="F57" s="104">
        <v>0.5</v>
      </c>
      <c r="G57" s="104">
        <v>1</v>
      </c>
      <c r="H57" s="89">
        <f t="shared" si="7"/>
        <v>7.5</v>
      </c>
      <c r="I57" s="68"/>
    </row>
    <row r="58" spans="1:9" s="30" customFormat="1" ht="24" customHeight="1" x14ac:dyDescent="0.25">
      <c r="A58" s="69"/>
      <c r="B58" s="106" t="s">
        <v>44</v>
      </c>
      <c r="C58" s="107"/>
      <c r="D58" s="108" t="s">
        <v>8</v>
      </c>
      <c r="E58" s="109">
        <v>5</v>
      </c>
      <c r="F58" s="109">
        <v>5</v>
      </c>
      <c r="G58" s="109">
        <v>0.2</v>
      </c>
      <c r="H58" s="110">
        <f>G58*F58*E58</f>
        <v>5</v>
      </c>
      <c r="I58" s="68"/>
    </row>
    <row r="59" spans="1:9" s="30" customFormat="1" ht="24" customHeight="1" x14ac:dyDescent="0.25">
      <c r="A59" s="69"/>
      <c r="B59" s="106" t="s">
        <v>45</v>
      </c>
      <c r="C59" s="107"/>
      <c r="D59" s="108" t="s">
        <v>8</v>
      </c>
      <c r="E59" s="109">
        <v>5</v>
      </c>
      <c r="F59" s="109">
        <v>0.5</v>
      </c>
      <c r="G59" s="109">
        <v>1</v>
      </c>
      <c r="H59" s="110">
        <f t="shared" ref="H59:H66" si="8">G59*F59*E59</f>
        <v>2.5</v>
      </c>
      <c r="I59" s="68"/>
    </row>
    <row r="60" spans="1:9" s="30" customFormat="1" ht="24" customHeight="1" x14ac:dyDescent="0.25">
      <c r="A60" s="69"/>
      <c r="B60" s="106" t="s">
        <v>46</v>
      </c>
      <c r="C60" s="107"/>
      <c r="D60" s="108" t="s">
        <v>8</v>
      </c>
      <c r="E60" s="109">
        <v>5</v>
      </c>
      <c r="F60" s="109">
        <v>0.5</v>
      </c>
      <c r="G60" s="109">
        <v>1.2</v>
      </c>
      <c r="H60" s="110">
        <f t="shared" si="8"/>
        <v>3</v>
      </c>
      <c r="I60" s="68"/>
    </row>
    <row r="61" spans="1:9" s="30" customFormat="1" ht="16.8" x14ac:dyDescent="0.25">
      <c r="A61" s="69"/>
      <c r="B61" s="111" t="s">
        <v>44</v>
      </c>
      <c r="C61" s="112"/>
      <c r="D61" s="113" t="s">
        <v>8</v>
      </c>
      <c r="E61" s="114">
        <v>6</v>
      </c>
      <c r="F61" s="114">
        <v>6</v>
      </c>
      <c r="G61" s="114">
        <v>0.2</v>
      </c>
      <c r="H61" s="110">
        <f t="shared" si="8"/>
        <v>7.2000000000000011</v>
      </c>
      <c r="I61" s="68"/>
    </row>
    <row r="62" spans="1:9" s="30" customFormat="1" ht="16.8" x14ac:dyDescent="0.25">
      <c r="A62" s="69"/>
      <c r="B62" s="111" t="s">
        <v>45</v>
      </c>
      <c r="C62" s="112"/>
      <c r="D62" s="113" t="s">
        <v>8</v>
      </c>
      <c r="E62" s="114">
        <v>6</v>
      </c>
      <c r="F62" s="114">
        <v>0.5</v>
      </c>
      <c r="G62" s="114">
        <v>1.2</v>
      </c>
      <c r="H62" s="110">
        <f t="shared" si="8"/>
        <v>3.5999999999999996</v>
      </c>
      <c r="I62" s="68"/>
    </row>
    <row r="63" spans="1:9" s="30" customFormat="1" ht="16.8" x14ac:dyDescent="0.25">
      <c r="A63" s="69"/>
      <c r="B63" s="111" t="s">
        <v>46</v>
      </c>
      <c r="C63" s="112"/>
      <c r="D63" s="113" t="s">
        <v>8</v>
      </c>
      <c r="E63" s="114">
        <v>6</v>
      </c>
      <c r="F63" s="114">
        <v>0.5</v>
      </c>
      <c r="G63" s="114">
        <v>1.5</v>
      </c>
      <c r="H63" s="110">
        <f t="shared" si="8"/>
        <v>4.5</v>
      </c>
      <c r="I63" s="68"/>
    </row>
    <row r="64" spans="1:9" s="30" customFormat="1" ht="16.8" x14ac:dyDescent="0.25">
      <c r="A64" s="69"/>
      <c r="B64" s="115" t="s">
        <v>44</v>
      </c>
      <c r="C64" s="116"/>
      <c r="D64" s="117" t="s">
        <v>8</v>
      </c>
      <c r="E64" s="118">
        <v>15</v>
      </c>
      <c r="F64" s="118">
        <v>5</v>
      </c>
      <c r="G64" s="118">
        <v>0.2</v>
      </c>
      <c r="H64" s="110">
        <f t="shared" si="8"/>
        <v>15</v>
      </c>
      <c r="I64" s="68"/>
    </row>
    <row r="65" spans="1:9" s="30" customFormat="1" ht="16.8" x14ac:dyDescent="0.25">
      <c r="A65" s="69"/>
      <c r="B65" s="115" t="s">
        <v>45</v>
      </c>
      <c r="C65" s="116"/>
      <c r="D65" s="117" t="s">
        <v>8</v>
      </c>
      <c r="E65" s="118">
        <v>15</v>
      </c>
      <c r="F65" s="118">
        <v>0.5</v>
      </c>
      <c r="G65" s="118">
        <v>1.5</v>
      </c>
      <c r="H65" s="110">
        <f t="shared" si="8"/>
        <v>11.25</v>
      </c>
      <c r="I65" s="68"/>
    </row>
    <row r="66" spans="1:9" s="30" customFormat="1" ht="16.8" x14ac:dyDescent="0.25">
      <c r="A66" s="69"/>
      <c r="B66" s="115" t="s">
        <v>46</v>
      </c>
      <c r="C66" s="116"/>
      <c r="D66" s="117" t="s">
        <v>8</v>
      </c>
      <c r="E66" s="118">
        <v>15</v>
      </c>
      <c r="F66" s="118">
        <v>0.5</v>
      </c>
      <c r="G66" s="118">
        <v>2</v>
      </c>
      <c r="H66" s="110">
        <f t="shared" si="8"/>
        <v>15</v>
      </c>
      <c r="I66" s="121">
        <f>SUM(H46:H66)</f>
        <v>256.29999999999995</v>
      </c>
    </row>
    <row r="67" spans="1:9" s="30" customFormat="1" ht="16.8" x14ac:dyDescent="0.25">
      <c r="A67" s="40">
        <v>7</v>
      </c>
      <c r="B67" s="43" t="s">
        <v>10</v>
      </c>
      <c r="C67" s="44"/>
      <c r="D67" s="37" t="s">
        <v>8</v>
      </c>
      <c r="E67" s="38">
        <v>140</v>
      </c>
      <c r="F67" s="38">
        <v>1</v>
      </c>
      <c r="G67" s="38">
        <v>1</v>
      </c>
      <c r="H67" s="39">
        <f>E67*F67*G67</f>
        <v>140</v>
      </c>
      <c r="I67" s="121">
        <f>H67</f>
        <v>140</v>
      </c>
    </row>
    <row r="68" spans="1:9" s="30" customFormat="1" ht="16.8" x14ac:dyDescent="0.25">
      <c r="A68" s="31">
        <v>8</v>
      </c>
      <c r="B68" s="45" t="s">
        <v>11</v>
      </c>
      <c r="C68" s="44">
        <v>10</v>
      </c>
      <c r="D68" s="37" t="s">
        <v>24</v>
      </c>
      <c r="E68" s="38">
        <v>2</v>
      </c>
      <c r="F68" s="38" t="s">
        <v>42</v>
      </c>
      <c r="G68" s="38" t="s">
        <v>42</v>
      </c>
      <c r="H68" s="39">
        <f>C68*E68</f>
        <v>20</v>
      </c>
      <c r="I68" s="121">
        <f>H68</f>
        <v>20</v>
      </c>
    </row>
    <row r="69" spans="1:9" ht="16.8" x14ac:dyDescent="0.3">
      <c r="A69" s="31">
        <v>9</v>
      </c>
      <c r="B69" s="45" t="s">
        <v>65</v>
      </c>
      <c r="C69" s="44">
        <v>5</v>
      </c>
      <c r="D69" s="37" t="s">
        <v>4</v>
      </c>
      <c r="E69" s="38">
        <v>5</v>
      </c>
      <c r="F69" s="124"/>
      <c r="G69" s="124"/>
      <c r="H69" s="39">
        <f>E69*C69</f>
        <v>25</v>
      </c>
      <c r="I69" s="121">
        <f>H69</f>
        <v>25</v>
      </c>
    </row>
    <row r="70" spans="1:9" ht="15.6" x14ac:dyDescent="0.3">
      <c r="A70" s="31">
        <v>10</v>
      </c>
      <c r="B70" s="127" t="s">
        <v>69</v>
      </c>
      <c r="C70" s="49"/>
      <c r="D70" s="37" t="s">
        <v>8</v>
      </c>
      <c r="E70" s="38">
        <v>30</v>
      </c>
      <c r="F70" s="38">
        <v>1</v>
      </c>
      <c r="G70" s="38">
        <v>1</v>
      </c>
      <c r="H70" s="39">
        <f>+G70*F70*E70</f>
        <v>30</v>
      </c>
      <c r="I70" s="121">
        <f>+H70</f>
        <v>30</v>
      </c>
    </row>
  </sheetData>
  <mergeCells count="4">
    <mergeCell ref="B9:I9"/>
    <mergeCell ref="A14:A37"/>
    <mergeCell ref="A45:A51"/>
    <mergeCell ref="A38:A44"/>
  </mergeCells>
  <phoneticPr fontId="23" type="noConversion"/>
  <pageMargins left="0.11811023622047245" right="0.19685039370078741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6D1C-E2AD-4D51-A408-A9C147C3E565}">
  <dimension ref="A1:L31"/>
  <sheetViews>
    <sheetView view="pageBreakPreview" zoomScaleNormal="100" zoomScaleSheetLayoutView="100" workbookViewId="0">
      <selection sqref="A1:XFD1048576"/>
    </sheetView>
  </sheetViews>
  <sheetFormatPr baseColWidth="10" defaultColWidth="11.44140625" defaultRowHeight="13.8" x14ac:dyDescent="0.25"/>
  <cols>
    <col min="1" max="1" width="3" style="9" bestFit="1" customWidth="1"/>
    <col min="2" max="3" width="11.44140625" style="9"/>
    <col min="4" max="4" width="25.6640625" style="9" customWidth="1"/>
    <col min="5" max="5" width="25.33203125" style="9" customWidth="1"/>
    <col min="6" max="6" width="6.44140625" style="9" bestFit="1" customWidth="1"/>
    <col min="7" max="7" width="9.77734375" style="9" bestFit="1" customWidth="1"/>
    <col min="8" max="8" width="10.88671875" style="9" customWidth="1"/>
    <col min="9" max="9" width="14.77734375" style="9" customWidth="1"/>
    <col min="10" max="11" width="11.44140625" style="9"/>
    <col min="12" max="12" width="14.33203125" style="9" bestFit="1" customWidth="1"/>
    <col min="13" max="16384" width="11.44140625" style="9"/>
  </cols>
  <sheetData>
    <row r="1" spans="1:12" ht="15" customHeight="1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</row>
    <row r="2" spans="1:12" ht="15" customHeight="1" x14ac:dyDescent="0.25">
      <c r="A2" s="150"/>
      <c r="B2" s="150"/>
      <c r="C2" s="150"/>
      <c r="D2" s="150"/>
      <c r="E2" s="150"/>
      <c r="F2" s="150"/>
      <c r="G2" s="150"/>
      <c r="H2" s="150"/>
      <c r="I2" s="150"/>
    </row>
    <row r="3" spans="1:12" ht="25.5" customHeight="1" x14ac:dyDescent="0.25">
      <c r="A3" s="151" t="s">
        <v>66</v>
      </c>
      <c r="B3" s="152"/>
      <c r="C3" s="152"/>
      <c r="D3" s="152"/>
      <c r="E3" s="152"/>
      <c r="F3" s="152"/>
      <c r="G3" s="152"/>
      <c r="H3" s="152"/>
      <c r="I3" s="152"/>
    </row>
    <row r="4" spans="1:12" ht="25.5" customHeight="1" x14ac:dyDescent="0.25">
      <c r="A4" s="152"/>
      <c r="B4" s="152"/>
      <c r="C4" s="152"/>
      <c r="D4" s="152"/>
      <c r="E4" s="152"/>
      <c r="F4" s="152"/>
      <c r="G4" s="152"/>
      <c r="H4" s="152"/>
      <c r="I4" s="152"/>
    </row>
    <row r="5" spans="1:12" ht="31.2" customHeight="1" thickBot="1" x14ac:dyDescent="0.3">
      <c r="A5" s="152"/>
      <c r="B5" s="152"/>
      <c r="C5" s="152"/>
      <c r="D5" s="152"/>
      <c r="E5" s="152"/>
      <c r="F5" s="152"/>
      <c r="G5" s="152"/>
      <c r="H5" s="152"/>
      <c r="I5" s="152"/>
    </row>
    <row r="6" spans="1:12" ht="31.8" thickTop="1" x14ac:dyDescent="0.25">
      <c r="A6" s="71" t="s">
        <v>27</v>
      </c>
      <c r="B6" s="157" t="s">
        <v>61</v>
      </c>
      <c r="C6" s="157"/>
      <c r="D6" s="157"/>
      <c r="E6" s="157"/>
      <c r="F6" s="72" t="s">
        <v>25</v>
      </c>
      <c r="G6" s="73" t="s">
        <v>18</v>
      </c>
      <c r="H6" s="76" t="s">
        <v>19</v>
      </c>
      <c r="I6" s="74" t="s">
        <v>20</v>
      </c>
      <c r="L6" s="136"/>
    </row>
    <row r="7" spans="1:12" x14ac:dyDescent="0.25">
      <c r="A7" s="13"/>
      <c r="B7" s="155" t="s">
        <v>52</v>
      </c>
      <c r="C7" s="155"/>
      <c r="D7" s="155"/>
      <c r="E7" s="155"/>
      <c r="F7" s="155"/>
      <c r="G7" s="155"/>
      <c r="H7" s="155"/>
      <c r="I7" s="156"/>
      <c r="L7" s="136"/>
    </row>
    <row r="8" spans="1:12" x14ac:dyDescent="0.25">
      <c r="A8" s="13">
        <v>1</v>
      </c>
      <c r="B8" s="146" t="s">
        <v>56</v>
      </c>
      <c r="C8" s="147"/>
      <c r="D8" s="147"/>
      <c r="E8" s="148"/>
      <c r="F8" s="65" t="s">
        <v>4</v>
      </c>
      <c r="G8" s="15">
        <v>2800</v>
      </c>
      <c r="H8" s="75">
        <v>12</v>
      </c>
      <c r="I8" s="67">
        <f t="shared" ref="I8:I13" si="0">H8*G8</f>
        <v>33600</v>
      </c>
      <c r="L8" s="136"/>
    </row>
    <row r="9" spans="1:12" x14ac:dyDescent="0.25">
      <c r="A9" s="13">
        <v>2</v>
      </c>
      <c r="B9" s="146" t="s">
        <v>57</v>
      </c>
      <c r="C9" s="147"/>
      <c r="D9" s="147"/>
      <c r="E9" s="148"/>
      <c r="F9" s="14" t="s">
        <v>4</v>
      </c>
      <c r="G9" s="15">
        <v>2800</v>
      </c>
      <c r="H9" s="75">
        <v>12</v>
      </c>
      <c r="I9" s="67">
        <f t="shared" si="0"/>
        <v>33600</v>
      </c>
    </row>
    <row r="10" spans="1:12" x14ac:dyDescent="0.25">
      <c r="A10" s="13">
        <v>3</v>
      </c>
      <c r="B10" s="146" t="s">
        <v>5</v>
      </c>
      <c r="C10" s="147"/>
      <c r="D10" s="147"/>
      <c r="E10" s="148"/>
      <c r="F10" s="14" t="s">
        <v>4</v>
      </c>
      <c r="G10" s="15">
        <v>2500</v>
      </c>
      <c r="H10" s="75">
        <v>10</v>
      </c>
      <c r="I10" s="67">
        <f t="shared" si="0"/>
        <v>25000</v>
      </c>
    </row>
    <row r="11" spans="1:12" ht="28.2" customHeight="1" x14ac:dyDescent="0.25">
      <c r="A11" s="13">
        <v>4</v>
      </c>
      <c r="B11" s="146" t="s">
        <v>55</v>
      </c>
      <c r="C11" s="147"/>
      <c r="D11" s="147"/>
      <c r="E11" s="148"/>
      <c r="F11" s="14" t="s">
        <v>4</v>
      </c>
      <c r="G11" s="15">
        <v>2720</v>
      </c>
      <c r="H11" s="75">
        <v>120</v>
      </c>
      <c r="I11" s="67">
        <f t="shared" si="0"/>
        <v>326400</v>
      </c>
    </row>
    <row r="12" spans="1:12" ht="28.2" customHeight="1" x14ac:dyDescent="0.25">
      <c r="A12" s="13">
        <v>5</v>
      </c>
      <c r="B12" s="146" t="s">
        <v>70</v>
      </c>
      <c r="C12" s="147"/>
      <c r="D12" s="147"/>
      <c r="E12" s="148"/>
      <c r="F12" s="14" t="s">
        <v>8</v>
      </c>
      <c r="G12" s="15">
        <v>434.47</v>
      </c>
      <c r="H12" s="75">
        <v>40</v>
      </c>
      <c r="I12" s="67">
        <f t="shared" si="0"/>
        <v>17378.800000000003</v>
      </c>
    </row>
    <row r="13" spans="1:12" x14ac:dyDescent="0.25">
      <c r="A13" s="13">
        <v>6</v>
      </c>
      <c r="B13" s="146" t="s">
        <v>41</v>
      </c>
      <c r="C13" s="147"/>
      <c r="D13" s="147"/>
      <c r="E13" s="148"/>
      <c r="F13" s="14" t="s">
        <v>15</v>
      </c>
      <c r="G13" s="15">
        <v>411</v>
      </c>
      <c r="H13" s="75">
        <v>35</v>
      </c>
      <c r="I13" s="67">
        <f t="shared" si="0"/>
        <v>14385</v>
      </c>
    </row>
    <row r="14" spans="1:12" x14ac:dyDescent="0.25">
      <c r="A14" s="13">
        <v>7</v>
      </c>
      <c r="B14" s="146" t="s">
        <v>9</v>
      </c>
      <c r="C14" s="147"/>
      <c r="D14" s="147"/>
      <c r="E14" s="148"/>
      <c r="F14" s="14" t="s">
        <v>8</v>
      </c>
      <c r="G14" s="15">
        <v>256.3</v>
      </c>
      <c r="H14" s="75">
        <v>1300</v>
      </c>
      <c r="I14" s="67">
        <f t="shared" ref="I14:I18" si="1">H14*G14</f>
        <v>333190</v>
      </c>
    </row>
    <row r="15" spans="1:12" x14ac:dyDescent="0.25">
      <c r="A15" s="13">
        <v>8</v>
      </c>
      <c r="B15" s="146" t="s">
        <v>10</v>
      </c>
      <c r="C15" s="147"/>
      <c r="D15" s="147"/>
      <c r="E15" s="148"/>
      <c r="F15" s="14" t="s">
        <v>8</v>
      </c>
      <c r="G15" s="15">
        <v>140</v>
      </c>
      <c r="H15" s="75">
        <v>400</v>
      </c>
      <c r="I15" s="67">
        <f t="shared" si="1"/>
        <v>56000</v>
      </c>
    </row>
    <row r="16" spans="1:12" x14ac:dyDescent="0.25">
      <c r="A16" s="13">
        <v>9</v>
      </c>
      <c r="B16" s="146" t="s">
        <v>11</v>
      </c>
      <c r="C16" s="147"/>
      <c r="D16" s="147"/>
      <c r="E16" s="148"/>
      <c r="F16" s="14" t="s">
        <v>24</v>
      </c>
      <c r="G16" s="15">
        <v>20</v>
      </c>
      <c r="H16" s="75">
        <v>70</v>
      </c>
      <c r="I16" s="67">
        <f t="shared" si="1"/>
        <v>1400</v>
      </c>
    </row>
    <row r="17" spans="1:9" ht="13.8" customHeight="1" x14ac:dyDescent="0.25">
      <c r="A17" s="13">
        <v>10</v>
      </c>
      <c r="B17" s="146" t="s">
        <v>68</v>
      </c>
      <c r="C17" s="147"/>
      <c r="D17" s="147"/>
      <c r="E17" s="148"/>
      <c r="F17" s="14" t="s">
        <v>4</v>
      </c>
      <c r="G17" s="15">
        <v>25</v>
      </c>
      <c r="H17" s="75">
        <v>1300</v>
      </c>
      <c r="I17" s="70">
        <f t="shared" si="1"/>
        <v>32500</v>
      </c>
    </row>
    <row r="18" spans="1:9" ht="13.8" customHeight="1" x14ac:dyDescent="0.25">
      <c r="A18" s="13">
        <v>11</v>
      </c>
      <c r="B18" s="146" t="s">
        <v>69</v>
      </c>
      <c r="C18" s="147"/>
      <c r="D18" s="147"/>
      <c r="E18" s="148"/>
      <c r="F18" s="14" t="s">
        <v>8</v>
      </c>
      <c r="G18" s="15">
        <v>30</v>
      </c>
      <c r="H18" s="75">
        <v>600</v>
      </c>
      <c r="I18" s="126">
        <f t="shared" si="1"/>
        <v>18000</v>
      </c>
    </row>
    <row r="19" spans="1:9" ht="16.5" customHeight="1" x14ac:dyDescent="0.25">
      <c r="A19" s="162" t="s">
        <v>21</v>
      </c>
      <c r="B19" s="163"/>
      <c r="C19" s="163"/>
      <c r="D19" s="163"/>
      <c r="E19" s="163"/>
      <c r="F19" s="163"/>
      <c r="G19" s="163"/>
      <c r="H19" s="153">
        <f>SUM(I8:I18)</f>
        <v>891453.8</v>
      </c>
      <c r="I19" s="154"/>
    </row>
    <row r="20" spans="1:9" ht="15.75" customHeight="1" x14ac:dyDescent="0.25">
      <c r="A20" s="162" t="s">
        <v>22</v>
      </c>
      <c r="B20" s="163"/>
      <c r="C20" s="163"/>
      <c r="D20" s="163"/>
      <c r="E20" s="163"/>
      <c r="F20" s="163"/>
      <c r="G20" s="163"/>
      <c r="H20" s="153">
        <f>H19*20%</f>
        <v>178290.76</v>
      </c>
      <c r="I20" s="154"/>
    </row>
    <row r="21" spans="1:9" ht="16.5" customHeight="1" thickBot="1" x14ac:dyDescent="0.3">
      <c r="A21" s="160" t="s">
        <v>17</v>
      </c>
      <c r="B21" s="161"/>
      <c r="C21" s="161"/>
      <c r="D21" s="161"/>
      <c r="E21" s="161"/>
      <c r="F21" s="161"/>
      <c r="G21" s="161"/>
      <c r="H21" s="158">
        <f>SUM(H19:I20)</f>
        <v>1069744.56</v>
      </c>
      <c r="I21" s="159"/>
    </row>
    <row r="22" spans="1:9" ht="7.2" customHeight="1" thickTop="1" x14ac:dyDescent="0.25">
      <c r="A22" s="7"/>
      <c r="B22" s="7"/>
      <c r="C22" s="7"/>
      <c r="D22" s="7"/>
      <c r="E22" s="7"/>
      <c r="F22" s="7"/>
      <c r="G22" s="7"/>
      <c r="H22" s="8"/>
      <c r="I22" s="8"/>
    </row>
    <row r="23" spans="1:9" ht="15.6" customHeight="1" x14ac:dyDescent="0.3">
      <c r="A23" s="149" t="s">
        <v>62</v>
      </c>
      <c r="B23" s="149"/>
      <c r="C23" s="149"/>
      <c r="D23" s="149"/>
      <c r="E23" s="149"/>
      <c r="F23" s="149"/>
      <c r="G23" s="149"/>
      <c r="H23" s="149"/>
      <c r="I23" s="149"/>
    </row>
    <row r="24" spans="1:9" ht="15.6" customHeight="1" x14ac:dyDescent="0.3">
      <c r="A24" s="78" t="s">
        <v>63</v>
      </c>
      <c r="B24" s="78"/>
      <c r="D24" s="77"/>
      <c r="E24" s="77"/>
      <c r="F24" s="77"/>
      <c r="G24" s="77"/>
      <c r="H24" s="77" t="s">
        <v>64</v>
      </c>
      <c r="I24" s="77"/>
    </row>
    <row r="25" spans="1:9" ht="13.8" customHeight="1" x14ac:dyDescent="0.3">
      <c r="A25" s="77"/>
      <c r="B25" s="77"/>
      <c r="C25" s="77"/>
      <c r="D25" s="77"/>
      <c r="E25" s="77"/>
      <c r="F25" s="77"/>
      <c r="G25" s="77"/>
      <c r="H25" s="77"/>
      <c r="I25" s="77"/>
    </row>
    <row r="26" spans="1:9" ht="15.6" customHeight="1" x14ac:dyDescent="0.3">
      <c r="A26" s="77"/>
      <c r="B26" s="77"/>
      <c r="C26" s="77"/>
      <c r="D26" s="77"/>
      <c r="E26" s="77"/>
      <c r="F26" s="77"/>
      <c r="G26" s="77"/>
      <c r="H26" s="77"/>
      <c r="I26" s="77"/>
    </row>
    <row r="27" spans="1:9" ht="13.8" customHeight="1" x14ac:dyDescent="0.3">
      <c r="A27" s="77"/>
      <c r="B27" s="77"/>
      <c r="C27" s="77"/>
      <c r="D27" s="77"/>
      <c r="E27" s="77"/>
      <c r="F27" s="77"/>
      <c r="G27" s="77"/>
      <c r="H27" s="77"/>
      <c r="I27" s="77"/>
    </row>
    <row r="28" spans="1:9" ht="13.8" customHeight="1" x14ac:dyDescent="0.3">
      <c r="A28" s="77"/>
      <c r="B28" s="77"/>
      <c r="C28" s="77"/>
      <c r="D28" s="77"/>
      <c r="E28" s="77"/>
      <c r="F28" s="77"/>
      <c r="G28" s="77"/>
      <c r="H28" s="77"/>
      <c r="I28" s="77"/>
    </row>
    <row r="29" spans="1:9" x14ac:dyDescent="0.25">
      <c r="A29" s="5"/>
      <c r="B29" s="5"/>
      <c r="C29" s="5"/>
      <c r="D29" s="6"/>
      <c r="E29" s="5"/>
      <c r="F29" s="5"/>
      <c r="G29" s="5"/>
      <c r="H29" s="5"/>
      <c r="I29" s="5"/>
    </row>
    <row r="30" spans="1:9" x14ac:dyDescent="0.25">
      <c r="A30" s="1"/>
      <c r="B30" s="1"/>
      <c r="C30" s="1"/>
      <c r="D30" s="2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2"/>
      <c r="E31" s="1"/>
      <c r="F31" s="1"/>
      <c r="G31" s="1"/>
      <c r="H31" s="1"/>
      <c r="I31" s="1"/>
    </row>
  </sheetData>
  <mergeCells count="22">
    <mergeCell ref="B10:E10"/>
    <mergeCell ref="B18:E18"/>
    <mergeCell ref="H21:I21"/>
    <mergeCell ref="A21:G21"/>
    <mergeCell ref="A20:G20"/>
    <mergeCell ref="A19:G19"/>
    <mergeCell ref="B8:E8"/>
    <mergeCell ref="A23:I23"/>
    <mergeCell ref="A1:I2"/>
    <mergeCell ref="A3:I5"/>
    <mergeCell ref="H19:I19"/>
    <mergeCell ref="H20:I20"/>
    <mergeCell ref="B16:E16"/>
    <mergeCell ref="B14:E14"/>
    <mergeCell ref="B15:E15"/>
    <mergeCell ref="B7:I7"/>
    <mergeCell ref="B17:E17"/>
    <mergeCell ref="B13:E13"/>
    <mergeCell ref="B11:E11"/>
    <mergeCell ref="B12:E12"/>
    <mergeCell ref="B6:E6"/>
    <mergeCell ref="B9:E9"/>
  </mergeCells>
  <pageMargins left="0" right="0" top="0.35433070866141736" bottom="0.35433070866141736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1A67-25E8-45E8-9BA0-9763A978CF8E}">
  <sheetPr>
    <pageSetUpPr fitToPage="1"/>
  </sheetPr>
  <dimension ref="A1:L32"/>
  <sheetViews>
    <sheetView tabSelected="1" topLeftCell="A4" workbookViewId="0">
      <selection activeCell="A5" sqref="A5:I7"/>
    </sheetView>
  </sheetViews>
  <sheetFormatPr baseColWidth="10" defaultColWidth="11.44140625" defaultRowHeight="13.8" x14ac:dyDescent="0.25"/>
  <cols>
    <col min="1" max="1" width="3" style="9" bestFit="1" customWidth="1"/>
    <col min="2" max="3" width="11.44140625" style="9"/>
    <col min="4" max="4" width="25.6640625" style="9" customWidth="1"/>
    <col min="5" max="5" width="25.33203125" style="9" customWidth="1"/>
    <col min="6" max="6" width="6.44140625" style="9" bestFit="1" customWidth="1"/>
    <col min="7" max="7" width="12" style="9" bestFit="1" customWidth="1"/>
    <col min="8" max="8" width="10.88671875" style="9" customWidth="1"/>
    <col min="9" max="9" width="14.77734375" style="9" customWidth="1"/>
    <col min="10" max="11" width="11.44140625" style="9"/>
    <col min="12" max="12" width="14.33203125" style="9" bestFit="1" customWidth="1"/>
    <col min="13" max="16384" width="11.44140625" style="9"/>
  </cols>
  <sheetData>
    <row r="1" spans="1:12" ht="15" customHeight="1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150"/>
    </row>
    <row r="2" spans="1:12" ht="15" customHeight="1" x14ac:dyDescent="0.25">
      <c r="A2" s="150"/>
      <c r="B2" s="150"/>
      <c r="C2" s="150"/>
      <c r="D2" s="150"/>
      <c r="E2" s="150"/>
      <c r="F2" s="150"/>
      <c r="G2" s="150"/>
      <c r="H2" s="150"/>
      <c r="I2" s="150"/>
    </row>
    <row r="3" spans="1:12" ht="15" customHeight="1" x14ac:dyDescent="0.25">
      <c r="A3" s="135"/>
      <c r="B3" s="135"/>
      <c r="C3" s="135"/>
      <c r="D3" s="174" t="s">
        <v>75</v>
      </c>
      <c r="E3" s="174"/>
      <c r="F3" s="174"/>
      <c r="G3" s="174"/>
      <c r="H3" s="174"/>
      <c r="I3" s="135"/>
    </row>
    <row r="4" spans="1:12" ht="15" customHeight="1" x14ac:dyDescent="0.25">
      <c r="A4" s="135"/>
      <c r="B4" s="135"/>
      <c r="C4" s="135"/>
      <c r="D4" s="135"/>
      <c r="E4" s="135"/>
      <c r="F4" s="135"/>
      <c r="G4" s="135"/>
      <c r="H4" s="135"/>
      <c r="I4" s="135"/>
    </row>
    <row r="5" spans="1:12" ht="25.5" customHeight="1" x14ac:dyDescent="0.25">
      <c r="A5" s="151" t="s">
        <v>66</v>
      </c>
      <c r="B5" s="151"/>
      <c r="C5" s="151"/>
      <c r="D5" s="151"/>
      <c r="E5" s="151"/>
      <c r="F5" s="151"/>
      <c r="G5" s="151"/>
      <c r="H5" s="151"/>
      <c r="I5" s="151"/>
    </row>
    <row r="6" spans="1:12" ht="25.5" customHeight="1" x14ac:dyDescent="0.25">
      <c r="A6" s="151"/>
      <c r="B6" s="151"/>
      <c r="C6" s="151"/>
      <c r="D6" s="151"/>
      <c r="E6" s="151"/>
      <c r="F6" s="151"/>
      <c r="G6" s="151"/>
      <c r="H6" s="151"/>
      <c r="I6" s="151"/>
    </row>
    <row r="7" spans="1:12" ht="31.2" customHeight="1" thickBot="1" x14ac:dyDescent="0.3">
      <c r="A7" s="173"/>
      <c r="B7" s="173"/>
      <c r="C7" s="173"/>
      <c r="D7" s="173"/>
      <c r="E7" s="173"/>
      <c r="F7" s="173"/>
      <c r="G7" s="173"/>
      <c r="H7" s="173"/>
      <c r="I7" s="173"/>
    </row>
    <row r="8" spans="1:12" ht="31.8" thickTop="1" x14ac:dyDescent="0.25">
      <c r="A8" s="71" t="s">
        <v>27</v>
      </c>
      <c r="B8" s="157" t="s">
        <v>61</v>
      </c>
      <c r="C8" s="157"/>
      <c r="D8" s="157"/>
      <c r="E8" s="157"/>
      <c r="F8" s="72" t="s">
        <v>25</v>
      </c>
      <c r="G8" s="133" t="s">
        <v>18</v>
      </c>
      <c r="H8" s="76" t="s">
        <v>19</v>
      </c>
      <c r="I8" s="74" t="s">
        <v>20</v>
      </c>
      <c r="L8" s="136"/>
    </row>
    <row r="9" spans="1:12" ht="15.6" x14ac:dyDescent="0.3">
      <c r="A9" s="13">
        <v>1</v>
      </c>
      <c r="B9" s="167" t="s">
        <v>56</v>
      </c>
      <c r="C9" s="168"/>
      <c r="D9" s="168"/>
      <c r="E9" s="169"/>
      <c r="F9" s="137" t="s">
        <v>4</v>
      </c>
      <c r="G9" s="138">
        <v>2800</v>
      </c>
      <c r="H9" s="75"/>
      <c r="I9" s="134"/>
      <c r="L9" s="136"/>
    </row>
    <row r="10" spans="1:12" ht="15.6" x14ac:dyDescent="0.25">
      <c r="A10" s="13">
        <v>2</v>
      </c>
      <c r="B10" s="167" t="s">
        <v>57</v>
      </c>
      <c r="C10" s="168"/>
      <c r="D10" s="168"/>
      <c r="E10" s="169"/>
      <c r="F10" s="139" t="s">
        <v>4</v>
      </c>
      <c r="G10" s="138">
        <v>2800</v>
      </c>
      <c r="H10" s="75"/>
      <c r="I10" s="134"/>
    </row>
    <row r="11" spans="1:12" ht="15.6" x14ac:dyDescent="0.25">
      <c r="A11" s="13">
        <v>3</v>
      </c>
      <c r="B11" s="167" t="s">
        <v>5</v>
      </c>
      <c r="C11" s="168"/>
      <c r="D11" s="168"/>
      <c r="E11" s="169"/>
      <c r="F11" s="139" t="s">
        <v>4</v>
      </c>
      <c r="G11" s="138">
        <v>2500</v>
      </c>
      <c r="H11" s="75"/>
      <c r="I11" s="134"/>
    </row>
    <row r="12" spans="1:12" ht="28.2" customHeight="1" x14ac:dyDescent="0.25">
      <c r="A12" s="13">
        <v>4</v>
      </c>
      <c r="B12" s="167" t="s">
        <v>55</v>
      </c>
      <c r="C12" s="168"/>
      <c r="D12" s="168"/>
      <c r="E12" s="169"/>
      <c r="F12" s="139" t="s">
        <v>4</v>
      </c>
      <c r="G12" s="138">
        <v>2720</v>
      </c>
      <c r="H12" s="75"/>
      <c r="I12" s="134"/>
    </row>
    <row r="13" spans="1:12" ht="28.2" customHeight="1" x14ac:dyDescent="0.25">
      <c r="A13" s="13">
        <v>5</v>
      </c>
      <c r="B13" s="167" t="s">
        <v>70</v>
      </c>
      <c r="C13" s="168"/>
      <c r="D13" s="168"/>
      <c r="E13" s="169"/>
      <c r="F13" s="139" t="s">
        <v>8</v>
      </c>
      <c r="G13" s="138">
        <v>434.47</v>
      </c>
      <c r="H13" s="75"/>
      <c r="I13" s="134"/>
    </row>
    <row r="14" spans="1:12" ht="15.6" x14ac:dyDescent="0.25">
      <c r="A14" s="13">
        <v>6</v>
      </c>
      <c r="B14" s="167" t="s">
        <v>41</v>
      </c>
      <c r="C14" s="168"/>
      <c r="D14" s="168"/>
      <c r="E14" s="169"/>
      <c r="F14" s="139" t="s">
        <v>15</v>
      </c>
      <c r="G14" s="138">
        <v>411</v>
      </c>
      <c r="H14" s="75"/>
      <c r="I14" s="134"/>
    </row>
    <row r="15" spans="1:12" ht="15.6" x14ac:dyDescent="0.25">
      <c r="A15" s="13">
        <v>7</v>
      </c>
      <c r="B15" s="167" t="s">
        <v>9</v>
      </c>
      <c r="C15" s="168"/>
      <c r="D15" s="168"/>
      <c r="E15" s="169"/>
      <c r="F15" s="139" t="s">
        <v>8</v>
      </c>
      <c r="G15" s="138">
        <v>256.3</v>
      </c>
      <c r="H15" s="75"/>
      <c r="I15" s="134"/>
    </row>
    <row r="16" spans="1:12" ht="15.6" x14ac:dyDescent="0.25">
      <c r="A16" s="13">
        <v>8</v>
      </c>
      <c r="B16" s="167" t="s">
        <v>10</v>
      </c>
      <c r="C16" s="168"/>
      <c r="D16" s="168"/>
      <c r="E16" s="169"/>
      <c r="F16" s="139" t="s">
        <v>8</v>
      </c>
      <c r="G16" s="138">
        <v>140</v>
      </c>
      <c r="H16" s="75"/>
      <c r="I16" s="134"/>
    </row>
    <row r="17" spans="1:9" ht="15.6" x14ac:dyDescent="0.25">
      <c r="A17" s="13">
        <v>9</v>
      </c>
      <c r="B17" s="167" t="s">
        <v>11</v>
      </c>
      <c r="C17" s="168"/>
      <c r="D17" s="168"/>
      <c r="E17" s="169"/>
      <c r="F17" s="139" t="s">
        <v>24</v>
      </c>
      <c r="G17" s="138">
        <v>20</v>
      </c>
      <c r="H17" s="75"/>
      <c r="I17" s="134"/>
    </row>
    <row r="18" spans="1:9" ht="13.8" customHeight="1" x14ac:dyDescent="0.25">
      <c r="A18" s="13">
        <v>10</v>
      </c>
      <c r="B18" s="167" t="s">
        <v>74</v>
      </c>
      <c r="C18" s="168"/>
      <c r="D18" s="168"/>
      <c r="E18" s="169"/>
      <c r="F18" s="139" t="s">
        <v>4</v>
      </c>
      <c r="G18" s="138">
        <v>25</v>
      </c>
      <c r="H18" s="75"/>
      <c r="I18" s="134"/>
    </row>
    <row r="19" spans="1:9" ht="13.8" customHeight="1" x14ac:dyDescent="0.25">
      <c r="A19" s="13">
        <v>11</v>
      </c>
      <c r="B19" s="167" t="s">
        <v>69</v>
      </c>
      <c r="C19" s="168"/>
      <c r="D19" s="168"/>
      <c r="E19" s="169"/>
      <c r="F19" s="139" t="s">
        <v>8</v>
      </c>
      <c r="G19" s="138">
        <v>30</v>
      </c>
      <c r="H19" s="75"/>
      <c r="I19" s="134"/>
    </row>
    <row r="20" spans="1:9" ht="16.5" customHeight="1" x14ac:dyDescent="0.25">
      <c r="A20" s="170" t="s">
        <v>21</v>
      </c>
      <c r="B20" s="171"/>
      <c r="C20" s="171"/>
      <c r="D20" s="171"/>
      <c r="E20" s="171"/>
      <c r="F20" s="171"/>
      <c r="G20" s="172"/>
      <c r="H20" s="153">
        <f>SUM(I9:I19)</f>
        <v>0</v>
      </c>
      <c r="I20" s="154"/>
    </row>
    <row r="21" spans="1:9" ht="15.75" customHeight="1" x14ac:dyDescent="0.25">
      <c r="A21" s="170" t="s">
        <v>22</v>
      </c>
      <c r="B21" s="171"/>
      <c r="C21" s="171"/>
      <c r="D21" s="171"/>
      <c r="E21" s="171"/>
      <c r="F21" s="171"/>
      <c r="G21" s="172"/>
      <c r="H21" s="153">
        <f>H20*20%</f>
        <v>0</v>
      </c>
      <c r="I21" s="154"/>
    </row>
    <row r="22" spans="1:9" ht="16.5" customHeight="1" thickBot="1" x14ac:dyDescent="0.3">
      <c r="A22" s="164" t="s">
        <v>17</v>
      </c>
      <c r="B22" s="165"/>
      <c r="C22" s="165"/>
      <c r="D22" s="165"/>
      <c r="E22" s="165"/>
      <c r="F22" s="165"/>
      <c r="G22" s="166"/>
      <c r="H22" s="158">
        <f>SUM(H20:I21)</f>
        <v>0</v>
      </c>
      <c r="I22" s="159"/>
    </row>
    <row r="23" spans="1:9" ht="7.2" customHeight="1" thickTop="1" x14ac:dyDescent="0.25">
      <c r="A23" s="7"/>
      <c r="B23" s="7"/>
      <c r="C23" s="7"/>
      <c r="D23" s="7"/>
      <c r="E23" s="7"/>
      <c r="F23" s="7"/>
      <c r="G23" s="7"/>
      <c r="H23" s="8"/>
      <c r="I23" s="8"/>
    </row>
    <row r="24" spans="1:9" ht="15.6" customHeight="1" x14ac:dyDescent="0.3">
      <c r="A24" s="149"/>
      <c r="B24" s="149"/>
      <c r="C24" s="149"/>
      <c r="D24" s="149"/>
      <c r="E24" s="149"/>
      <c r="F24" s="149"/>
      <c r="G24" s="149"/>
      <c r="H24" s="149"/>
      <c r="I24" s="149"/>
    </row>
    <row r="25" spans="1:9" ht="15.6" customHeight="1" x14ac:dyDescent="0.3">
      <c r="A25" s="78"/>
      <c r="B25" s="78" t="s">
        <v>73</v>
      </c>
      <c r="C25" s="78"/>
      <c r="D25" s="78"/>
      <c r="E25" s="78"/>
      <c r="F25" s="78"/>
      <c r="G25" s="78"/>
      <c r="H25" s="78"/>
      <c r="I25" s="78"/>
    </row>
    <row r="26" spans="1:9" ht="13.8" customHeight="1" x14ac:dyDescent="0.3">
      <c r="A26" s="77"/>
      <c r="B26" s="77"/>
      <c r="C26" s="77"/>
      <c r="D26" s="77"/>
      <c r="E26" s="77"/>
      <c r="F26" s="77"/>
      <c r="G26" s="77"/>
      <c r="H26" s="77"/>
      <c r="I26" s="77"/>
    </row>
    <row r="27" spans="1:9" ht="15.6" customHeight="1" x14ac:dyDescent="0.3">
      <c r="A27" s="77"/>
      <c r="B27" s="77"/>
      <c r="C27" s="77"/>
      <c r="D27" s="77"/>
      <c r="E27" s="77"/>
      <c r="F27" s="77"/>
      <c r="G27" s="77"/>
      <c r="H27" s="77"/>
      <c r="I27" s="77"/>
    </row>
    <row r="28" spans="1:9" ht="13.8" customHeight="1" x14ac:dyDescent="0.3">
      <c r="A28" s="77"/>
      <c r="B28" s="77"/>
      <c r="C28" s="77"/>
      <c r="D28" s="77"/>
      <c r="E28" s="77"/>
      <c r="F28" s="77"/>
      <c r="G28" s="77"/>
      <c r="H28" s="77"/>
      <c r="I28" s="77"/>
    </row>
    <row r="29" spans="1:9" ht="13.8" customHeight="1" x14ac:dyDescent="0.3">
      <c r="A29" s="77"/>
      <c r="B29" s="77"/>
      <c r="C29" s="77"/>
      <c r="D29" s="77"/>
      <c r="E29" s="77"/>
      <c r="F29" s="77"/>
      <c r="G29" s="77"/>
      <c r="H29" s="77"/>
      <c r="I29" s="77"/>
    </row>
    <row r="30" spans="1:9" x14ac:dyDescent="0.25">
      <c r="A30" s="5"/>
      <c r="B30" s="5"/>
      <c r="C30" s="5"/>
      <c r="D30" s="6"/>
      <c r="E30" s="5"/>
      <c r="F30" s="5"/>
      <c r="G30" s="5"/>
      <c r="H30" s="5"/>
      <c r="I30" s="5"/>
    </row>
    <row r="31" spans="1:9" x14ac:dyDescent="0.25">
      <c r="A31" s="1"/>
      <c r="B31" s="1"/>
      <c r="C31" s="1"/>
      <c r="D31" s="2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2"/>
      <c r="E32" s="1"/>
      <c r="F32" s="1"/>
      <c r="G32" s="1"/>
      <c r="H32" s="1"/>
      <c r="I32" s="1"/>
    </row>
  </sheetData>
  <mergeCells count="22">
    <mergeCell ref="A1:I2"/>
    <mergeCell ref="A5:I7"/>
    <mergeCell ref="D3:H3"/>
    <mergeCell ref="B16:E16"/>
    <mergeCell ref="B8:E8"/>
    <mergeCell ref="B9:E9"/>
    <mergeCell ref="B10:E10"/>
    <mergeCell ref="B11:E11"/>
    <mergeCell ref="B12:E12"/>
    <mergeCell ref="B13:E13"/>
    <mergeCell ref="B14:E14"/>
    <mergeCell ref="B15:E15"/>
    <mergeCell ref="A22:G22"/>
    <mergeCell ref="H22:I22"/>
    <mergeCell ref="A24:I24"/>
    <mergeCell ref="B17:E17"/>
    <mergeCell ref="B18:E18"/>
    <mergeCell ref="B19:E19"/>
    <mergeCell ref="A20:G20"/>
    <mergeCell ref="H20:I20"/>
    <mergeCell ref="A21:G21"/>
    <mergeCell ref="H21:I21"/>
  </mergeCells>
  <pageMargins left="0.11811023622047245" right="0.11811023622047245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674D-061D-4324-BE2C-454A246B9E01}">
  <dimension ref="A1:I55"/>
  <sheetViews>
    <sheetView view="pageBreakPreview" topLeftCell="A19" zoomScale="80" zoomScaleNormal="100" zoomScaleSheetLayoutView="80" workbookViewId="0">
      <selection activeCell="K11" sqref="K11"/>
    </sheetView>
  </sheetViews>
  <sheetFormatPr baseColWidth="10" defaultColWidth="11.44140625" defaultRowHeight="13.8" x14ac:dyDescent="0.25"/>
  <cols>
    <col min="1" max="1" width="3" style="9" bestFit="1" customWidth="1"/>
    <col min="2" max="4" width="11.44140625" style="9"/>
    <col min="5" max="5" width="37.88671875" style="9" customWidth="1"/>
    <col min="6" max="6" width="6.44140625" style="9" bestFit="1" customWidth="1"/>
    <col min="7" max="7" width="9.77734375" style="9" bestFit="1" customWidth="1"/>
    <col min="8" max="8" width="10.88671875" style="9" customWidth="1"/>
    <col min="9" max="9" width="14.77734375" style="9" customWidth="1"/>
    <col min="10" max="16384" width="11.44140625" style="9"/>
  </cols>
  <sheetData>
    <row r="1" spans="1:9" ht="15" customHeight="1" x14ac:dyDescent="0.25">
      <c r="A1" s="216" t="s">
        <v>0</v>
      </c>
      <c r="B1" s="216"/>
      <c r="C1" s="216"/>
      <c r="D1" s="216"/>
      <c r="E1" s="216"/>
      <c r="F1" s="216"/>
      <c r="G1" s="216"/>
      <c r="H1" s="216"/>
      <c r="I1" s="216"/>
    </row>
    <row r="2" spans="1:9" ht="15" customHeight="1" x14ac:dyDescent="0.25">
      <c r="A2" s="216"/>
      <c r="B2" s="216"/>
      <c r="C2" s="216"/>
      <c r="D2" s="216"/>
      <c r="E2" s="216"/>
      <c r="F2" s="216"/>
      <c r="G2" s="216"/>
      <c r="H2" s="216"/>
      <c r="I2" s="216"/>
    </row>
    <row r="3" spans="1:9" ht="25.5" customHeight="1" x14ac:dyDescent="0.25">
      <c r="A3" s="151" t="s">
        <v>54</v>
      </c>
      <c r="B3" s="152"/>
      <c r="C3" s="152"/>
      <c r="D3" s="152"/>
      <c r="E3" s="152"/>
      <c r="F3" s="152"/>
      <c r="G3" s="152"/>
      <c r="H3" s="152"/>
      <c r="I3" s="152"/>
    </row>
    <row r="4" spans="1:9" ht="25.5" customHeight="1" x14ac:dyDescent="0.25">
      <c r="A4" s="152"/>
      <c r="B4" s="152"/>
      <c r="C4" s="152"/>
      <c r="D4" s="152"/>
      <c r="E4" s="152"/>
      <c r="F4" s="152"/>
      <c r="G4" s="152"/>
      <c r="H4" s="152"/>
      <c r="I4" s="152"/>
    </row>
    <row r="5" spans="1:9" ht="45" customHeight="1" thickBot="1" x14ac:dyDescent="0.3">
      <c r="A5" s="152"/>
      <c r="B5" s="152"/>
      <c r="C5" s="152"/>
      <c r="D5" s="152"/>
      <c r="E5" s="152"/>
      <c r="F5" s="152"/>
      <c r="G5" s="152"/>
      <c r="H5" s="152"/>
      <c r="I5" s="152"/>
    </row>
    <row r="6" spans="1:9" ht="36.6" thickTop="1" x14ac:dyDescent="0.25">
      <c r="A6" s="10" t="s">
        <v>1</v>
      </c>
      <c r="B6" s="217" t="s">
        <v>2</v>
      </c>
      <c r="C6" s="218"/>
      <c r="D6" s="218"/>
      <c r="E6" s="219"/>
      <c r="F6" s="11" t="s">
        <v>25</v>
      </c>
      <c r="G6" s="12" t="s">
        <v>18</v>
      </c>
      <c r="H6" s="56" t="s">
        <v>19</v>
      </c>
      <c r="I6" s="57" t="s">
        <v>20</v>
      </c>
    </row>
    <row r="7" spans="1:9" x14ac:dyDescent="0.25">
      <c r="A7" s="60"/>
      <c r="B7" s="220" t="s">
        <v>52</v>
      </c>
      <c r="C7" s="221"/>
      <c r="D7" s="221"/>
      <c r="E7" s="221"/>
      <c r="F7" s="221"/>
      <c r="G7" s="221"/>
      <c r="H7" s="221"/>
      <c r="I7" s="222"/>
    </row>
    <row r="8" spans="1:9" x14ac:dyDescent="0.25">
      <c r="A8" s="60">
        <v>1</v>
      </c>
      <c r="B8" s="206" t="s">
        <v>56</v>
      </c>
      <c r="C8" s="207"/>
      <c r="D8" s="207"/>
      <c r="E8" s="208"/>
      <c r="F8" s="65" t="s">
        <v>4</v>
      </c>
      <c r="G8" s="65">
        <v>1200</v>
      </c>
      <c r="H8" s="16"/>
      <c r="I8" s="59"/>
    </row>
    <row r="9" spans="1:9" x14ac:dyDescent="0.25">
      <c r="A9" s="179">
        <v>2</v>
      </c>
      <c r="B9" s="191" t="s">
        <v>57</v>
      </c>
      <c r="C9" s="192"/>
      <c r="D9" s="192"/>
      <c r="E9" s="193"/>
      <c r="F9" s="187" t="s">
        <v>4</v>
      </c>
      <c r="G9" s="189">
        <v>1200</v>
      </c>
      <c r="H9" s="200"/>
      <c r="I9" s="202"/>
    </row>
    <row r="10" spans="1:9" x14ac:dyDescent="0.25">
      <c r="A10" s="180"/>
      <c r="B10" s="194"/>
      <c r="C10" s="195"/>
      <c r="D10" s="195"/>
      <c r="E10" s="196"/>
      <c r="F10" s="188"/>
      <c r="G10" s="190"/>
      <c r="H10" s="201"/>
      <c r="I10" s="202"/>
    </row>
    <row r="11" spans="1:9" x14ac:dyDescent="0.25">
      <c r="A11" s="13">
        <v>3</v>
      </c>
      <c r="B11" s="146" t="s">
        <v>5</v>
      </c>
      <c r="C11" s="147"/>
      <c r="D11" s="147"/>
      <c r="E11" s="148"/>
      <c r="F11" s="14" t="s">
        <v>4</v>
      </c>
      <c r="G11" s="15">
        <v>1100</v>
      </c>
      <c r="H11" s="16"/>
      <c r="I11" s="59"/>
    </row>
    <row r="12" spans="1:9" ht="45" customHeight="1" x14ac:dyDescent="0.25">
      <c r="A12" s="13">
        <v>4</v>
      </c>
      <c r="B12" s="146" t="s">
        <v>55</v>
      </c>
      <c r="C12" s="147"/>
      <c r="D12" s="147"/>
      <c r="E12" s="148"/>
      <c r="F12" s="14" t="s">
        <v>4</v>
      </c>
      <c r="G12" s="15">
        <v>1180</v>
      </c>
      <c r="H12" s="16"/>
      <c r="I12" s="59"/>
    </row>
    <row r="13" spans="1:9" x14ac:dyDescent="0.25">
      <c r="A13" s="179">
        <v>5</v>
      </c>
      <c r="B13" s="191" t="s">
        <v>7</v>
      </c>
      <c r="C13" s="192"/>
      <c r="D13" s="192"/>
      <c r="E13" s="193"/>
      <c r="F13" s="187" t="s">
        <v>8</v>
      </c>
      <c r="G13" s="189">
        <v>60.55</v>
      </c>
      <c r="H13" s="200"/>
      <c r="I13" s="223"/>
    </row>
    <row r="14" spans="1:9" ht="26.4" customHeight="1" x14ac:dyDescent="0.25">
      <c r="A14" s="180"/>
      <c r="B14" s="194"/>
      <c r="C14" s="195"/>
      <c r="D14" s="195"/>
      <c r="E14" s="196"/>
      <c r="F14" s="188"/>
      <c r="G14" s="190"/>
      <c r="H14" s="201"/>
      <c r="I14" s="224"/>
    </row>
    <row r="15" spans="1:9" ht="30" customHeight="1" x14ac:dyDescent="0.25">
      <c r="A15" s="61">
        <v>6</v>
      </c>
      <c r="B15" s="146" t="s">
        <v>41</v>
      </c>
      <c r="C15" s="147"/>
      <c r="D15" s="147"/>
      <c r="E15" s="148"/>
      <c r="F15" s="62" t="s">
        <v>15</v>
      </c>
      <c r="G15" s="63">
        <v>70</v>
      </c>
      <c r="H15" s="58"/>
      <c r="I15" s="64"/>
    </row>
    <row r="16" spans="1:9" x14ac:dyDescent="0.25">
      <c r="A16" s="13">
        <v>7</v>
      </c>
      <c r="B16" s="146" t="s">
        <v>9</v>
      </c>
      <c r="C16" s="147"/>
      <c r="D16" s="147"/>
      <c r="E16" s="148"/>
      <c r="F16" s="14" t="s">
        <v>8</v>
      </c>
      <c r="G16" s="15">
        <v>39.630000000000003</v>
      </c>
      <c r="H16" s="16"/>
      <c r="I16" s="59"/>
    </row>
    <row r="17" spans="1:9" x14ac:dyDescent="0.25">
      <c r="A17" s="13">
        <v>8</v>
      </c>
      <c r="B17" s="146" t="s">
        <v>10</v>
      </c>
      <c r="C17" s="147"/>
      <c r="D17" s="147"/>
      <c r="E17" s="148"/>
      <c r="F17" s="14" t="s">
        <v>8</v>
      </c>
      <c r="G17" s="15">
        <v>10</v>
      </c>
      <c r="H17" s="16"/>
      <c r="I17" s="59"/>
    </row>
    <row r="18" spans="1:9" x14ac:dyDescent="0.25">
      <c r="A18" s="13">
        <v>9</v>
      </c>
      <c r="B18" s="146" t="s">
        <v>11</v>
      </c>
      <c r="C18" s="147"/>
      <c r="D18" s="147"/>
      <c r="E18" s="148"/>
      <c r="F18" s="14" t="s">
        <v>24</v>
      </c>
      <c r="G18" s="15">
        <v>4</v>
      </c>
      <c r="H18" s="16"/>
      <c r="I18" s="59"/>
    </row>
    <row r="19" spans="1:9" x14ac:dyDescent="0.25">
      <c r="A19" s="13"/>
      <c r="B19" s="213" t="s">
        <v>53</v>
      </c>
      <c r="C19" s="214"/>
      <c r="D19" s="214"/>
      <c r="E19" s="214"/>
      <c r="F19" s="214"/>
      <c r="G19" s="214"/>
      <c r="H19" s="214"/>
      <c r="I19" s="215"/>
    </row>
    <row r="20" spans="1:9" x14ac:dyDescent="0.25">
      <c r="A20" s="13">
        <v>10</v>
      </c>
      <c r="B20" s="206" t="s">
        <v>56</v>
      </c>
      <c r="C20" s="207"/>
      <c r="D20" s="207"/>
      <c r="E20" s="208"/>
      <c r="F20" s="66" t="s">
        <v>4</v>
      </c>
      <c r="G20" s="66">
        <v>1150</v>
      </c>
      <c r="H20" s="16"/>
      <c r="I20" s="66"/>
    </row>
    <row r="21" spans="1:9" ht="13.8" customHeight="1" x14ac:dyDescent="0.25">
      <c r="A21" s="179">
        <v>11</v>
      </c>
      <c r="B21" s="191" t="s">
        <v>58</v>
      </c>
      <c r="C21" s="192"/>
      <c r="D21" s="192"/>
      <c r="E21" s="193"/>
      <c r="F21" s="187" t="s">
        <v>4</v>
      </c>
      <c r="G21" s="189">
        <v>1150</v>
      </c>
      <c r="H21" s="200"/>
      <c r="I21" s="202"/>
    </row>
    <row r="22" spans="1:9" x14ac:dyDescent="0.25">
      <c r="A22" s="180"/>
      <c r="B22" s="194"/>
      <c r="C22" s="195"/>
      <c r="D22" s="195"/>
      <c r="E22" s="196"/>
      <c r="F22" s="188"/>
      <c r="G22" s="190"/>
      <c r="H22" s="201"/>
      <c r="I22" s="202"/>
    </row>
    <row r="23" spans="1:9" x14ac:dyDescent="0.25">
      <c r="A23" s="13">
        <v>12</v>
      </c>
      <c r="B23" s="203" t="s">
        <v>12</v>
      </c>
      <c r="C23" s="204"/>
      <c r="D23" s="204"/>
      <c r="E23" s="205"/>
      <c r="F23" s="14" t="s">
        <v>4</v>
      </c>
      <c r="G23" s="15">
        <v>1100</v>
      </c>
      <c r="H23" s="16"/>
      <c r="I23" s="59"/>
    </row>
    <row r="24" spans="1:9" ht="51" customHeight="1" x14ac:dyDescent="0.25">
      <c r="A24" s="13">
        <v>13</v>
      </c>
      <c r="B24" s="146" t="s">
        <v>55</v>
      </c>
      <c r="C24" s="147"/>
      <c r="D24" s="147"/>
      <c r="E24" s="148"/>
      <c r="F24" s="14" t="s">
        <v>4</v>
      </c>
      <c r="G24" s="15">
        <v>1130</v>
      </c>
      <c r="H24" s="16"/>
      <c r="I24" s="17"/>
    </row>
    <row r="25" spans="1:9" ht="13.8" customHeight="1" x14ac:dyDescent="0.25">
      <c r="A25" s="179">
        <v>14</v>
      </c>
      <c r="B25" s="181" t="s">
        <v>13</v>
      </c>
      <c r="C25" s="182"/>
      <c r="D25" s="182"/>
      <c r="E25" s="183"/>
      <c r="F25" s="187" t="s">
        <v>8</v>
      </c>
      <c r="G25" s="189">
        <v>34.799999999999997</v>
      </c>
      <c r="H25" s="200"/>
      <c r="I25" s="202"/>
    </row>
    <row r="26" spans="1:9" x14ac:dyDescent="0.25">
      <c r="A26" s="180"/>
      <c r="B26" s="184"/>
      <c r="C26" s="185"/>
      <c r="D26" s="185"/>
      <c r="E26" s="186"/>
      <c r="F26" s="188"/>
      <c r="G26" s="190"/>
      <c r="H26" s="201"/>
      <c r="I26" s="202"/>
    </row>
    <row r="27" spans="1:9" ht="13.8" customHeight="1" x14ac:dyDescent="0.25">
      <c r="A27" s="13">
        <v>15</v>
      </c>
      <c r="B27" s="146" t="s">
        <v>14</v>
      </c>
      <c r="C27" s="147"/>
      <c r="D27" s="147"/>
      <c r="E27" s="148"/>
      <c r="F27" s="62" t="s">
        <v>15</v>
      </c>
      <c r="G27" s="18">
        <v>45</v>
      </c>
      <c r="H27" s="58"/>
      <c r="I27" s="59"/>
    </row>
    <row r="28" spans="1:9" x14ac:dyDescent="0.25">
      <c r="A28" s="13">
        <v>16</v>
      </c>
      <c r="B28" s="209" t="s">
        <v>16</v>
      </c>
      <c r="C28" s="210"/>
      <c r="D28" s="210"/>
      <c r="E28" s="211"/>
      <c r="F28" s="14" t="s">
        <v>8</v>
      </c>
      <c r="G28" s="18">
        <v>21.5</v>
      </c>
      <c r="H28" s="16"/>
      <c r="I28" s="59"/>
    </row>
    <row r="29" spans="1:9" ht="14.4" thickBot="1" x14ac:dyDescent="0.3">
      <c r="A29" s="13">
        <v>17</v>
      </c>
      <c r="B29" s="212" t="s">
        <v>11</v>
      </c>
      <c r="C29" s="212"/>
      <c r="D29" s="212"/>
      <c r="E29" s="212"/>
      <c r="F29" s="20" t="s">
        <v>24</v>
      </c>
      <c r="G29" s="21">
        <v>4</v>
      </c>
      <c r="H29" s="22"/>
      <c r="I29" s="23"/>
    </row>
    <row r="30" spans="1:9" ht="14.4" thickTop="1" x14ac:dyDescent="0.25">
      <c r="A30" s="13"/>
      <c r="B30" s="213" t="s">
        <v>26</v>
      </c>
      <c r="C30" s="214"/>
      <c r="D30" s="214"/>
      <c r="E30" s="214"/>
      <c r="F30" s="214"/>
      <c r="G30" s="214"/>
      <c r="H30" s="214"/>
      <c r="I30" s="215"/>
    </row>
    <row r="31" spans="1:9" ht="13.8" customHeight="1" x14ac:dyDescent="0.25">
      <c r="A31" s="60">
        <v>18</v>
      </c>
      <c r="B31" s="206" t="s">
        <v>56</v>
      </c>
      <c r="C31" s="207"/>
      <c r="D31" s="207"/>
      <c r="E31" s="208"/>
      <c r="F31" s="15" t="s">
        <v>4</v>
      </c>
      <c r="G31" s="15">
        <v>1050</v>
      </c>
      <c r="H31" s="16"/>
      <c r="I31" s="15"/>
    </row>
    <row r="32" spans="1:9" x14ac:dyDescent="0.25">
      <c r="A32" s="179">
        <v>19</v>
      </c>
      <c r="B32" s="191" t="s">
        <v>58</v>
      </c>
      <c r="C32" s="192"/>
      <c r="D32" s="192"/>
      <c r="E32" s="193"/>
      <c r="F32" s="187" t="s">
        <v>4</v>
      </c>
      <c r="G32" s="189">
        <v>1050</v>
      </c>
      <c r="H32" s="200"/>
      <c r="I32" s="202"/>
    </row>
    <row r="33" spans="1:9" x14ac:dyDescent="0.25">
      <c r="A33" s="180"/>
      <c r="B33" s="194"/>
      <c r="C33" s="195"/>
      <c r="D33" s="195"/>
      <c r="E33" s="196"/>
      <c r="F33" s="188"/>
      <c r="G33" s="190"/>
      <c r="H33" s="201"/>
      <c r="I33" s="202"/>
    </row>
    <row r="34" spans="1:9" x14ac:dyDescent="0.25">
      <c r="A34" s="13">
        <v>20</v>
      </c>
      <c r="B34" s="203" t="s">
        <v>12</v>
      </c>
      <c r="C34" s="204"/>
      <c r="D34" s="204"/>
      <c r="E34" s="205"/>
      <c r="F34" s="14" t="s">
        <v>4</v>
      </c>
      <c r="G34" s="15">
        <v>1000</v>
      </c>
      <c r="H34" s="16"/>
      <c r="I34" s="59"/>
    </row>
    <row r="35" spans="1:9" ht="48.6" customHeight="1" x14ac:dyDescent="0.25">
      <c r="A35" s="13">
        <v>21</v>
      </c>
      <c r="B35" s="197" t="s">
        <v>59</v>
      </c>
      <c r="C35" s="198"/>
      <c r="D35" s="198"/>
      <c r="E35" s="199"/>
      <c r="F35" s="14" t="s">
        <v>4</v>
      </c>
      <c r="G35" s="15">
        <v>1030</v>
      </c>
      <c r="H35" s="16"/>
      <c r="I35" s="17"/>
    </row>
    <row r="36" spans="1:9" x14ac:dyDescent="0.25">
      <c r="A36" s="179">
        <v>22</v>
      </c>
      <c r="B36" s="181" t="s">
        <v>13</v>
      </c>
      <c r="C36" s="182"/>
      <c r="D36" s="182"/>
      <c r="E36" s="183"/>
      <c r="F36" s="187" t="s">
        <v>8</v>
      </c>
      <c r="G36" s="189">
        <v>34.799999999999997</v>
      </c>
      <c r="H36" s="200"/>
      <c r="I36" s="202"/>
    </row>
    <row r="37" spans="1:9" x14ac:dyDescent="0.25">
      <c r="A37" s="180"/>
      <c r="B37" s="184"/>
      <c r="C37" s="185"/>
      <c r="D37" s="185"/>
      <c r="E37" s="186"/>
      <c r="F37" s="188"/>
      <c r="G37" s="190"/>
      <c r="H37" s="201"/>
      <c r="I37" s="202"/>
    </row>
    <row r="38" spans="1:9" x14ac:dyDescent="0.25">
      <c r="A38" s="61">
        <v>23</v>
      </c>
      <c r="B38" s="146" t="s">
        <v>14</v>
      </c>
      <c r="C38" s="147"/>
      <c r="D38" s="147"/>
      <c r="E38" s="148"/>
      <c r="F38" s="62" t="s">
        <v>15</v>
      </c>
      <c r="G38" s="18">
        <v>45</v>
      </c>
      <c r="H38" s="58"/>
      <c r="I38" s="59"/>
    </row>
    <row r="39" spans="1:9" x14ac:dyDescent="0.25">
      <c r="A39" s="13">
        <v>24</v>
      </c>
      <c r="B39" s="209" t="s">
        <v>16</v>
      </c>
      <c r="C39" s="210"/>
      <c r="D39" s="210"/>
      <c r="E39" s="211"/>
      <c r="F39" s="14" t="s">
        <v>8</v>
      </c>
      <c r="G39" s="18">
        <v>21.5</v>
      </c>
      <c r="H39" s="16"/>
      <c r="I39" s="59"/>
    </row>
    <row r="40" spans="1:9" x14ac:dyDescent="0.25">
      <c r="A40" s="13">
        <v>25</v>
      </c>
      <c r="B40" s="209" t="s">
        <v>60</v>
      </c>
      <c r="C40" s="210"/>
      <c r="D40" s="210"/>
      <c r="E40" s="211"/>
      <c r="F40" s="14" t="s">
        <v>8</v>
      </c>
      <c r="G40" s="18">
        <v>15</v>
      </c>
      <c r="H40" s="16"/>
      <c r="I40" s="59"/>
    </row>
    <row r="41" spans="1:9" ht="14.4" thickBot="1" x14ac:dyDescent="0.3">
      <c r="A41" s="19">
        <v>26</v>
      </c>
      <c r="B41" s="212" t="s">
        <v>11</v>
      </c>
      <c r="C41" s="212"/>
      <c r="D41" s="212"/>
      <c r="E41" s="212"/>
      <c r="F41" s="20" t="s">
        <v>24</v>
      </c>
      <c r="G41" s="21">
        <v>4</v>
      </c>
      <c r="H41" s="22"/>
      <c r="I41" s="23"/>
    </row>
    <row r="42" spans="1:9" ht="16.5" customHeight="1" thickTop="1" x14ac:dyDescent="0.25">
      <c r="A42" s="175" t="s">
        <v>21</v>
      </c>
      <c r="B42" s="176"/>
      <c r="C42" s="176"/>
      <c r="D42" s="176"/>
      <c r="E42" s="176"/>
      <c r="F42" s="176"/>
      <c r="G42" s="176"/>
      <c r="H42" s="177">
        <f>SUM(I9:I41)</f>
        <v>0</v>
      </c>
      <c r="I42" s="178"/>
    </row>
    <row r="43" spans="1:9" ht="15.75" customHeight="1" x14ac:dyDescent="0.25">
      <c r="A43" s="162" t="s">
        <v>22</v>
      </c>
      <c r="B43" s="163"/>
      <c r="C43" s="163"/>
      <c r="D43" s="163"/>
      <c r="E43" s="163"/>
      <c r="F43" s="163"/>
      <c r="G43" s="163"/>
      <c r="H43" s="153">
        <f>H42*20%</f>
        <v>0</v>
      </c>
      <c r="I43" s="154"/>
    </row>
    <row r="44" spans="1:9" ht="16.5" customHeight="1" thickBot="1" x14ac:dyDescent="0.3">
      <c r="A44" s="160" t="s">
        <v>17</v>
      </c>
      <c r="B44" s="161"/>
      <c r="C44" s="161"/>
      <c r="D44" s="161"/>
      <c r="E44" s="161"/>
      <c r="F44" s="161"/>
      <c r="G44" s="161"/>
      <c r="H44" s="158">
        <f>SUM(H42:I43)</f>
        <v>0</v>
      </c>
      <c r="I44" s="159"/>
    </row>
    <row r="45" spans="1:9" ht="16.5" customHeight="1" thickTop="1" x14ac:dyDescent="0.25">
      <c r="A45" s="7"/>
      <c r="B45" s="7"/>
      <c r="C45" s="7"/>
      <c r="D45" s="7"/>
      <c r="E45" s="7"/>
      <c r="F45" s="7"/>
      <c r="G45" s="7"/>
      <c r="H45" s="8"/>
      <c r="I45" s="8"/>
    </row>
    <row r="46" spans="1:9" ht="16.5" customHeight="1" x14ac:dyDescent="0.25">
      <c r="A46" s="7"/>
      <c r="B46" s="7"/>
      <c r="C46" s="7"/>
      <c r="D46" s="7"/>
      <c r="E46" s="7"/>
      <c r="F46" s="7"/>
      <c r="G46" s="7"/>
      <c r="H46" s="8"/>
      <c r="I46" s="8"/>
    </row>
    <row r="47" spans="1:9" ht="17.399999999999999" x14ac:dyDescent="0.25">
      <c r="A47" s="225" t="s">
        <v>23</v>
      </c>
      <c r="B47" s="225"/>
      <c r="C47" s="225"/>
      <c r="D47" s="225"/>
      <c r="E47" s="225"/>
      <c r="F47" s="225"/>
      <c r="G47" s="225"/>
      <c r="H47" s="225"/>
      <c r="I47" s="225"/>
    </row>
    <row r="48" spans="1:9" ht="15.6" x14ac:dyDescent="0.3">
      <c r="A48" s="226"/>
      <c r="B48" s="226"/>
      <c r="C48" s="226"/>
      <c r="D48" s="226"/>
      <c r="E48" s="226"/>
      <c r="F48" s="226"/>
      <c r="G48" s="226"/>
      <c r="H48" s="226"/>
      <c r="I48" s="226"/>
    </row>
    <row r="49" spans="1:9" x14ac:dyDescent="0.25">
      <c r="A49" s="1"/>
      <c r="B49" s="1"/>
      <c r="C49" s="1"/>
      <c r="D49" s="2"/>
      <c r="E49" s="1"/>
      <c r="F49" s="1"/>
      <c r="G49" s="1"/>
      <c r="H49" s="1"/>
      <c r="I49" s="1"/>
    </row>
    <row r="50" spans="1:9" ht="15.6" x14ac:dyDescent="0.25">
      <c r="A50" s="1"/>
      <c r="B50" s="3"/>
      <c r="C50" s="1"/>
      <c r="D50" s="2"/>
      <c r="E50" s="4"/>
      <c r="F50" s="4"/>
      <c r="G50" s="1"/>
      <c r="H50" s="1"/>
      <c r="I50" s="1"/>
    </row>
    <row r="51" spans="1:9" x14ac:dyDescent="0.25">
      <c r="A51" s="1"/>
      <c r="B51" s="5"/>
      <c r="C51" s="1"/>
      <c r="D51" s="2"/>
      <c r="E51" s="5"/>
      <c r="F51" s="5"/>
      <c r="G51" s="1"/>
      <c r="H51" s="1"/>
      <c r="I51" s="1"/>
    </row>
    <row r="52" spans="1:9" x14ac:dyDescent="0.25">
      <c r="A52" s="1"/>
      <c r="B52" s="1"/>
      <c r="C52" s="1"/>
      <c r="D52" s="2"/>
      <c r="E52" s="1"/>
      <c r="F52" s="1"/>
      <c r="G52" s="1"/>
      <c r="H52" s="1"/>
      <c r="I52" s="1"/>
    </row>
    <row r="53" spans="1:9" x14ac:dyDescent="0.25">
      <c r="A53" s="5"/>
      <c r="B53" s="5"/>
      <c r="C53" s="5"/>
      <c r="D53" s="6"/>
      <c r="E53" s="5"/>
      <c r="F53" s="5"/>
      <c r="G53" s="5"/>
      <c r="H53" s="5"/>
      <c r="I53" s="5"/>
    </row>
    <row r="54" spans="1:9" x14ac:dyDescent="0.25">
      <c r="A54" s="1"/>
      <c r="B54" s="1"/>
      <c r="C54" s="1"/>
      <c r="D54" s="2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2"/>
      <c r="E55" s="1"/>
      <c r="F55" s="1"/>
      <c r="G55" s="1"/>
      <c r="H55" s="1"/>
      <c r="I55" s="1"/>
    </row>
  </sheetData>
  <mergeCells count="70">
    <mergeCell ref="I21:I22"/>
    <mergeCell ref="A21:A22"/>
    <mergeCell ref="A25:A26"/>
    <mergeCell ref="A47:I47"/>
    <mergeCell ref="A48:I48"/>
    <mergeCell ref="B39:E39"/>
    <mergeCell ref="B40:E40"/>
    <mergeCell ref="B41:E41"/>
    <mergeCell ref="H36:H37"/>
    <mergeCell ref="I36:I37"/>
    <mergeCell ref="A43:G43"/>
    <mergeCell ref="H43:I43"/>
    <mergeCell ref="A44:G44"/>
    <mergeCell ref="H44:I44"/>
    <mergeCell ref="F25:F26"/>
    <mergeCell ref="G25:G26"/>
    <mergeCell ref="B20:E20"/>
    <mergeCell ref="B21:E22"/>
    <mergeCell ref="F21:F22"/>
    <mergeCell ref="G21:G22"/>
    <mergeCell ref="H21:H22"/>
    <mergeCell ref="I13:I14"/>
    <mergeCell ref="B15:E15"/>
    <mergeCell ref="B16:E16"/>
    <mergeCell ref="A13:A14"/>
    <mergeCell ref="B13:E14"/>
    <mergeCell ref="F13:F14"/>
    <mergeCell ref="G13:G14"/>
    <mergeCell ref="H13:H14"/>
    <mergeCell ref="B12:E12"/>
    <mergeCell ref="A1:I2"/>
    <mergeCell ref="A3:I5"/>
    <mergeCell ref="B6:E6"/>
    <mergeCell ref="B7:I7"/>
    <mergeCell ref="B11:E11"/>
    <mergeCell ref="B8:E8"/>
    <mergeCell ref="A9:A10"/>
    <mergeCell ref="B9:E10"/>
    <mergeCell ref="F9:F10"/>
    <mergeCell ref="G9:G10"/>
    <mergeCell ref="H9:H10"/>
    <mergeCell ref="I9:I10"/>
    <mergeCell ref="H32:H33"/>
    <mergeCell ref="I32:I33"/>
    <mergeCell ref="B34:E34"/>
    <mergeCell ref="B17:E17"/>
    <mergeCell ref="B31:E31"/>
    <mergeCell ref="B27:E27"/>
    <mergeCell ref="B23:E23"/>
    <mergeCell ref="B24:E24"/>
    <mergeCell ref="B25:E26"/>
    <mergeCell ref="B28:E28"/>
    <mergeCell ref="B29:E29"/>
    <mergeCell ref="B30:I30"/>
    <mergeCell ref="H25:H26"/>
    <mergeCell ref="I25:I26"/>
    <mergeCell ref="B18:E18"/>
    <mergeCell ref="B19:I19"/>
    <mergeCell ref="A32:A33"/>
    <mergeCell ref="B32:E33"/>
    <mergeCell ref="F32:F33"/>
    <mergeCell ref="B35:E35"/>
    <mergeCell ref="G32:G33"/>
    <mergeCell ref="A42:G42"/>
    <mergeCell ref="H42:I42"/>
    <mergeCell ref="A36:A37"/>
    <mergeCell ref="B36:E37"/>
    <mergeCell ref="F36:F37"/>
    <mergeCell ref="G36:G37"/>
    <mergeCell ref="B38:E38"/>
  </mergeCells>
  <pageMargins left="0.11811023622047245" right="0.11811023622047245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metré</vt:lpstr>
      <vt:lpstr>estimation</vt:lpstr>
      <vt:lpstr>Feuil1</vt:lpstr>
      <vt:lpstr>BDP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sidi boulkhalf</dc:creator>
  <cp:lastModifiedBy>issam chafik</cp:lastModifiedBy>
  <cp:lastPrinted>2026-06-09T09:54:44Z</cp:lastPrinted>
  <dcterms:created xsi:type="dcterms:W3CDTF">2023-10-18T13:08:17Z</dcterms:created>
  <dcterms:modified xsi:type="dcterms:W3CDTF">2026-07-13T10:03:48Z</dcterms:modified>
</cp:coreProperties>
</file>