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BM\SERVICE DES MARCHES\BUDGET GENERAL\Appel d'offres 2026\AOOS 04-2026- INDH - CENTRE SDF MIRLEFT\"/>
    </mc:Choice>
  </mc:AlternateContent>
  <xr:revisionPtr revIDLastSave="0" documentId="13_ncr:1_{2B505228-95D5-4D94-9ED6-337328E58C94}" xr6:coauthVersionLast="47" xr6:coauthVersionMax="47" xr10:uidLastSave="{00000000-0000-0000-0000-000000000000}"/>
  <bookViews>
    <workbookView xWindow="-120" yWindow="-120" windowWidth="29040" windowHeight="15720" tabRatio="810" xr2:uid="{E8414951-426E-47C6-8FC1-27E594C61477}"/>
  </bookViews>
  <sheets>
    <sheet name="REC- Centre sans abri" sheetId="45" r:id="rId1"/>
  </sheets>
  <definedNames>
    <definedName name="_xlnm.Print_Titles" localSheetId="0">'REC- Centre sans abri'!$1:$9</definedName>
    <definedName name="_xlnm.Print_Area" localSheetId="0">'REC- Centre sans abri'!$A$1:$F$105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" i="45" l="1"/>
  <c r="A13" i="45" s="1"/>
  <c r="A14" i="45" s="1"/>
  <c r="A15" i="45" s="1"/>
  <c r="A16" i="45" s="1"/>
  <c r="A17" i="45" s="1"/>
  <c r="A18" i="45" s="1"/>
  <c r="A19" i="45" s="1"/>
  <c r="A20" i="45" s="1"/>
  <c r="A21" i="45" s="1"/>
  <c r="A22" i="45" s="1"/>
  <c r="A25" i="45" s="1"/>
  <c r="A26" i="45" s="1"/>
  <c r="A27" i="45" s="1"/>
  <c r="A28" i="45" s="1"/>
  <c r="A32" i="45" s="1"/>
  <c r="A33" i="45" s="1"/>
  <c r="A34" i="45" s="1"/>
  <c r="A35" i="45" s="1"/>
  <c r="A36" i="45" s="1"/>
  <c r="A37" i="45" s="1"/>
  <c r="A39" i="45" s="1"/>
  <c r="A40" i="45" s="1"/>
  <c r="A41" i="45" s="1"/>
  <c r="A44" i="45" s="1"/>
  <c r="A45" i="45" s="1"/>
  <c r="A46" i="45" s="1"/>
  <c r="A47" i="45" s="1"/>
  <c r="A48" i="45" s="1"/>
  <c r="A49" i="45" s="1"/>
  <c r="A50" i="45" s="1"/>
  <c r="A51" i="45" s="1"/>
  <c r="A52" i="45" s="1"/>
  <c r="A53" i="45" s="1"/>
  <c r="A54" i="45" s="1"/>
  <c r="A55" i="45" s="1"/>
  <c r="A56" i="45" s="1"/>
  <c r="A57" i="45" s="1"/>
  <c r="A60" i="45" s="1"/>
  <c r="A61" i="45" s="1"/>
  <c r="A62" i="45" s="1"/>
  <c r="A63" i="45" s="1"/>
  <c r="A64" i="45" s="1"/>
  <c r="A65" i="45" s="1"/>
  <c r="A66" i="45" s="1"/>
  <c r="A67" i="45" s="1"/>
  <c r="A68" i="45" s="1"/>
  <c r="A69" i="45" s="1"/>
  <c r="A70" i="45" s="1"/>
  <c r="A71" i="45" s="1"/>
  <c r="A72" i="45" s="1"/>
  <c r="A73" i="45" s="1"/>
  <c r="A76" i="45" s="1"/>
  <c r="A77" i="45" s="1"/>
  <c r="A78" i="45" s="1"/>
  <c r="A79" i="45" s="1"/>
  <c r="F91" i="45"/>
  <c r="F90" i="45"/>
  <c r="F88" i="45" l="1"/>
  <c r="F87" i="45"/>
  <c r="F86" i="45"/>
  <c r="F85" i="45"/>
  <c r="F84" i="45"/>
  <c r="F82" i="45"/>
  <c r="F79" i="45"/>
  <c r="F78" i="45"/>
  <c r="F77" i="45"/>
  <c r="F76" i="45"/>
  <c r="F73" i="45"/>
  <c r="F72" i="45"/>
  <c r="F70" i="45"/>
  <c r="F68" i="45"/>
  <c r="F67" i="45"/>
  <c r="F66" i="45"/>
  <c r="F65" i="45"/>
  <c r="F64" i="45"/>
  <c r="F63" i="45"/>
  <c r="F62" i="45"/>
  <c r="F60" i="45"/>
  <c r="F56" i="45"/>
  <c r="F55" i="45"/>
  <c r="F53" i="45"/>
  <c r="F52" i="45"/>
  <c r="F50" i="45"/>
  <c r="F48" i="45"/>
  <c r="F47" i="45"/>
  <c r="F46" i="45"/>
  <c r="F45" i="45"/>
  <c r="F44" i="45"/>
  <c r="F41" i="45"/>
  <c r="F40" i="45"/>
  <c r="F39" i="45"/>
  <c r="F37" i="45"/>
  <c r="F36" i="45"/>
  <c r="F35" i="45"/>
  <c r="F33" i="45"/>
  <c r="F28" i="45"/>
  <c r="F26" i="45"/>
  <c r="F25" i="45"/>
  <c r="F12" i="45"/>
  <c r="F13" i="45"/>
  <c r="F14" i="45"/>
  <c r="F15" i="45"/>
  <c r="F16" i="45"/>
  <c r="F17" i="45"/>
  <c r="F18" i="45"/>
  <c r="F19" i="45"/>
  <c r="F20" i="45"/>
  <c r="F21" i="45"/>
  <c r="F22" i="45"/>
  <c r="F11" i="45"/>
  <c r="F89" i="45"/>
  <c r="F83" i="45"/>
  <c r="F71" i="45"/>
  <c r="F69" i="45"/>
  <c r="F61" i="45"/>
  <c r="F57" i="45"/>
  <c r="F54" i="45"/>
  <c r="F51" i="45"/>
  <c r="F49" i="45"/>
  <c r="F34" i="45"/>
  <c r="F32" i="45"/>
  <c r="F27" i="45"/>
  <c r="F92" i="45" l="1"/>
  <c r="F29" i="45"/>
  <c r="F80" i="45"/>
  <c r="F23" i="45"/>
  <c r="F58" i="45"/>
  <c r="F42" i="45"/>
  <c r="F74" i="45"/>
  <c r="F93" i="45" l="1"/>
  <c r="F94" i="45" s="1"/>
  <c r="F95" i="45" s="1"/>
</calcChain>
</file>

<file path=xl/sharedStrings.xml><?xml version="1.0" encoding="utf-8"?>
<sst xmlns="http://schemas.openxmlformats.org/spreadsheetml/2006/main" count="157" uniqueCount="96">
  <si>
    <t>U</t>
  </si>
  <si>
    <t>Ens</t>
  </si>
  <si>
    <t>Prix N°</t>
  </si>
  <si>
    <t xml:space="preserve">Désignations </t>
  </si>
  <si>
    <t>Unité</t>
  </si>
  <si>
    <t>Prix Unitaires</t>
  </si>
  <si>
    <t>M2</t>
  </si>
  <si>
    <t>ML</t>
  </si>
  <si>
    <t xml:space="preserve">    WILAYA REGION GUELMIM OUED NOUN</t>
  </si>
  <si>
    <t xml:space="preserve">         MINISTERE DE L'INTERIEUR</t>
  </si>
  <si>
    <t xml:space="preserve">            ROYAUME DU MAROC</t>
  </si>
  <si>
    <t xml:space="preserve">             PROVINCE SIDI IFNI</t>
  </si>
  <si>
    <t>Vannes d'arrêts en PPR</t>
  </si>
  <si>
    <t xml:space="preserve">Enseinge </t>
  </si>
  <si>
    <t>A - MACONNERIE ET BETON</t>
  </si>
  <si>
    <t>Dallage en béton</t>
  </si>
  <si>
    <t>M3</t>
  </si>
  <si>
    <t>Enduit sur mur</t>
  </si>
  <si>
    <t>B- Revêtement sol et murs – Faux Plafond</t>
  </si>
  <si>
    <t>Revêtement en faience mural</t>
  </si>
  <si>
    <t>C- Menuiserie Bois-Aluminium-Inox- Métallique-Quincaillerie</t>
  </si>
  <si>
    <t>C1- MENUISERIE BOIS-Quincaillerie</t>
  </si>
  <si>
    <t>Stores</t>
  </si>
  <si>
    <t xml:space="preserve">D- Plomberie sanitaire </t>
  </si>
  <si>
    <t>Conduite en PPR</t>
  </si>
  <si>
    <t>Siphon de sol</t>
  </si>
  <si>
    <t xml:space="preserve">E- Electricité </t>
  </si>
  <si>
    <t>Réfection général du réseau élécrtrique</t>
  </si>
  <si>
    <t>Prise de courant</t>
  </si>
  <si>
    <t>Intérripteur</t>
  </si>
  <si>
    <t>Panel LED 60*60</t>
  </si>
  <si>
    <t xml:space="preserve">F- Peinture </t>
  </si>
  <si>
    <t>G- Divers</t>
  </si>
  <si>
    <t>Plaques signalitique</t>
  </si>
  <si>
    <t>Tableau d'affichage</t>
  </si>
  <si>
    <t>Mat du drapeau</t>
  </si>
  <si>
    <t>Prix Total Marché</t>
  </si>
  <si>
    <t>Quantité Marché</t>
  </si>
  <si>
    <t xml:space="preserve">Maçonnerie en agglos </t>
  </si>
  <si>
    <t>Béton armé y/c acier</t>
  </si>
  <si>
    <t>Etanchéité terrasse</t>
  </si>
  <si>
    <t>Grgouille</t>
  </si>
  <si>
    <t>Peinture extérieur Griffé</t>
  </si>
  <si>
    <t>Canalisation en PVC (série 1) Diam 200</t>
  </si>
  <si>
    <t xml:space="preserve">Démolition </t>
  </si>
  <si>
    <t>Espace vert</t>
  </si>
  <si>
    <t>WC à la turque</t>
  </si>
  <si>
    <t>Gros béton</t>
  </si>
  <si>
    <t xml:space="preserve">Peinture extérieur </t>
  </si>
  <si>
    <t xml:space="preserve">Revêtement sol </t>
  </si>
  <si>
    <t>F</t>
  </si>
  <si>
    <t>Prise Informatique</t>
  </si>
  <si>
    <t>Revêtement en pierre TAZA</t>
  </si>
  <si>
    <t>Paumelles pour porte en bois</t>
  </si>
  <si>
    <t>Butoir pour porte</t>
  </si>
  <si>
    <t>Vitrage pour menuiserie</t>
  </si>
  <si>
    <t>Rénovation WC A L’anglaise</t>
  </si>
  <si>
    <t xml:space="preserve">Rénovation  Lavabo </t>
  </si>
  <si>
    <t>Mitigeur de douche</t>
  </si>
  <si>
    <t>Hublot LED</t>
  </si>
  <si>
    <t>Projecteur solaire LED de 500W</t>
  </si>
  <si>
    <t>Extracteur WC</t>
  </si>
  <si>
    <t>Enduit gobetis</t>
  </si>
  <si>
    <t>Lampadaire photovoltaïque led 300W</t>
  </si>
  <si>
    <t>Sérrure pour placard métallique</t>
  </si>
  <si>
    <t>Bancs d'assise</t>
  </si>
  <si>
    <t>Branchement au réseau d'assainissement</t>
  </si>
  <si>
    <t>Déplacement du compteur Eau potable</t>
  </si>
  <si>
    <t>Déplacement du compteur d'électricité</t>
  </si>
  <si>
    <t>Traçage du terrain de sport</t>
  </si>
  <si>
    <t>Regards d’assainissement</t>
  </si>
  <si>
    <t>Etanchéité SEL pour SDB</t>
  </si>
  <si>
    <t xml:space="preserve">Faux plafond en plâtre préfabriqué </t>
  </si>
  <si>
    <t>Serrure et Poignée pour porte en bois</t>
  </si>
  <si>
    <t>C2- MENUISERIE Métallique</t>
  </si>
  <si>
    <t xml:space="preserve">Porte métalique </t>
  </si>
  <si>
    <t>Galvanisation de grille de défense existante</t>
  </si>
  <si>
    <t>Grille métallique de défense</t>
  </si>
  <si>
    <t>Tube Pvc Tout Diamètre</t>
  </si>
  <si>
    <t>Chauffe-eau solaire 150L</t>
  </si>
  <si>
    <t>Chauffe-eau solaire 300L</t>
  </si>
  <si>
    <t>Robinet d'arrosage</t>
  </si>
  <si>
    <t>Peinture glycérophtalique laquée</t>
  </si>
  <si>
    <t>Pergola en aluminium</t>
  </si>
  <si>
    <t>sonnette de porte</t>
  </si>
  <si>
    <t>Moniteur Vidéo Couleur</t>
  </si>
  <si>
    <t>Peinture écologique sur mur et plafonds</t>
  </si>
  <si>
    <t>camera ip fixe intérieur 5mp h265 jour/nuit</t>
  </si>
  <si>
    <t>camera ip fixe extérieur 5mp h265 jour/nuit</t>
  </si>
  <si>
    <t xml:space="preserve">centrale d’enregistrement et de stockage enregistreur numérique vidéo ip nvr pour enregistrement 30 jours   </t>
  </si>
  <si>
    <t>Extincteur à CO2 de 5 Kg</t>
  </si>
  <si>
    <t>Extincteur à eau pulvérisée de 6 L</t>
  </si>
  <si>
    <t>TRAVAUX D’AMÉNAGEMENT D’UN CENTRE PROVINCIAL POUR LES PERSONNES SANS ABRI FIXE À LA VILLE DE MIRLEFT - PROVINCE DE SIDI IFNI.</t>
  </si>
  <si>
    <t>Fait à….....................…..., le…….........................</t>
  </si>
  <si>
    <t>Signature et cachet du concurrent</t>
  </si>
  <si>
    <t>AOOS 04/2026/INDH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</si>
</sst>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-;\-* #,##0.00\ _F_-;_-* &quot;-&quot;??\ _F_-;_-@_-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ISOCPEUR"/>
      <family val="2"/>
    </font>
    <font>
      <sz val="12"/>
      <name val="ISOCPEUR"/>
      <family val="2"/>
    </font>
    <font>
      <b/>
      <u/>
      <sz val="12"/>
      <name val="ISOCPEUR"/>
      <family val="2"/>
    </font>
    <font>
      <b/>
      <sz val="12"/>
      <name val="ISOCPEUR"/>
      <family val="2"/>
    </font>
    <font>
      <sz val="16"/>
      <name val="ISOCPEUR"/>
      <family val="2"/>
    </font>
    <font>
      <b/>
      <sz val="16"/>
      <name val="ISOCPEUR"/>
      <family val="2"/>
    </font>
    <font>
      <sz val="8"/>
      <name val="Tahoma"/>
      <family val="2"/>
    </font>
    <font>
      <sz val="10"/>
      <name val="Garamond"/>
      <family val="1"/>
    </font>
    <font>
      <b/>
      <sz val="18"/>
      <name val="ISOCPEUR"/>
      <family val="2"/>
    </font>
    <font>
      <sz val="8"/>
      <name val="Arial"/>
      <family val="2"/>
    </font>
    <font>
      <b/>
      <u/>
      <sz val="18"/>
      <name val="ISOCPEUR"/>
      <family val="2"/>
    </font>
    <font>
      <b/>
      <sz val="14"/>
      <name val="ISOCPEUR"/>
      <family val="2"/>
    </font>
    <font>
      <sz val="14"/>
      <name val="Arial"/>
      <family val="2"/>
    </font>
    <font>
      <b/>
      <sz val="22"/>
      <name val="ISOCPEUR"/>
      <family val="2"/>
    </font>
    <font>
      <b/>
      <sz val="11"/>
      <color rgb="FF0070C0"/>
      <name val="ISOCPEUR"/>
      <family val="2"/>
    </font>
    <font>
      <b/>
      <sz val="14"/>
      <color rgb="FF0070C0"/>
      <name val="ISOCPEUR"/>
      <family val="2"/>
    </font>
    <font>
      <b/>
      <sz val="14"/>
      <color rgb="FFFF0000"/>
      <name val="ISOCPEUR"/>
      <family val="2"/>
    </font>
    <font>
      <b/>
      <sz val="14"/>
      <color theme="6" tint="-0.249977111117893"/>
      <name val="ISOCPEUR"/>
      <family val="2"/>
    </font>
    <font>
      <sz val="10"/>
      <color rgb="FFFF0000"/>
      <name val="ISOCPEUR"/>
      <family val="2"/>
    </font>
    <font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9" fillId="21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2" borderId="8" applyNumberFormat="0" applyAlignment="0" applyProtection="0"/>
  </cellStyleXfs>
  <cellXfs count="96">
    <xf numFmtId="0" fontId="0" fillId="0" borderId="0" xfId="0"/>
    <xf numFmtId="164" fontId="1" fillId="0" borderId="0" xfId="30"/>
    <xf numFmtId="0" fontId="21" fillId="0" borderId="9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/>
    </xf>
    <xf numFmtId="164" fontId="21" fillId="0" borderId="9" xfId="31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/>
    </xf>
    <xf numFmtId="164" fontId="21" fillId="0" borderId="10" xfId="3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horizontal="center"/>
    </xf>
    <xf numFmtId="164" fontId="27" fillId="0" borderId="0" xfId="30" applyFont="1" applyBorder="1" applyAlignment="1">
      <alignment horizontal="center"/>
    </xf>
    <xf numFmtId="0" fontId="28" fillId="0" borderId="0" xfId="0" applyFont="1" applyAlignment="1">
      <alignment vertical="center"/>
    </xf>
    <xf numFmtId="164" fontId="21" fillId="0" borderId="11" xfId="31" applyFont="1" applyBorder="1" applyAlignment="1">
      <alignment horizontal="center" vertical="center"/>
    </xf>
    <xf numFmtId="0" fontId="21" fillId="23" borderId="9" xfId="0" applyFont="1" applyFill="1" applyBorder="1" applyAlignment="1">
      <alignment horizontal="center" vertical="center"/>
    </xf>
    <xf numFmtId="164" fontId="21" fillId="23" borderId="11" xfId="31" applyFont="1" applyFill="1" applyBorder="1" applyAlignment="1">
      <alignment horizontal="center" vertical="center"/>
    </xf>
    <xf numFmtId="0" fontId="0" fillId="23" borderId="0" xfId="0" applyFill="1"/>
    <xf numFmtId="0" fontId="21" fillId="0" borderId="1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164" fontId="21" fillId="0" borderId="13" xfId="31" applyFont="1" applyBorder="1" applyAlignment="1">
      <alignment horizontal="center" vertical="center"/>
    </xf>
    <xf numFmtId="2" fontId="21" fillId="0" borderId="10" xfId="3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2" fontId="21" fillId="0" borderId="9" xfId="3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/>
    </xf>
    <xf numFmtId="2" fontId="21" fillId="0" borderId="16" xfId="30" applyNumberFormat="1" applyFont="1" applyFill="1" applyBorder="1" applyAlignment="1">
      <alignment horizontal="center" vertical="center"/>
    </xf>
    <xf numFmtId="164" fontId="21" fillId="0" borderId="17" xfId="31" applyFont="1" applyBorder="1" applyAlignment="1">
      <alignment horizontal="center" vertical="center"/>
    </xf>
    <xf numFmtId="1" fontId="20" fillId="0" borderId="18" xfId="0" applyNumberFormat="1" applyFont="1" applyBorder="1" applyAlignment="1">
      <alignment horizontal="center" vertical="center"/>
    </xf>
    <xf numFmtId="0" fontId="21" fillId="23" borderId="9" xfId="0" applyFont="1" applyFill="1" applyBorder="1" applyAlignment="1">
      <alignment horizontal="left" vertical="center" wrapText="1"/>
    </xf>
    <xf numFmtId="0" fontId="21" fillId="23" borderId="9" xfId="0" applyFont="1" applyFill="1" applyBorder="1" applyAlignment="1">
      <alignment horizontal="left" vertical="center"/>
    </xf>
    <xf numFmtId="0" fontId="25" fillId="0" borderId="0" xfId="0" applyFont="1"/>
    <xf numFmtId="0" fontId="34" fillId="23" borderId="0" xfId="0" applyFont="1" applyFill="1"/>
    <xf numFmtId="0" fontId="21" fillId="23" borderId="9" xfId="0" applyFont="1" applyFill="1" applyBorder="1" applyAlignment="1">
      <alignment vertical="center" wrapText="1"/>
    </xf>
    <xf numFmtId="164" fontId="21" fillId="23" borderId="9" xfId="31" applyFont="1" applyFill="1" applyBorder="1" applyAlignment="1">
      <alignment horizontal="center" vertical="center"/>
    </xf>
    <xf numFmtId="2" fontId="21" fillId="23" borderId="9" xfId="30" applyNumberFormat="1" applyFont="1" applyFill="1" applyBorder="1" applyAlignment="1">
      <alignment horizontal="center" vertical="center"/>
    </xf>
    <xf numFmtId="1" fontId="20" fillId="23" borderId="18" xfId="0" applyNumberFormat="1" applyFont="1" applyFill="1" applyBorder="1" applyAlignment="1">
      <alignment horizontal="center" vertical="center"/>
    </xf>
    <xf numFmtId="0" fontId="30" fillId="0" borderId="19" xfId="0" applyFont="1" applyBorder="1" applyAlignment="1">
      <alignment horizontal="center" vertical="center" wrapText="1"/>
    </xf>
    <xf numFmtId="0" fontId="19" fillId="0" borderId="0" xfId="0" applyFont="1"/>
    <xf numFmtId="14" fontId="30" fillId="0" borderId="19" xfId="0" applyNumberFormat="1" applyFont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/>
    <xf numFmtId="0" fontId="35" fillId="23" borderId="0" xfId="0" applyFont="1" applyFill="1"/>
    <xf numFmtId="0" fontId="31" fillId="0" borderId="0" xfId="0" applyFont="1" applyAlignment="1">
      <alignment vertical="center"/>
    </xf>
    <xf numFmtId="164" fontId="31" fillId="0" borderId="20" xfId="30" applyFont="1" applyBorder="1" applyAlignment="1">
      <alignment horizontal="center" vertical="center"/>
    </xf>
    <xf numFmtId="164" fontId="31" fillId="0" borderId="21" xfId="30" applyFont="1" applyBorder="1" applyAlignment="1">
      <alignment horizontal="center" vertical="center"/>
    </xf>
    <xf numFmtId="0" fontId="21" fillId="23" borderId="12" xfId="0" applyFont="1" applyFill="1" applyBorder="1" applyAlignment="1">
      <alignment horizontal="left" vertical="center" wrapText="1"/>
    </xf>
    <xf numFmtId="0" fontId="21" fillId="23" borderId="12" xfId="0" applyFont="1" applyFill="1" applyBorder="1" applyAlignment="1">
      <alignment horizontal="center" vertical="center"/>
    </xf>
    <xf numFmtId="2" fontId="21" fillId="23" borderId="12" xfId="30" applyNumberFormat="1" applyFont="1" applyFill="1" applyBorder="1" applyAlignment="1">
      <alignment horizontal="center" vertical="center"/>
    </xf>
    <xf numFmtId="164" fontId="21" fillId="23" borderId="12" xfId="31" applyFont="1" applyFill="1" applyBorder="1" applyAlignment="1">
      <alignment horizontal="center" vertical="center"/>
    </xf>
    <xf numFmtId="0" fontId="0" fillId="0" borderId="11" xfId="0" applyBorder="1"/>
    <xf numFmtId="0" fontId="0" fillId="23" borderId="22" xfId="0" applyFill="1" applyBorder="1"/>
    <xf numFmtId="0" fontId="0" fillId="24" borderId="0" xfId="0" applyFill="1"/>
    <xf numFmtId="164" fontId="23" fillId="25" borderId="25" xfId="31" applyFont="1" applyFill="1" applyBorder="1" applyAlignment="1">
      <alignment horizontal="center" vertical="center"/>
    </xf>
    <xf numFmtId="164" fontId="23" fillId="25" borderId="26" xfId="31" applyFont="1" applyFill="1" applyBorder="1" applyAlignment="1">
      <alignment horizontal="center" vertical="center"/>
    </xf>
    <xf numFmtId="1" fontId="20" fillId="26" borderId="18" xfId="0" applyNumberFormat="1" applyFont="1" applyFill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 wrapText="1"/>
    </xf>
    <xf numFmtId="164" fontId="25" fillId="0" borderId="28" xfId="30" applyFont="1" applyBorder="1" applyAlignment="1">
      <alignment horizontal="center" vertical="center" wrapText="1"/>
    </xf>
    <xf numFmtId="164" fontId="25" fillId="0" borderId="22" xfId="30" applyFont="1" applyBorder="1" applyAlignment="1">
      <alignment horizontal="center" vertical="center" wrapText="1"/>
    </xf>
    <xf numFmtId="164" fontId="25" fillId="25" borderId="29" xfId="3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30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24" fillId="0" borderId="32" xfId="0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0" fillId="0" borderId="0" xfId="0" applyFont="1" applyAlignment="1">
      <alignment wrapText="1"/>
    </xf>
    <xf numFmtId="0" fontId="20" fillId="0" borderId="0" xfId="0" applyFont="1"/>
    <xf numFmtId="0" fontId="22" fillId="23" borderId="35" xfId="0" applyFont="1" applyFill="1" applyBorder="1" applyAlignment="1">
      <alignment horizontal="left"/>
    </xf>
    <xf numFmtId="0" fontId="22" fillId="23" borderId="36" xfId="0" applyFont="1" applyFill="1" applyBorder="1" applyAlignment="1">
      <alignment horizontal="left"/>
    </xf>
    <xf numFmtId="1" fontId="23" fillId="23" borderId="30" xfId="0" applyNumberFormat="1" applyFont="1" applyFill="1" applyBorder="1" applyAlignment="1">
      <alignment horizontal="left" vertical="center"/>
    </xf>
    <xf numFmtId="1" fontId="23" fillId="23" borderId="31" xfId="0" applyNumberFormat="1" applyFont="1" applyFill="1" applyBorder="1" applyAlignment="1">
      <alignment horizontal="left" vertical="center"/>
    </xf>
    <xf numFmtId="0" fontId="22" fillId="0" borderId="37" xfId="0" applyFont="1" applyBorder="1" applyAlignment="1">
      <alignment horizontal="left"/>
    </xf>
    <xf numFmtId="0" fontId="22" fillId="0" borderId="38" xfId="0" applyFont="1" applyBorder="1" applyAlignment="1">
      <alignment horizontal="left"/>
    </xf>
    <xf numFmtId="0" fontId="22" fillId="0" borderId="39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23" borderId="23" xfId="0" applyFont="1" applyFill="1" applyBorder="1" applyAlignment="1">
      <alignment horizontal="left"/>
    </xf>
    <xf numFmtId="0" fontId="22" fillId="23" borderId="24" xfId="0" applyFont="1" applyFill="1" applyBorder="1" applyAlignment="1">
      <alignment horizontal="left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22" fillId="0" borderId="23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38" fillId="23" borderId="18" xfId="0" applyFont="1" applyFill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28" fillId="23" borderId="0" xfId="0" applyFont="1" applyFill="1" applyAlignment="1">
      <alignment horizontal="center" vertical="center" wrapText="1"/>
    </xf>
    <xf numFmtId="0" fontId="33" fillId="23" borderId="0" xfId="0" applyFont="1" applyFill="1" applyAlignment="1">
      <alignment horizontal="center" vertical="center" wrapText="1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Milliers" xfId="30" builtinId="3"/>
    <cellStyle name="Milliers_métré sahel fin et modifier" xfId="31" xr:uid="{6FFD2BCA-23AF-4B81-837C-C0E989C7CE3D}"/>
    <cellStyle name="Neutre" xfId="32" builtinId="28" customBuiltin="1"/>
    <cellStyle name="Normal" xfId="0" builtinId="0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1098176</xdr:colOff>
      <xdr:row>8</xdr:row>
      <xdr:rowOff>0</xdr:rowOff>
    </xdr:from>
    <xdr:ext cx="784412" cy="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F89C33B-4CC5-9618-5CCD-D9B0D2C47723}"/>
            </a:ext>
          </a:extLst>
        </xdr:cNvPr>
        <xdr:cNvSpPr/>
      </xdr:nvSpPr>
      <xdr:spPr>
        <a:xfrm flipH="1" flipV="1">
          <a:off x="8003801" y="2809875"/>
          <a:ext cx="784412" cy="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fr-FR" sz="3300" b="1" cap="none" spc="0">
            <a:ln/>
            <a:pattFill prst="dkUpDiag">
              <a:fgClr>
                <a:schemeClr val="bg1">
                  <a:lumMod val="50000"/>
                </a:schemeClr>
              </a:fgClr>
              <a:bgClr>
                <a:schemeClr val="tx1">
                  <a:lumMod val="75000"/>
                  <a:lumOff val="25000"/>
                </a:schemeClr>
              </a:bgClr>
            </a:pattFill>
            <a:effectLst>
              <a:outerShdw blurRad="38100" dist="19050" dir="2700000" algn="tl" rotWithShape="0">
                <a:schemeClr val="dk1">
                  <a:lumMod val="50000"/>
                  <a:alpha val="40000"/>
                </a:schemeClr>
              </a:outerShdw>
            </a:effectLst>
            <a:latin typeface="ISOCPEUR" panose="020B0604020202020204" pitchFamily="34" charset="0"/>
          </a:endParaRPr>
        </a:p>
      </xdr:txBody>
    </xdr:sp>
    <xdr:clientData/>
  </xdr:oneCellAnchor>
  <xdr:oneCellAnchor>
    <xdr:from>
      <xdr:col>5</xdr:col>
      <xdr:colOff>1098176</xdr:colOff>
      <xdr:row>0</xdr:row>
      <xdr:rowOff>0</xdr:rowOff>
    </xdr:from>
    <xdr:ext cx="784412" cy="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FD11CE5-A779-2928-FF96-502C6D9D8D12}"/>
            </a:ext>
          </a:extLst>
        </xdr:cNvPr>
        <xdr:cNvSpPr/>
      </xdr:nvSpPr>
      <xdr:spPr>
        <a:xfrm flipH="1" flipV="1">
          <a:off x="8003801" y="0"/>
          <a:ext cx="784412" cy="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fr-FR" sz="3300" b="1" cap="none" spc="0">
            <a:ln/>
            <a:pattFill prst="dkUpDiag">
              <a:fgClr>
                <a:schemeClr val="bg1">
                  <a:lumMod val="50000"/>
                </a:schemeClr>
              </a:fgClr>
              <a:bgClr>
                <a:schemeClr val="tx1">
                  <a:lumMod val="75000"/>
                  <a:lumOff val="25000"/>
                </a:schemeClr>
              </a:bgClr>
            </a:pattFill>
            <a:effectLst>
              <a:outerShdw blurRad="38100" dist="19050" dir="2700000" algn="tl" rotWithShape="0">
                <a:schemeClr val="dk1">
                  <a:lumMod val="50000"/>
                  <a:alpha val="40000"/>
                </a:schemeClr>
              </a:outerShdw>
            </a:effectLst>
            <a:latin typeface="ISOCPEUR" panose="020B0604020202020204" pitchFamily="34" charset="0"/>
          </a:endParaRPr>
        </a:p>
      </xdr:txBody>
    </xdr:sp>
    <xdr:clientData/>
  </xdr:oneCellAnchor>
  <xdr:twoCellAnchor>
    <xdr:from>
      <xdr:col>3</xdr:col>
      <xdr:colOff>619125</xdr:colOff>
      <xdr:row>0</xdr:row>
      <xdr:rowOff>157982</xdr:rowOff>
    </xdr:from>
    <xdr:to>
      <xdr:col>5</xdr:col>
      <xdr:colOff>1200150</xdr:colOff>
      <xdr:row>4</xdr:row>
      <xdr:rowOff>114300</xdr:rowOff>
    </xdr:to>
    <xdr:pic>
      <xdr:nvPicPr>
        <xdr:cNvPr id="4" name="Image 192" descr="C:\Users\aalai\Downloads\Logo_INDH HD (CALLIRCAM) 1.jpg">
          <a:extLst>
            <a:ext uri="{FF2B5EF4-FFF2-40B4-BE49-F238E27FC236}">
              <a16:creationId xmlns:a16="http://schemas.microsoft.com/office/drawing/2014/main" id="{4E41F02F-B2C4-4B43-8ACA-096DCF11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157982"/>
          <a:ext cx="2962275" cy="889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8A86-6A5D-4DEA-B41A-A4F73E2CFC27}">
  <sheetPr>
    <tabColor rgb="FF7030A0"/>
    <pageSetUpPr fitToPage="1"/>
  </sheetPr>
  <dimension ref="A1:H106"/>
  <sheetViews>
    <sheetView tabSelected="1" view="pageBreakPreview" zoomScaleNormal="100" zoomScaleSheetLayoutView="100" workbookViewId="0">
      <selection activeCell="D2" sqref="D2"/>
    </sheetView>
  </sheetViews>
  <sheetFormatPr baseColWidth="10" defaultRowHeight="12.75" x14ac:dyDescent="0.2"/>
  <cols>
    <col min="1" max="1" width="15" customWidth="1"/>
    <col min="2" max="2" width="51.7109375" customWidth="1"/>
    <col min="3" max="3" width="11" customWidth="1"/>
    <col min="4" max="4" width="15.85546875" customWidth="1"/>
    <col min="5" max="5" width="19.85546875" style="1" customWidth="1"/>
    <col min="6" max="6" width="23.140625" customWidth="1"/>
    <col min="7" max="7" width="13.85546875" customWidth="1"/>
  </cols>
  <sheetData>
    <row r="1" spans="1:7" ht="18.75" x14ac:dyDescent="0.3">
      <c r="A1" s="87" t="s">
        <v>10</v>
      </c>
      <c r="B1" s="87"/>
      <c r="C1" s="87"/>
      <c r="E1"/>
    </row>
    <row r="2" spans="1:7" ht="18.75" customHeight="1" x14ac:dyDescent="0.3">
      <c r="A2" s="88" t="s">
        <v>9</v>
      </c>
      <c r="B2" s="88"/>
      <c r="C2" s="88"/>
      <c r="E2"/>
    </row>
    <row r="3" spans="1:7" ht="18" customHeight="1" x14ac:dyDescent="0.3">
      <c r="A3" s="43" t="s">
        <v>8</v>
      </c>
      <c r="B3" s="43"/>
      <c r="C3" s="44"/>
      <c r="F3" s="34"/>
      <c r="G3" s="34"/>
    </row>
    <row r="4" spans="1:7" ht="18" customHeight="1" x14ac:dyDescent="0.3">
      <c r="A4" s="45" t="s">
        <v>11</v>
      </c>
      <c r="B4" s="45"/>
      <c r="C4" s="46"/>
      <c r="D4" s="15"/>
      <c r="E4" s="15"/>
      <c r="F4" s="34"/>
      <c r="G4" s="34"/>
    </row>
    <row r="5" spans="1:7" ht="18" customHeight="1" x14ac:dyDescent="0.3">
      <c r="A5" s="35"/>
      <c r="B5" s="35"/>
      <c r="C5" s="15"/>
      <c r="D5" s="15"/>
      <c r="E5" s="15"/>
      <c r="F5" s="34"/>
      <c r="G5" s="34"/>
    </row>
    <row r="6" spans="1:7" ht="33.75" customHeight="1" x14ac:dyDescent="0.3">
      <c r="A6" s="94" t="s">
        <v>95</v>
      </c>
      <c r="B6" s="95"/>
      <c r="C6" s="95"/>
      <c r="D6" s="95"/>
      <c r="E6" s="95"/>
      <c r="F6" s="95"/>
      <c r="G6" s="34"/>
    </row>
    <row r="7" spans="1:7" ht="67.5" customHeight="1" x14ac:dyDescent="0.3">
      <c r="A7" s="94" t="s">
        <v>92</v>
      </c>
      <c r="B7" s="95"/>
      <c r="C7" s="95"/>
      <c r="D7" s="95"/>
      <c r="E7" s="95"/>
      <c r="F7" s="95"/>
      <c r="G7" s="34"/>
    </row>
    <row r="8" spans="1:7" ht="8.25" customHeight="1" thickBot="1" x14ac:dyDescent="0.25">
      <c r="A8" s="42"/>
      <c r="B8" s="40"/>
      <c r="C8" s="40"/>
      <c r="D8" s="40"/>
      <c r="E8" s="40"/>
      <c r="F8" s="40"/>
    </row>
    <row r="9" spans="1:7" ht="52.5" customHeight="1" x14ac:dyDescent="0.2">
      <c r="A9" s="59" t="s">
        <v>2</v>
      </c>
      <c r="B9" s="60" t="s">
        <v>3</v>
      </c>
      <c r="C9" s="60" t="s">
        <v>4</v>
      </c>
      <c r="D9" s="61" t="s">
        <v>37</v>
      </c>
      <c r="E9" s="62" t="s">
        <v>5</v>
      </c>
      <c r="F9" s="63" t="s">
        <v>36</v>
      </c>
    </row>
    <row r="10" spans="1:7" ht="24.75" customHeight="1" x14ac:dyDescent="0.25">
      <c r="A10" s="89" t="s">
        <v>14</v>
      </c>
      <c r="B10" s="90"/>
      <c r="C10" s="90"/>
      <c r="D10" s="90"/>
      <c r="E10" s="90"/>
      <c r="F10" s="53"/>
    </row>
    <row r="11" spans="1:7" ht="24" customHeight="1" x14ac:dyDescent="0.2">
      <c r="A11" s="24">
        <v>1</v>
      </c>
      <c r="B11" s="2" t="s">
        <v>44</v>
      </c>
      <c r="C11" s="21" t="s">
        <v>6</v>
      </c>
      <c r="D11" s="25">
        <v>29.24</v>
      </c>
      <c r="E11" s="4"/>
      <c r="F11" s="16">
        <f>ROUNDDOWN(D11*E11,2)</f>
        <v>0</v>
      </c>
    </row>
    <row r="12" spans="1:7" ht="24" customHeight="1" x14ac:dyDescent="0.2">
      <c r="A12" s="24">
        <f>+A11+1</f>
        <v>2</v>
      </c>
      <c r="B12" s="2" t="s">
        <v>70</v>
      </c>
      <c r="C12" s="3" t="s">
        <v>0</v>
      </c>
      <c r="D12" s="25">
        <v>10</v>
      </c>
      <c r="E12" s="4"/>
      <c r="F12" s="16">
        <f t="shared" ref="F12:F22" si="0">ROUNDDOWN(D12*E12,2)</f>
        <v>0</v>
      </c>
    </row>
    <row r="13" spans="1:7" ht="27.75" customHeight="1" x14ac:dyDescent="0.2">
      <c r="A13" s="24">
        <f t="shared" ref="A13:A22" si="1">+A12+1</f>
        <v>3</v>
      </c>
      <c r="B13" s="2" t="s">
        <v>43</v>
      </c>
      <c r="C13" s="3" t="s">
        <v>7</v>
      </c>
      <c r="D13" s="25">
        <v>80</v>
      </c>
      <c r="E13" s="4"/>
      <c r="F13" s="16">
        <f t="shared" si="0"/>
        <v>0</v>
      </c>
    </row>
    <row r="14" spans="1:7" ht="24" customHeight="1" x14ac:dyDescent="0.2">
      <c r="A14" s="24">
        <f t="shared" si="1"/>
        <v>4</v>
      </c>
      <c r="B14" s="5" t="s">
        <v>15</v>
      </c>
      <c r="C14" s="21" t="s">
        <v>6</v>
      </c>
      <c r="D14" s="25">
        <v>80.820000000000007</v>
      </c>
      <c r="E14" s="4"/>
      <c r="F14" s="16">
        <f t="shared" si="0"/>
        <v>0</v>
      </c>
    </row>
    <row r="15" spans="1:7" ht="24" customHeight="1" x14ac:dyDescent="0.2">
      <c r="A15" s="24">
        <f t="shared" si="1"/>
        <v>5</v>
      </c>
      <c r="B15" s="2" t="s">
        <v>38</v>
      </c>
      <c r="C15" s="21" t="s">
        <v>6</v>
      </c>
      <c r="D15" s="25">
        <v>30.4</v>
      </c>
      <c r="E15" s="4"/>
      <c r="F15" s="16">
        <f t="shared" si="0"/>
        <v>0</v>
      </c>
    </row>
    <row r="16" spans="1:7" ht="24" customHeight="1" x14ac:dyDescent="0.2">
      <c r="A16" s="24">
        <f t="shared" si="1"/>
        <v>6</v>
      </c>
      <c r="B16" s="2" t="s">
        <v>39</v>
      </c>
      <c r="C16" s="21" t="s">
        <v>16</v>
      </c>
      <c r="D16" s="25">
        <v>3.4</v>
      </c>
      <c r="E16" s="37"/>
      <c r="F16" s="16">
        <f t="shared" si="0"/>
        <v>0</v>
      </c>
    </row>
    <row r="17" spans="1:6" ht="24" customHeight="1" x14ac:dyDescent="0.2">
      <c r="A17" s="24">
        <f t="shared" si="1"/>
        <v>7</v>
      </c>
      <c r="B17" s="2" t="s">
        <v>47</v>
      </c>
      <c r="C17" s="21" t="s">
        <v>16</v>
      </c>
      <c r="D17" s="25">
        <v>0.5</v>
      </c>
      <c r="E17" s="37"/>
      <c r="F17" s="16">
        <f t="shared" si="0"/>
        <v>0</v>
      </c>
    </row>
    <row r="18" spans="1:6" ht="24" customHeight="1" x14ac:dyDescent="0.2">
      <c r="A18" s="24">
        <f t="shared" si="1"/>
        <v>8</v>
      </c>
      <c r="B18" s="2" t="s">
        <v>17</v>
      </c>
      <c r="C18" s="3" t="s">
        <v>6</v>
      </c>
      <c r="D18" s="25">
        <v>60.8</v>
      </c>
      <c r="E18" s="4"/>
      <c r="F18" s="16">
        <f t="shared" si="0"/>
        <v>0</v>
      </c>
    </row>
    <row r="19" spans="1:6" ht="24" customHeight="1" x14ac:dyDescent="0.2">
      <c r="A19" s="24">
        <f t="shared" si="1"/>
        <v>9</v>
      </c>
      <c r="B19" s="2" t="s">
        <v>62</v>
      </c>
      <c r="C19" s="3" t="s">
        <v>6</v>
      </c>
      <c r="D19" s="25">
        <v>196</v>
      </c>
      <c r="E19" s="4"/>
      <c r="F19" s="16">
        <f t="shared" si="0"/>
        <v>0</v>
      </c>
    </row>
    <row r="20" spans="1:6" ht="24" customHeight="1" x14ac:dyDescent="0.2">
      <c r="A20" s="24">
        <f t="shared" si="1"/>
        <v>10</v>
      </c>
      <c r="B20" s="2" t="s">
        <v>40</v>
      </c>
      <c r="C20" s="3" t="s">
        <v>6</v>
      </c>
      <c r="D20" s="25">
        <v>304.60000000000002</v>
      </c>
      <c r="E20" s="4"/>
      <c r="F20" s="16">
        <f t="shared" si="0"/>
        <v>0</v>
      </c>
    </row>
    <row r="21" spans="1:6" ht="24" customHeight="1" x14ac:dyDescent="0.2">
      <c r="A21" s="24">
        <f t="shared" si="1"/>
        <v>11</v>
      </c>
      <c r="B21" s="2" t="s">
        <v>71</v>
      </c>
      <c r="C21" s="3" t="s">
        <v>6</v>
      </c>
      <c r="D21" s="25">
        <v>15.96</v>
      </c>
      <c r="E21" s="4"/>
      <c r="F21" s="16">
        <f t="shared" si="0"/>
        <v>0</v>
      </c>
    </row>
    <row r="22" spans="1:6" ht="24" customHeight="1" thickBot="1" x14ac:dyDescent="0.25">
      <c r="A22" s="24">
        <f t="shared" si="1"/>
        <v>12</v>
      </c>
      <c r="B22" s="2" t="s">
        <v>41</v>
      </c>
      <c r="C22" s="3" t="s">
        <v>0</v>
      </c>
      <c r="D22" s="25">
        <v>14</v>
      </c>
      <c r="E22" s="4"/>
      <c r="F22" s="16">
        <f t="shared" si="0"/>
        <v>0</v>
      </c>
    </row>
    <row r="23" spans="1:6" ht="24" customHeight="1" thickBot="1" x14ac:dyDescent="0.25">
      <c r="A23" s="26"/>
      <c r="B23" s="27"/>
      <c r="C23" s="28"/>
      <c r="D23" s="29"/>
      <c r="E23" s="30"/>
      <c r="F23" s="56">
        <f>SUM(F11:F22)</f>
        <v>0</v>
      </c>
    </row>
    <row r="24" spans="1:6" s="19" customFormat="1" ht="23.25" customHeight="1" x14ac:dyDescent="0.25">
      <c r="A24" s="77" t="s">
        <v>18</v>
      </c>
      <c r="B24" s="78"/>
      <c r="C24" s="78"/>
      <c r="D24" s="78"/>
      <c r="E24" s="78"/>
      <c r="F24" s="54"/>
    </row>
    <row r="25" spans="1:6" ht="23.25" customHeight="1" x14ac:dyDescent="0.2">
      <c r="A25" s="31">
        <f>+A22+1</f>
        <v>13</v>
      </c>
      <c r="B25" s="2" t="s">
        <v>72</v>
      </c>
      <c r="C25" s="21" t="s">
        <v>6</v>
      </c>
      <c r="D25" s="25">
        <v>299.72000000000003</v>
      </c>
      <c r="E25" s="4"/>
      <c r="F25" s="16">
        <f t="shared" ref="F25:F28" si="2">ROUNDDOWN(D25*E25,2)</f>
        <v>0</v>
      </c>
    </row>
    <row r="26" spans="1:6" ht="23.25" customHeight="1" x14ac:dyDescent="0.2">
      <c r="A26" s="31">
        <f>+A25+1</f>
        <v>14</v>
      </c>
      <c r="B26" s="2" t="s">
        <v>52</v>
      </c>
      <c r="C26" s="21" t="s">
        <v>6</v>
      </c>
      <c r="D26" s="25">
        <v>42.09</v>
      </c>
      <c r="E26" s="4"/>
      <c r="F26" s="16">
        <f t="shared" si="2"/>
        <v>0</v>
      </c>
    </row>
    <row r="27" spans="1:6" ht="23.25" customHeight="1" x14ac:dyDescent="0.2">
      <c r="A27" s="31">
        <f t="shared" ref="A27:A28" si="3">+A26+1</f>
        <v>15</v>
      </c>
      <c r="B27" s="2" t="s">
        <v>49</v>
      </c>
      <c r="C27" s="21" t="s">
        <v>6</v>
      </c>
      <c r="D27" s="25">
        <v>39.020000000000003</v>
      </c>
      <c r="E27" s="37"/>
      <c r="F27" s="16">
        <f t="shared" si="2"/>
        <v>0</v>
      </c>
    </row>
    <row r="28" spans="1:6" ht="23.25" customHeight="1" thickBot="1" x14ac:dyDescent="0.25">
      <c r="A28" s="31">
        <f t="shared" si="3"/>
        <v>16</v>
      </c>
      <c r="B28" s="2" t="s">
        <v>19</v>
      </c>
      <c r="C28" s="21" t="s">
        <v>6</v>
      </c>
      <c r="D28" s="25">
        <v>135.68</v>
      </c>
      <c r="E28" s="4"/>
      <c r="F28" s="16">
        <f t="shared" si="2"/>
        <v>0</v>
      </c>
    </row>
    <row r="29" spans="1:6" ht="24.75" customHeight="1" thickBot="1" x14ac:dyDescent="0.25">
      <c r="A29" s="67"/>
      <c r="B29" s="68"/>
      <c r="C29" s="68"/>
      <c r="D29" s="68"/>
      <c r="E29" s="69"/>
      <c r="F29" s="56">
        <f>SUM(F25:F28)</f>
        <v>0</v>
      </c>
    </row>
    <row r="30" spans="1:6" ht="23.25" customHeight="1" x14ac:dyDescent="0.25">
      <c r="A30" s="81" t="s">
        <v>20</v>
      </c>
      <c r="B30" s="82"/>
      <c r="C30" s="82"/>
      <c r="D30" s="82"/>
      <c r="E30" s="82"/>
      <c r="F30" s="82"/>
    </row>
    <row r="31" spans="1:6" ht="23.25" customHeight="1" x14ac:dyDescent="0.25">
      <c r="A31" s="83" t="s">
        <v>21</v>
      </c>
      <c r="B31" s="84"/>
      <c r="C31" s="84"/>
      <c r="D31" s="84"/>
      <c r="E31" s="84"/>
      <c r="F31" s="84"/>
    </row>
    <row r="32" spans="1:6" ht="21" customHeight="1" x14ac:dyDescent="0.2">
      <c r="A32" s="39">
        <f>+A28+1</f>
        <v>17</v>
      </c>
      <c r="B32" s="36" t="s">
        <v>53</v>
      </c>
      <c r="C32" s="17" t="s">
        <v>0</v>
      </c>
      <c r="D32" s="38">
        <v>78</v>
      </c>
      <c r="E32" s="37"/>
      <c r="F32" s="16">
        <f t="shared" ref="F32:F41" si="4">ROUNDDOWN(D32*E32,2)</f>
        <v>0</v>
      </c>
    </row>
    <row r="33" spans="1:8" ht="21" customHeight="1" x14ac:dyDescent="0.2">
      <c r="A33" s="39">
        <f>+A32+1</f>
        <v>18</v>
      </c>
      <c r="B33" s="36" t="s">
        <v>73</v>
      </c>
      <c r="C33" s="17" t="s">
        <v>0</v>
      </c>
      <c r="D33" s="38">
        <v>24</v>
      </c>
      <c r="E33" s="37"/>
      <c r="F33" s="16">
        <f t="shared" si="4"/>
        <v>0</v>
      </c>
    </row>
    <row r="34" spans="1:8" ht="21" customHeight="1" x14ac:dyDescent="0.2">
      <c r="A34" s="39">
        <f t="shared" ref="A34:A37" si="5">+A33+1</f>
        <v>19</v>
      </c>
      <c r="B34" s="36" t="s">
        <v>64</v>
      </c>
      <c r="C34" s="17" t="s">
        <v>0</v>
      </c>
      <c r="D34" s="38">
        <v>30</v>
      </c>
      <c r="E34" s="37"/>
      <c r="F34" s="16">
        <f t="shared" si="4"/>
        <v>0</v>
      </c>
    </row>
    <row r="35" spans="1:8" ht="21" customHeight="1" x14ac:dyDescent="0.2">
      <c r="A35" s="39">
        <f t="shared" si="5"/>
        <v>20</v>
      </c>
      <c r="B35" s="36" t="s">
        <v>54</v>
      </c>
      <c r="C35" s="17" t="s">
        <v>0</v>
      </c>
      <c r="D35" s="38">
        <v>20</v>
      </c>
      <c r="E35" s="37"/>
      <c r="F35" s="16">
        <f t="shared" si="4"/>
        <v>0</v>
      </c>
    </row>
    <row r="36" spans="1:8" s="55" customFormat="1" ht="21.75" customHeight="1" x14ac:dyDescent="0.2">
      <c r="A36" s="39">
        <f t="shared" si="5"/>
        <v>21</v>
      </c>
      <c r="B36" s="36" t="s">
        <v>55</v>
      </c>
      <c r="C36" s="17" t="s">
        <v>6</v>
      </c>
      <c r="D36" s="38">
        <v>7.2</v>
      </c>
      <c r="E36" s="37"/>
      <c r="F36" s="18">
        <f t="shared" si="4"/>
        <v>0</v>
      </c>
    </row>
    <row r="37" spans="1:8" s="55" customFormat="1" ht="21.75" customHeight="1" x14ac:dyDescent="0.2">
      <c r="A37" s="39">
        <f t="shared" si="5"/>
        <v>22</v>
      </c>
      <c r="B37" s="36" t="s">
        <v>22</v>
      </c>
      <c r="C37" s="17" t="s">
        <v>6</v>
      </c>
      <c r="D37" s="38">
        <v>13.12</v>
      </c>
      <c r="E37" s="37"/>
      <c r="F37" s="18">
        <f t="shared" si="4"/>
        <v>0</v>
      </c>
    </row>
    <row r="38" spans="1:8" s="19" customFormat="1" ht="23.25" customHeight="1" x14ac:dyDescent="0.25">
      <c r="A38" s="85" t="s">
        <v>74</v>
      </c>
      <c r="B38" s="86"/>
      <c r="C38" s="17"/>
      <c r="D38" s="38"/>
      <c r="E38" s="37"/>
      <c r="F38" s="16"/>
    </row>
    <row r="39" spans="1:8" s="19" customFormat="1" ht="19.5" customHeight="1" x14ac:dyDescent="0.2">
      <c r="A39" s="58">
        <f>+A37+1</f>
        <v>23</v>
      </c>
      <c r="B39" s="32" t="s">
        <v>75</v>
      </c>
      <c r="C39" s="17" t="s">
        <v>6</v>
      </c>
      <c r="D39" s="38">
        <v>12.54</v>
      </c>
      <c r="E39" s="37"/>
      <c r="F39" s="18">
        <f t="shared" si="4"/>
        <v>0</v>
      </c>
    </row>
    <row r="40" spans="1:8" s="55" customFormat="1" ht="19.5" customHeight="1" x14ac:dyDescent="0.2">
      <c r="A40" s="58">
        <f>+A39+1</f>
        <v>24</v>
      </c>
      <c r="B40" s="32" t="s">
        <v>76</v>
      </c>
      <c r="C40" s="17" t="s">
        <v>6</v>
      </c>
      <c r="D40" s="38">
        <v>12.51</v>
      </c>
      <c r="E40" s="37"/>
      <c r="F40" s="18">
        <f t="shared" si="4"/>
        <v>0</v>
      </c>
    </row>
    <row r="41" spans="1:8" s="19" customFormat="1" ht="19.5" customHeight="1" thickBot="1" x14ac:dyDescent="0.25">
      <c r="A41" s="58">
        <f>+A40+1</f>
        <v>25</v>
      </c>
      <c r="B41" s="6" t="s">
        <v>77</v>
      </c>
      <c r="C41" s="3" t="s">
        <v>6</v>
      </c>
      <c r="D41" s="25">
        <v>9.11</v>
      </c>
      <c r="E41" s="37"/>
      <c r="F41" s="16">
        <f t="shared" si="4"/>
        <v>0</v>
      </c>
    </row>
    <row r="42" spans="1:8" ht="24.75" customHeight="1" thickBot="1" x14ac:dyDescent="0.25">
      <c r="A42" s="67"/>
      <c r="B42" s="68"/>
      <c r="C42" s="68"/>
      <c r="D42" s="68"/>
      <c r="E42" s="69"/>
      <c r="F42" s="56">
        <f>SUM(F32:F41)</f>
        <v>0</v>
      </c>
      <c r="H42" s="19"/>
    </row>
    <row r="43" spans="1:8" s="19" customFormat="1" ht="29.25" customHeight="1" x14ac:dyDescent="0.25">
      <c r="A43" s="77" t="s">
        <v>23</v>
      </c>
      <c r="B43" s="78"/>
      <c r="C43" s="78"/>
      <c r="D43" s="78"/>
      <c r="E43" s="78"/>
      <c r="F43" s="78"/>
    </row>
    <row r="44" spans="1:8" s="19" customFormat="1" ht="29.25" customHeight="1" x14ac:dyDescent="0.2">
      <c r="A44" s="39">
        <f>+A41+1</f>
        <v>26</v>
      </c>
      <c r="B44" s="33" t="s">
        <v>66</v>
      </c>
      <c r="C44" s="17" t="s">
        <v>1</v>
      </c>
      <c r="D44" s="38">
        <v>1</v>
      </c>
      <c r="E44" s="37"/>
      <c r="F44" s="18">
        <f t="shared" ref="F44:F57" si="6">ROUNDDOWN(D44*E44,2)</f>
        <v>0</v>
      </c>
    </row>
    <row r="45" spans="1:8" s="19" customFormat="1" ht="15.75" x14ac:dyDescent="0.2">
      <c r="A45" s="39">
        <f>+A44+1</f>
        <v>27</v>
      </c>
      <c r="B45" s="33" t="s">
        <v>67</v>
      </c>
      <c r="C45" s="17" t="s">
        <v>50</v>
      </c>
      <c r="D45" s="38">
        <v>1</v>
      </c>
      <c r="E45" s="37"/>
      <c r="F45" s="18">
        <f t="shared" si="6"/>
        <v>0</v>
      </c>
    </row>
    <row r="46" spans="1:8" s="19" customFormat="1" ht="20.25" customHeight="1" x14ac:dyDescent="0.2">
      <c r="A46" s="39">
        <f t="shared" ref="A46:A57" si="7">+A45+1</f>
        <v>28</v>
      </c>
      <c r="B46" s="33" t="s">
        <v>78</v>
      </c>
      <c r="C46" s="17" t="s">
        <v>7</v>
      </c>
      <c r="D46" s="38">
        <v>39</v>
      </c>
      <c r="E46" s="37"/>
      <c r="F46" s="18">
        <f t="shared" si="6"/>
        <v>0</v>
      </c>
    </row>
    <row r="47" spans="1:8" s="19" customFormat="1" ht="20.25" customHeight="1" x14ac:dyDescent="0.2">
      <c r="A47" s="39">
        <f t="shared" si="7"/>
        <v>29</v>
      </c>
      <c r="B47" s="6" t="s">
        <v>61</v>
      </c>
      <c r="C47" s="3" t="s">
        <v>0</v>
      </c>
      <c r="D47" s="38">
        <v>12</v>
      </c>
      <c r="E47" s="37"/>
      <c r="F47" s="18">
        <f t="shared" si="6"/>
        <v>0</v>
      </c>
    </row>
    <row r="48" spans="1:8" s="19" customFormat="1" ht="20.25" customHeight="1" x14ac:dyDescent="0.2">
      <c r="A48" s="39">
        <f t="shared" si="7"/>
        <v>30</v>
      </c>
      <c r="B48" s="5" t="s">
        <v>24</v>
      </c>
      <c r="C48" s="3" t="s">
        <v>7</v>
      </c>
      <c r="D48" s="25">
        <v>100</v>
      </c>
      <c r="E48" s="4"/>
      <c r="F48" s="18">
        <f t="shared" si="6"/>
        <v>0</v>
      </c>
    </row>
    <row r="49" spans="1:6" s="19" customFormat="1" ht="20.25" customHeight="1" x14ac:dyDescent="0.2">
      <c r="A49" s="39">
        <f t="shared" si="7"/>
        <v>31</v>
      </c>
      <c r="B49" s="5" t="s">
        <v>12</v>
      </c>
      <c r="C49" s="3" t="s">
        <v>0</v>
      </c>
      <c r="D49" s="25">
        <v>8</v>
      </c>
      <c r="E49" s="4"/>
      <c r="F49" s="16">
        <f t="shared" si="6"/>
        <v>0</v>
      </c>
    </row>
    <row r="50" spans="1:6" s="19" customFormat="1" ht="20.25" customHeight="1" x14ac:dyDescent="0.2">
      <c r="A50" s="39">
        <f t="shared" si="7"/>
        <v>32</v>
      </c>
      <c r="B50" s="33" t="s">
        <v>56</v>
      </c>
      <c r="C50" s="3" t="s">
        <v>0</v>
      </c>
      <c r="D50" s="25">
        <v>1</v>
      </c>
      <c r="E50" s="4"/>
      <c r="F50" s="16">
        <f t="shared" si="6"/>
        <v>0</v>
      </c>
    </row>
    <row r="51" spans="1:6" ht="20.25" customHeight="1" x14ac:dyDescent="0.2">
      <c r="A51" s="39">
        <f t="shared" si="7"/>
        <v>33</v>
      </c>
      <c r="B51" s="5" t="s">
        <v>57</v>
      </c>
      <c r="C51" s="3" t="s">
        <v>0</v>
      </c>
      <c r="D51" s="25">
        <v>1</v>
      </c>
      <c r="E51" s="4"/>
      <c r="F51" s="16">
        <f t="shared" si="6"/>
        <v>0</v>
      </c>
    </row>
    <row r="52" spans="1:6" ht="20.25" customHeight="1" x14ac:dyDescent="0.2">
      <c r="A52" s="39">
        <f t="shared" si="7"/>
        <v>34</v>
      </c>
      <c r="B52" s="5" t="s">
        <v>46</v>
      </c>
      <c r="C52" s="3" t="s">
        <v>0</v>
      </c>
      <c r="D52" s="25">
        <v>6</v>
      </c>
      <c r="E52" s="4"/>
      <c r="F52" s="16">
        <f t="shared" si="6"/>
        <v>0</v>
      </c>
    </row>
    <row r="53" spans="1:6" s="55" customFormat="1" ht="20.25" customHeight="1" x14ac:dyDescent="0.2">
      <c r="A53" s="39">
        <f t="shared" si="7"/>
        <v>35</v>
      </c>
      <c r="B53" s="33" t="s">
        <v>58</v>
      </c>
      <c r="C53" s="17" t="s">
        <v>0</v>
      </c>
      <c r="D53" s="38">
        <v>6</v>
      </c>
      <c r="E53" s="37"/>
      <c r="F53" s="18">
        <f t="shared" si="6"/>
        <v>0</v>
      </c>
    </row>
    <row r="54" spans="1:6" ht="20.25" customHeight="1" x14ac:dyDescent="0.2">
      <c r="A54" s="39">
        <f t="shared" si="7"/>
        <v>36</v>
      </c>
      <c r="B54" s="5" t="s">
        <v>25</v>
      </c>
      <c r="C54" s="3" t="s">
        <v>0</v>
      </c>
      <c r="D54" s="25">
        <v>8</v>
      </c>
      <c r="E54" s="4"/>
      <c r="F54" s="16">
        <f t="shared" si="6"/>
        <v>0</v>
      </c>
    </row>
    <row r="55" spans="1:6" ht="20.25" customHeight="1" x14ac:dyDescent="0.2">
      <c r="A55" s="39">
        <f t="shared" si="7"/>
        <v>37</v>
      </c>
      <c r="B55" s="5" t="s">
        <v>81</v>
      </c>
      <c r="C55" s="3" t="s">
        <v>0</v>
      </c>
      <c r="D55" s="25">
        <v>3</v>
      </c>
      <c r="E55" s="4"/>
      <c r="F55" s="16">
        <f t="shared" si="6"/>
        <v>0</v>
      </c>
    </row>
    <row r="56" spans="1:6" ht="20.25" customHeight="1" x14ac:dyDescent="0.2">
      <c r="A56" s="39">
        <f t="shared" si="7"/>
        <v>38</v>
      </c>
      <c r="B56" s="5" t="s">
        <v>79</v>
      </c>
      <c r="C56" s="3" t="s">
        <v>1</v>
      </c>
      <c r="D56" s="25">
        <v>1</v>
      </c>
      <c r="E56" s="4"/>
      <c r="F56" s="16">
        <f t="shared" si="6"/>
        <v>0</v>
      </c>
    </row>
    <row r="57" spans="1:6" ht="20.25" customHeight="1" thickBot="1" x14ac:dyDescent="0.25">
      <c r="A57" s="39">
        <f t="shared" si="7"/>
        <v>39</v>
      </c>
      <c r="B57" s="5" t="s">
        <v>80</v>
      </c>
      <c r="C57" s="3" t="s">
        <v>1</v>
      </c>
      <c r="D57" s="25">
        <v>1</v>
      </c>
      <c r="E57" s="4"/>
      <c r="F57" s="16">
        <f t="shared" si="6"/>
        <v>0</v>
      </c>
    </row>
    <row r="58" spans="1:6" ht="20.25" customHeight="1" thickBot="1" x14ac:dyDescent="0.25">
      <c r="A58" s="67"/>
      <c r="B58" s="68"/>
      <c r="C58" s="68"/>
      <c r="D58" s="68"/>
      <c r="E58" s="69"/>
      <c r="F58" s="56">
        <f>SUM(F44:F57)</f>
        <v>0</v>
      </c>
    </row>
    <row r="59" spans="1:6" ht="20.25" customHeight="1" x14ac:dyDescent="0.2">
      <c r="A59" s="70" t="s">
        <v>26</v>
      </c>
      <c r="B59" s="71"/>
      <c r="C59" s="71"/>
      <c r="D59" s="71"/>
      <c r="E59" s="71"/>
      <c r="F59" s="71"/>
    </row>
    <row r="60" spans="1:6" ht="20.25" customHeight="1" x14ac:dyDescent="0.2">
      <c r="A60" s="58">
        <f>+A57+1</f>
        <v>40</v>
      </c>
      <c r="B60" s="6" t="s">
        <v>68</v>
      </c>
      <c r="C60" s="17" t="s">
        <v>50</v>
      </c>
      <c r="D60" s="25">
        <v>1</v>
      </c>
      <c r="E60" s="4"/>
      <c r="F60" s="16">
        <f t="shared" ref="F60:F73" si="8">ROUNDDOWN(D60*E60,2)</f>
        <v>0</v>
      </c>
    </row>
    <row r="61" spans="1:6" ht="20.25" customHeight="1" x14ac:dyDescent="0.2">
      <c r="A61" s="58">
        <f>+A60+1</f>
        <v>41</v>
      </c>
      <c r="B61" s="6" t="s">
        <v>27</v>
      </c>
      <c r="C61" s="3" t="s">
        <v>1</v>
      </c>
      <c r="D61" s="25">
        <v>1</v>
      </c>
      <c r="E61" s="4"/>
      <c r="F61" s="16">
        <f t="shared" si="8"/>
        <v>0</v>
      </c>
    </row>
    <row r="62" spans="1:6" ht="20.25" customHeight="1" x14ac:dyDescent="0.2">
      <c r="A62" s="58">
        <f t="shared" ref="A62:A73" si="9">+A61+1</f>
        <v>42</v>
      </c>
      <c r="B62" s="5" t="s">
        <v>28</v>
      </c>
      <c r="C62" s="3" t="s">
        <v>0</v>
      </c>
      <c r="D62" s="25">
        <v>5</v>
      </c>
      <c r="E62" s="4"/>
      <c r="F62" s="16">
        <f t="shared" si="8"/>
        <v>0</v>
      </c>
    </row>
    <row r="63" spans="1:6" ht="20.25" customHeight="1" x14ac:dyDescent="0.2">
      <c r="A63" s="58">
        <f t="shared" si="9"/>
        <v>43</v>
      </c>
      <c r="B63" s="6" t="s">
        <v>29</v>
      </c>
      <c r="C63" s="3" t="s">
        <v>0</v>
      </c>
      <c r="D63" s="25">
        <v>4</v>
      </c>
      <c r="E63" s="4"/>
      <c r="F63" s="16">
        <f t="shared" si="8"/>
        <v>0</v>
      </c>
    </row>
    <row r="64" spans="1:6" ht="20.25" customHeight="1" x14ac:dyDescent="0.2">
      <c r="A64" s="58">
        <f t="shared" si="9"/>
        <v>44</v>
      </c>
      <c r="B64" s="6" t="s">
        <v>30</v>
      </c>
      <c r="C64" s="3" t="s">
        <v>0</v>
      </c>
      <c r="D64" s="25">
        <v>20</v>
      </c>
      <c r="E64" s="4"/>
      <c r="F64" s="16">
        <f t="shared" si="8"/>
        <v>0</v>
      </c>
    </row>
    <row r="65" spans="1:6" ht="20.25" customHeight="1" x14ac:dyDescent="0.2">
      <c r="A65" s="58">
        <f t="shared" si="9"/>
        <v>45</v>
      </c>
      <c r="B65" s="65" t="s">
        <v>59</v>
      </c>
      <c r="C65" s="3" t="s">
        <v>0</v>
      </c>
      <c r="D65" s="25">
        <v>16</v>
      </c>
      <c r="E65" s="4"/>
      <c r="F65" s="16">
        <f t="shared" si="8"/>
        <v>0</v>
      </c>
    </row>
    <row r="66" spans="1:6" ht="20.25" customHeight="1" x14ac:dyDescent="0.2">
      <c r="A66" s="58">
        <f t="shared" si="9"/>
        <v>46</v>
      </c>
      <c r="B66" s="66" t="s">
        <v>51</v>
      </c>
      <c r="C66" s="3" t="s">
        <v>0</v>
      </c>
      <c r="D66" s="25">
        <v>4</v>
      </c>
      <c r="E66" s="4"/>
      <c r="F66" s="16">
        <f t="shared" si="8"/>
        <v>0</v>
      </c>
    </row>
    <row r="67" spans="1:6" ht="20.25" customHeight="1" x14ac:dyDescent="0.2">
      <c r="A67" s="58">
        <f t="shared" si="9"/>
        <v>47</v>
      </c>
      <c r="B67" s="66" t="s">
        <v>84</v>
      </c>
      <c r="C67" s="3" t="s">
        <v>0</v>
      </c>
      <c r="D67" s="25">
        <v>1</v>
      </c>
      <c r="E67" s="4"/>
      <c r="F67" s="16">
        <f t="shared" si="8"/>
        <v>0</v>
      </c>
    </row>
    <row r="68" spans="1:6" ht="20.25" customHeight="1" x14ac:dyDescent="0.2">
      <c r="A68" s="58">
        <f t="shared" si="9"/>
        <v>48</v>
      </c>
      <c r="B68" s="66" t="s">
        <v>87</v>
      </c>
      <c r="C68" s="3" t="s">
        <v>0</v>
      </c>
      <c r="D68" s="25">
        <v>8</v>
      </c>
      <c r="E68" s="4"/>
      <c r="F68" s="16">
        <f t="shared" si="8"/>
        <v>0</v>
      </c>
    </row>
    <row r="69" spans="1:6" ht="20.25" customHeight="1" x14ac:dyDescent="0.2">
      <c r="A69" s="58">
        <f t="shared" si="9"/>
        <v>49</v>
      </c>
      <c r="B69" s="66" t="s">
        <v>88</v>
      </c>
      <c r="C69" s="3" t="s">
        <v>0</v>
      </c>
      <c r="D69" s="25">
        <v>12</v>
      </c>
      <c r="E69" s="4"/>
      <c r="F69" s="16">
        <f t="shared" si="8"/>
        <v>0</v>
      </c>
    </row>
    <row r="70" spans="1:6" ht="31.5" x14ac:dyDescent="0.2">
      <c r="A70" s="58">
        <f t="shared" si="9"/>
        <v>50</v>
      </c>
      <c r="B70" s="65" t="s">
        <v>89</v>
      </c>
      <c r="C70" s="3" t="s">
        <v>0</v>
      </c>
      <c r="D70" s="25">
        <v>1</v>
      </c>
      <c r="E70" s="4"/>
      <c r="F70" s="16">
        <f t="shared" si="8"/>
        <v>0</v>
      </c>
    </row>
    <row r="71" spans="1:6" ht="25.5" customHeight="1" x14ac:dyDescent="0.2">
      <c r="A71" s="58">
        <f t="shared" si="9"/>
        <v>51</v>
      </c>
      <c r="B71" s="65" t="s">
        <v>85</v>
      </c>
      <c r="C71" s="3" t="s">
        <v>0</v>
      </c>
      <c r="D71" s="25">
        <v>1</v>
      </c>
      <c r="E71" s="4"/>
      <c r="F71" s="16">
        <f t="shared" si="8"/>
        <v>0</v>
      </c>
    </row>
    <row r="72" spans="1:6" ht="20.25" customHeight="1" x14ac:dyDescent="0.2">
      <c r="A72" s="58">
        <f t="shared" si="9"/>
        <v>52</v>
      </c>
      <c r="B72" s="65" t="s">
        <v>60</v>
      </c>
      <c r="C72" s="3" t="s">
        <v>0</v>
      </c>
      <c r="D72" s="25">
        <v>8</v>
      </c>
      <c r="E72" s="4"/>
      <c r="F72" s="16">
        <f t="shared" si="8"/>
        <v>0</v>
      </c>
    </row>
    <row r="73" spans="1:6" ht="20.25" customHeight="1" thickBot="1" x14ac:dyDescent="0.25">
      <c r="A73" s="58">
        <f t="shared" si="9"/>
        <v>53</v>
      </c>
      <c r="B73" s="6" t="s">
        <v>63</v>
      </c>
      <c r="C73" s="3" t="s">
        <v>0</v>
      </c>
      <c r="D73" s="25">
        <v>8</v>
      </c>
      <c r="E73" s="4"/>
      <c r="F73" s="16">
        <f t="shared" si="8"/>
        <v>0</v>
      </c>
    </row>
    <row r="74" spans="1:6" ht="20.25" customHeight="1" thickBot="1" x14ac:dyDescent="0.25">
      <c r="A74" s="67"/>
      <c r="B74" s="68"/>
      <c r="C74" s="68"/>
      <c r="D74" s="68"/>
      <c r="E74" s="69"/>
      <c r="F74" s="56">
        <f>SUM(F60:F73)</f>
        <v>0</v>
      </c>
    </row>
    <row r="75" spans="1:6" s="55" customFormat="1" ht="20.25" customHeight="1" x14ac:dyDescent="0.2">
      <c r="A75" s="79" t="s">
        <v>31</v>
      </c>
      <c r="B75" s="80"/>
      <c r="C75" s="80"/>
      <c r="D75" s="80"/>
      <c r="E75" s="80"/>
      <c r="F75" s="80"/>
    </row>
    <row r="76" spans="1:6" ht="20.25" customHeight="1" x14ac:dyDescent="0.2">
      <c r="A76" s="58">
        <f>+A73+1</f>
        <v>54</v>
      </c>
      <c r="B76" s="32" t="s">
        <v>82</v>
      </c>
      <c r="C76" s="17" t="s">
        <v>6</v>
      </c>
      <c r="D76" s="38">
        <v>158.70999999999998</v>
      </c>
      <c r="E76" s="37"/>
      <c r="F76" s="18">
        <f t="shared" ref="F76:F79" si="10">ROUNDDOWN(D76*E76,2)</f>
        <v>0</v>
      </c>
    </row>
    <row r="77" spans="1:6" ht="20.25" customHeight="1" x14ac:dyDescent="0.2">
      <c r="A77" s="58">
        <f>+A76+1</f>
        <v>55</v>
      </c>
      <c r="B77" s="32" t="s">
        <v>86</v>
      </c>
      <c r="C77" s="17" t="s">
        <v>6</v>
      </c>
      <c r="D77" s="38">
        <v>1033.82</v>
      </c>
      <c r="E77" s="37"/>
      <c r="F77" s="18">
        <f t="shared" si="10"/>
        <v>0</v>
      </c>
    </row>
    <row r="78" spans="1:6" ht="20.25" customHeight="1" x14ac:dyDescent="0.2">
      <c r="A78" s="58">
        <f t="shared" ref="A78:A79" si="11">+A77+1</f>
        <v>56</v>
      </c>
      <c r="B78" s="49" t="s">
        <v>42</v>
      </c>
      <c r="C78" s="50" t="s">
        <v>6</v>
      </c>
      <c r="D78" s="51">
        <v>959.64</v>
      </c>
      <c r="E78" s="52"/>
      <c r="F78" s="18">
        <f t="shared" si="10"/>
        <v>0</v>
      </c>
    </row>
    <row r="79" spans="1:6" ht="20.25" customHeight="1" thickBot="1" x14ac:dyDescent="0.25">
      <c r="A79" s="58">
        <f t="shared" si="11"/>
        <v>57</v>
      </c>
      <c r="B79" s="49" t="s">
        <v>48</v>
      </c>
      <c r="C79" s="50" t="s">
        <v>6</v>
      </c>
      <c r="D79" s="51">
        <v>784</v>
      </c>
      <c r="E79" s="52"/>
      <c r="F79" s="18">
        <f t="shared" si="10"/>
        <v>0</v>
      </c>
    </row>
    <row r="80" spans="1:6" ht="27" customHeight="1" thickBot="1" x14ac:dyDescent="0.25">
      <c r="A80" s="67"/>
      <c r="B80" s="68"/>
      <c r="C80" s="68"/>
      <c r="D80" s="68"/>
      <c r="E80" s="69"/>
      <c r="F80" s="56">
        <f>SUM(F76:F79)</f>
        <v>0</v>
      </c>
    </row>
    <row r="81" spans="1:6" ht="29.25" customHeight="1" x14ac:dyDescent="0.2">
      <c r="A81" s="70" t="s">
        <v>32</v>
      </c>
      <c r="B81" s="71"/>
      <c r="C81" s="71"/>
      <c r="D81" s="71"/>
      <c r="E81" s="71"/>
      <c r="F81" s="71"/>
    </row>
    <row r="82" spans="1:6" ht="23.25" customHeight="1" x14ac:dyDescent="0.2">
      <c r="A82" s="91">
        <v>58</v>
      </c>
      <c r="B82" s="5" t="s">
        <v>45</v>
      </c>
      <c r="C82" s="50" t="s">
        <v>6</v>
      </c>
      <c r="D82" s="25">
        <v>60</v>
      </c>
      <c r="E82" s="4"/>
      <c r="F82" s="16">
        <f t="shared" ref="F82:F89" si="12">ROUNDDOWN(D82*E82,2)</f>
        <v>0</v>
      </c>
    </row>
    <row r="83" spans="1:6" ht="23.25" customHeight="1" x14ac:dyDescent="0.2">
      <c r="A83" s="91">
        <v>59</v>
      </c>
      <c r="B83" s="5" t="s">
        <v>83</v>
      </c>
      <c r="C83" s="50" t="s">
        <v>6</v>
      </c>
      <c r="D83" s="25">
        <v>55</v>
      </c>
      <c r="E83" s="4"/>
      <c r="F83" s="16">
        <f t="shared" si="12"/>
        <v>0</v>
      </c>
    </row>
    <row r="84" spans="1:6" ht="23.25" customHeight="1" x14ac:dyDescent="0.2">
      <c r="A84" s="91">
        <v>60</v>
      </c>
      <c r="B84" s="33" t="s">
        <v>65</v>
      </c>
      <c r="C84" s="17" t="s">
        <v>0</v>
      </c>
      <c r="D84" s="38">
        <v>8</v>
      </c>
      <c r="E84" s="37"/>
      <c r="F84" s="18">
        <f t="shared" si="12"/>
        <v>0</v>
      </c>
    </row>
    <row r="85" spans="1:6" ht="23.25" customHeight="1" x14ac:dyDescent="0.2">
      <c r="A85" s="91">
        <v>61</v>
      </c>
      <c r="B85" s="5" t="s">
        <v>69</v>
      </c>
      <c r="C85" s="3" t="s">
        <v>50</v>
      </c>
      <c r="D85" s="25">
        <v>1</v>
      </c>
      <c r="E85" s="4"/>
      <c r="F85" s="16">
        <f t="shared" si="12"/>
        <v>0</v>
      </c>
    </row>
    <row r="86" spans="1:6" ht="23.25" customHeight="1" x14ac:dyDescent="0.2">
      <c r="A86" s="91">
        <v>62</v>
      </c>
      <c r="B86" s="5" t="s">
        <v>13</v>
      </c>
      <c r="C86" s="3" t="s">
        <v>0</v>
      </c>
      <c r="D86" s="25">
        <v>1</v>
      </c>
      <c r="E86" s="4"/>
      <c r="F86" s="16">
        <f t="shared" si="12"/>
        <v>0</v>
      </c>
    </row>
    <row r="87" spans="1:6" ht="23.25" customHeight="1" x14ac:dyDescent="0.2">
      <c r="A87" s="91">
        <v>63</v>
      </c>
      <c r="B87" s="6" t="s">
        <v>33</v>
      </c>
      <c r="C87" s="3" t="s">
        <v>0</v>
      </c>
      <c r="D87" s="25">
        <v>10</v>
      </c>
      <c r="E87" s="4"/>
      <c r="F87" s="16">
        <f t="shared" si="12"/>
        <v>0</v>
      </c>
    </row>
    <row r="88" spans="1:6" ht="23.25" customHeight="1" x14ac:dyDescent="0.2">
      <c r="A88" s="91">
        <v>64</v>
      </c>
      <c r="B88" s="6" t="s">
        <v>34</v>
      </c>
      <c r="C88" s="3" t="s">
        <v>0</v>
      </c>
      <c r="D88" s="25">
        <v>1</v>
      </c>
      <c r="E88" s="4"/>
      <c r="F88" s="16">
        <f t="shared" si="12"/>
        <v>0</v>
      </c>
    </row>
    <row r="89" spans="1:6" ht="23.25" customHeight="1" x14ac:dyDescent="0.2">
      <c r="A89" s="91">
        <v>65</v>
      </c>
      <c r="B89" s="6" t="s">
        <v>35</v>
      </c>
      <c r="C89" s="3" t="s">
        <v>0</v>
      </c>
      <c r="D89" s="25">
        <v>1</v>
      </c>
      <c r="E89" s="4"/>
      <c r="F89" s="22">
        <f t="shared" si="12"/>
        <v>0</v>
      </c>
    </row>
    <row r="90" spans="1:6" ht="23.25" customHeight="1" x14ac:dyDescent="0.2">
      <c r="A90" s="91">
        <v>66</v>
      </c>
      <c r="B90" s="6" t="s">
        <v>90</v>
      </c>
      <c r="C90" s="3" t="s">
        <v>0</v>
      </c>
      <c r="D90" s="25">
        <v>3</v>
      </c>
      <c r="E90" s="4"/>
      <c r="F90" s="22">
        <f t="shared" ref="F90:F91" si="13">ROUNDDOWN(D90*E90,2)</f>
        <v>0</v>
      </c>
    </row>
    <row r="91" spans="1:6" ht="23.25" customHeight="1" thickBot="1" x14ac:dyDescent="0.25">
      <c r="A91" s="91">
        <v>67</v>
      </c>
      <c r="B91" s="20" t="s">
        <v>91</v>
      </c>
      <c r="C91" s="7" t="s">
        <v>0</v>
      </c>
      <c r="D91" s="23">
        <v>3</v>
      </c>
      <c r="E91" s="8"/>
      <c r="F91" s="22">
        <f t="shared" si="13"/>
        <v>0</v>
      </c>
    </row>
    <row r="92" spans="1:6" ht="20.25" customHeight="1" thickBot="1" x14ac:dyDescent="0.25">
      <c r="A92" s="67"/>
      <c r="B92" s="68"/>
      <c r="C92" s="68"/>
      <c r="D92" s="68"/>
      <c r="E92" s="69"/>
      <c r="F92" s="57">
        <f>SUM(F82:F91)</f>
        <v>0</v>
      </c>
    </row>
    <row r="93" spans="1:6" ht="26.25" customHeight="1" x14ac:dyDescent="0.3">
      <c r="A93" s="9"/>
      <c r="B93" s="10"/>
      <c r="C93" s="11"/>
      <c r="D93" s="72"/>
      <c r="E93" s="73"/>
      <c r="F93" s="48">
        <f>ROUNDDOWN(F92+F80+F74+F58+F42+F29+F23,2)</f>
        <v>0</v>
      </c>
    </row>
    <row r="94" spans="1:6" ht="26.25" customHeight="1" x14ac:dyDescent="0.3">
      <c r="A94" s="9"/>
      <c r="B94" s="10"/>
      <c r="C94" s="11"/>
      <c r="D94" s="72"/>
      <c r="E94" s="74"/>
      <c r="F94" s="47">
        <f>ROUNDDOWN(F93*0.2,2)</f>
        <v>0</v>
      </c>
    </row>
    <row r="95" spans="1:6" ht="26.25" customHeight="1" thickBot="1" x14ac:dyDescent="0.35">
      <c r="A95" s="9"/>
      <c r="B95" s="10"/>
      <c r="C95" s="11"/>
      <c r="D95" s="72"/>
      <c r="E95" s="74"/>
      <c r="F95" s="64">
        <f>ROUNDDOWN(F94+F93,2)</f>
        <v>0</v>
      </c>
    </row>
    <row r="96" spans="1:6" ht="12.6" customHeight="1" x14ac:dyDescent="0.2">
      <c r="A96" s="75"/>
      <c r="B96" s="76"/>
      <c r="C96" s="76"/>
      <c r="D96" s="76"/>
      <c r="E96" s="76"/>
    </row>
    <row r="97" spans="3:6" ht="14.25" x14ac:dyDescent="0.2">
      <c r="E97" s="92" t="s">
        <v>93</v>
      </c>
    </row>
    <row r="98" spans="3:6" ht="12.75" customHeight="1" x14ac:dyDescent="0.2">
      <c r="C98" s="93" t="s">
        <v>94</v>
      </c>
      <c r="D98" s="93"/>
      <c r="E98" s="93"/>
      <c r="F98" s="14"/>
    </row>
    <row r="99" spans="3:6" x14ac:dyDescent="0.2">
      <c r="C99" s="12"/>
      <c r="D99" s="13"/>
      <c r="E99" s="13"/>
      <c r="F99" s="14"/>
    </row>
    <row r="100" spans="3:6" x14ac:dyDescent="0.2">
      <c r="C100" s="12"/>
      <c r="D100" s="13"/>
      <c r="E100" s="13"/>
      <c r="F100" s="14"/>
    </row>
    <row r="101" spans="3:6" x14ac:dyDescent="0.2">
      <c r="C101" s="12"/>
      <c r="D101" s="13"/>
      <c r="E101" s="13"/>
      <c r="F101" s="14"/>
    </row>
    <row r="102" spans="3:6" x14ac:dyDescent="0.2">
      <c r="C102" s="12"/>
      <c r="D102" s="13"/>
      <c r="E102" s="13"/>
      <c r="F102" s="14"/>
    </row>
    <row r="103" spans="3:6" x14ac:dyDescent="0.2">
      <c r="C103" s="12"/>
      <c r="D103" s="13"/>
      <c r="E103" s="13"/>
      <c r="F103" s="14"/>
    </row>
    <row r="106" spans="3:6" x14ac:dyDescent="0.2">
      <c r="F106" s="41"/>
    </row>
  </sheetData>
  <mergeCells count="24">
    <mergeCell ref="C98:E98"/>
    <mergeCell ref="A6:F6"/>
    <mergeCell ref="A30:F30"/>
    <mergeCell ref="A31:F31"/>
    <mergeCell ref="A38:B38"/>
    <mergeCell ref="A1:C1"/>
    <mergeCell ref="A2:C2"/>
    <mergeCell ref="A7:F7"/>
    <mergeCell ref="A10:E10"/>
    <mergeCell ref="A24:E24"/>
    <mergeCell ref="A29:E29"/>
    <mergeCell ref="A42:E42"/>
    <mergeCell ref="A43:F43"/>
    <mergeCell ref="A58:E58"/>
    <mergeCell ref="A74:E74"/>
    <mergeCell ref="A75:F75"/>
    <mergeCell ref="A59:F59"/>
    <mergeCell ref="A80:E80"/>
    <mergeCell ref="A81:F81"/>
    <mergeCell ref="A92:E92"/>
    <mergeCell ref="D93:E93"/>
    <mergeCell ref="D94:E94"/>
    <mergeCell ref="D95:E95"/>
    <mergeCell ref="A96:E96"/>
  </mergeCells>
  <phoneticPr fontId="29" type="noConversion"/>
  <printOptions horizontalCentered="1"/>
  <pageMargins left="0.11811023622047245" right="0.11811023622047245" top="0.35433070866141736" bottom="0.35433070866141736" header="0.11811023622047245" footer="0.31496062992125984"/>
  <pageSetup paperSize="9" scale="74" fitToHeight="0" orientation="portrait" r:id="rId1"/>
  <headerFooter>
    <oddFooter>Page &amp;P de &amp;N</oddFooter>
  </headerFooter>
  <rowBreaks count="2" manualBreakCount="2">
    <brk id="42" max="5" man="1"/>
    <brk id="9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REC- Centre sans abri</vt:lpstr>
      <vt:lpstr>'REC- Centre sans abri'!Impression_des_titres</vt:lpstr>
      <vt:lpstr>'REC- Centre sans abri'!Zone_d_impression</vt:lpstr>
    </vt:vector>
  </TitlesOfParts>
  <Company>asd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Taoufik</cp:lastModifiedBy>
  <cp:lastPrinted>2026-02-24T10:28:26Z</cp:lastPrinted>
  <dcterms:created xsi:type="dcterms:W3CDTF">2001-08-30T10:46:20Z</dcterms:created>
  <dcterms:modified xsi:type="dcterms:W3CDTF">2026-07-13T12:17:06Z</dcterms:modified>
</cp:coreProperties>
</file>