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ARCHES 2026\AOO-N°11-2026-SM--\"/>
    </mc:Choice>
  </mc:AlternateContent>
  <xr:revisionPtr revIDLastSave="0" documentId="13_ncr:1_{83D1ECF4-7889-432D-A937-2072A4E7DE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definedNames>
    <definedName name="_xlnm.Print_Area" localSheetId="0">Feuil1!$A$1:$G$93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" i="1" l="1"/>
  <c r="G70" i="1"/>
  <c r="G52" i="1"/>
  <c r="I52" i="1" s="1"/>
  <c r="G45" i="1"/>
  <c r="I45" i="1" s="1"/>
  <c r="C33" i="1"/>
  <c r="I36" i="1"/>
  <c r="I24" i="1"/>
  <c r="E14" i="1"/>
  <c r="G16" i="1" l="1"/>
  <c r="F89" i="1"/>
  <c r="F90" i="1" l="1"/>
  <c r="F91" i="1" s="1"/>
</calcChain>
</file>

<file path=xl/sharedStrings.xml><?xml version="1.0" encoding="utf-8"?>
<sst xmlns="http://schemas.openxmlformats.org/spreadsheetml/2006/main" count="226" uniqueCount="154">
  <si>
    <t>TRAVAUX DE MISE A NIVEAU DE L’ENTREE PRINCIPALE DE LA VILLE D’AZROU DU COTE LA VILLE D’EL HAJEB</t>
  </si>
  <si>
    <t>Déblai en terrain de toute nature, y compris arrachage, dessouchage et évacuation des arbres existants</t>
  </si>
  <si>
    <t>N°</t>
  </si>
  <si>
    <t xml:space="preserve">   NATURE  DES  TRAVAUX</t>
  </si>
  <si>
    <t>UNITE</t>
  </si>
  <si>
    <t xml:space="preserve">QUANTITE </t>
  </si>
  <si>
    <t xml:space="preserve"> PRIX UNIT.HT</t>
  </si>
  <si>
    <t>MONTANT HT</t>
  </si>
  <si>
    <t>PARTIE 1 - TRAVAUX DE DEMOLITION, TERRASSEMENT</t>
  </si>
  <si>
    <t>PRIX N°1</t>
  </si>
  <si>
    <t>DÉBLAI EN TERRAIN DE TOUTE NATURE</t>
  </si>
  <si>
    <t>M3</t>
  </si>
  <si>
    <t>PRIX N°2</t>
  </si>
  <si>
    <t>REMBLAI</t>
  </si>
  <si>
    <t>PRIX N°3</t>
  </si>
  <si>
    <t>DEMOLITION DES OUVRAGE DE TOUTE NATURE</t>
  </si>
  <si>
    <t>Forfait</t>
  </si>
  <si>
    <t>TOTAL PARTIE 1</t>
  </si>
  <si>
    <t>PARTIE 2 - ECOULEMENT DES EAUX PLUVIALES</t>
  </si>
  <si>
    <t>PRIX N°4</t>
  </si>
  <si>
    <t xml:space="preserve">Mise à la cote des chambres </t>
  </si>
  <si>
    <t>U</t>
  </si>
  <si>
    <t>PRIX N°5</t>
  </si>
  <si>
    <t>Construction des bouches d’égout à grille  y/c raccordement</t>
  </si>
  <si>
    <t>PRIX N°6</t>
  </si>
  <si>
    <t>Fourniture et pose de cadres et grille en fonte ductile pour grille D400</t>
  </si>
  <si>
    <t>PRIX N°7</t>
  </si>
  <si>
    <t>Fourniture et pose de cadres et grille en fonte ductile pour  avaloir C250</t>
  </si>
  <si>
    <t>PRIX N°8</t>
  </si>
  <si>
    <t>Fourniture. Transport et pose Appareil siphoïde</t>
  </si>
  <si>
    <t>TOTAL PARTIE 2</t>
  </si>
  <si>
    <t>PARTIE 3 : TRAVAUX DE CHAUSSEE</t>
  </si>
  <si>
    <t>PRIX N°9</t>
  </si>
  <si>
    <t>COUCHE ANTI-CONTAMINANT AC</t>
  </si>
  <si>
    <t>Fourniture, Transport et pose de GB2 pour couche de base et reprofilage y/c couche d'accochage</t>
  </si>
  <si>
    <t>PRIX N°10</t>
  </si>
  <si>
    <t>COUCHE DE FORME F1</t>
  </si>
  <si>
    <t>PRIX N°11</t>
  </si>
  <si>
    <t>COUCHE DE FONDATION GNF1</t>
  </si>
  <si>
    <t xml:space="preserve"> </t>
  </si>
  <si>
    <t>PRIX N°12</t>
  </si>
  <si>
    <t>COUCHE D’IMPREGNATION Y COMPRIS SABLAGE</t>
  </si>
  <si>
    <t>M2</t>
  </si>
  <si>
    <t>PRIX N°13</t>
  </si>
  <si>
    <t>RABOTAGE</t>
  </si>
  <si>
    <t>SURFACE</t>
  </si>
  <si>
    <t>EPAISSEUR</t>
  </si>
  <si>
    <t>DENSITE</t>
  </si>
  <si>
    <t>TONNE</t>
  </si>
  <si>
    <t>PRIX N°14</t>
  </si>
  <si>
    <t>T</t>
  </si>
  <si>
    <t>PRIX N°15</t>
  </si>
  <si>
    <t>REVETEMENT EN BETON BITUMINEUX BBSG 2 (0/10) D’EPAISSEUR 6 CM</t>
  </si>
  <si>
    <t>PRIX N°16</t>
  </si>
  <si>
    <t xml:space="preserve">RALENTISSEUR DE VITESSE </t>
  </si>
  <si>
    <t>TOTAL PARTIE 3</t>
  </si>
  <si>
    <t>PARTIE 4 : AMENAGEMENT DES TROTTOIRS</t>
  </si>
  <si>
    <t>PRIX N° 17</t>
  </si>
  <si>
    <t>PRIX N° 18</t>
  </si>
  <si>
    <t xml:space="preserve">BORDURE T4 </t>
  </si>
  <si>
    <t>ML</t>
  </si>
  <si>
    <t>PRIX N° 19</t>
  </si>
  <si>
    <t>BORDURE I2</t>
  </si>
  <si>
    <t>PRIX N° 20</t>
  </si>
  <si>
    <t>BORDURE P1</t>
  </si>
  <si>
    <t>PRIX N° 21</t>
  </si>
  <si>
    <t>REVETEMENTS DE SOL EN PAVES AUTOBLOQUANTS</t>
  </si>
  <si>
    <t>TOTAL PARTIE 4</t>
  </si>
  <si>
    <t>PARTIE 5 : TRAVAUX DE LA SIGNALISATION ROUTIERE</t>
  </si>
  <si>
    <t>PRIX N° 22</t>
  </si>
  <si>
    <t xml:space="preserve">MARQUAGE DE CHAUSSEE </t>
  </si>
  <si>
    <t>ml</t>
  </si>
  <si>
    <t>PRIX N° 23</t>
  </si>
  <si>
    <t xml:space="preserve">MARQUAGE AU SOL ET PASSAGE PIETON </t>
  </si>
  <si>
    <t>m²</t>
  </si>
  <si>
    <t>PRIX N° 24</t>
  </si>
  <si>
    <t>PANNEAUX DE SIGNALISATION DIFFERENT TYPE</t>
  </si>
  <si>
    <t>TOTAL PARTIE 5</t>
  </si>
  <si>
    <t>PARTIE 6 : TRAVAUX DIVERS</t>
  </si>
  <si>
    <t>PRIX N° 25</t>
  </si>
  <si>
    <t>DÉBLAI DE FOUILLE</t>
  </si>
  <si>
    <t>m³</t>
  </si>
  <si>
    <t>PRIX N° 26</t>
  </si>
  <si>
    <t>REMBLAI DE FOUILLE</t>
  </si>
  <si>
    <t>PRIX N° 27</t>
  </si>
  <si>
    <t>GROS BÉTON</t>
  </si>
  <si>
    <t>PRIX N° 28</t>
  </si>
  <si>
    <t>BÉTON DE PROPRETÉ</t>
  </si>
  <si>
    <t>PRIX N° 29</t>
  </si>
  <si>
    <t>BÉTON B25</t>
  </si>
  <si>
    <t>PRIX N° 30</t>
  </si>
  <si>
    <t>BADIGEONNAGE DES PAREMENTS</t>
  </si>
  <si>
    <t>PRIX N° 31</t>
  </si>
  <si>
    <t>ARMATURE / ACIER</t>
  </si>
  <si>
    <t>kg</t>
  </si>
  <si>
    <t>PRIX N° 32</t>
  </si>
  <si>
    <t>JOINT WATER STOP</t>
  </si>
  <si>
    <t>PRIX N° 33</t>
  </si>
  <si>
    <t>TUYAU Ø160 (DRAINAGE)</t>
  </si>
  <si>
    <t>PRIX N° 34</t>
  </si>
  <si>
    <t>COUCHE DRAINAGE / GÉOTEXTILE</t>
  </si>
  <si>
    <t>PRIX N° 35</t>
  </si>
  <si>
    <t>GABION</t>
  </si>
  <si>
    <t>PRIX N° 36</t>
  </si>
  <si>
    <t>MAÇONNERIE EN MOELLONS</t>
  </si>
  <si>
    <t>PRIX N° 37</t>
  </si>
  <si>
    <t>DEPALCEMENT DU RESEAUX TELEPHONIQUE</t>
  </si>
  <si>
    <t>PRIX N° 38</t>
  </si>
  <si>
    <t>PROTECTION MÉCANIQUE DES RÉSEAUX EXISTANTS SUSPENDUS</t>
  </si>
  <si>
    <t>PRIX N° 39</t>
  </si>
  <si>
    <t>ABATTAGE, ARRACHAGE, DÉRACINAGE D’ARBRES DE TOUTES DIMENSIONS</t>
  </si>
  <si>
    <t>PRIX N° 40</t>
  </si>
  <si>
    <t xml:space="preserve"> GARDE-CORPS TUBULAIRE PEINT</t>
  </si>
  <si>
    <t>TOTAL PARTIE 6</t>
  </si>
  <si>
    <t>PARTIE 7 : ECLAIRAGE</t>
  </si>
  <si>
    <t>PRIX N° 41</t>
  </si>
  <si>
    <t>Tranchée Normal</t>
  </si>
  <si>
    <t>PRIX N° 42</t>
  </si>
  <si>
    <t>Tranchée Traversé</t>
  </si>
  <si>
    <t>PRIX N° 43</t>
  </si>
  <si>
    <t xml:space="preserve">Tube annelé à double parois de classe de rigidité 450 N Ø75 mm </t>
  </si>
  <si>
    <t>PRIX N° 44</t>
  </si>
  <si>
    <t>Tube annelé à double parois de classe de rigidité 750 N Ø110  pour  câbles EP sous traversées des voies</t>
  </si>
  <si>
    <t>PRIX N° 45</t>
  </si>
  <si>
    <t>Fourniture Et Pose de Cuivre nu 22mm²</t>
  </si>
  <si>
    <t>PRIX N° 46</t>
  </si>
  <si>
    <t>Regard de tirage</t>
  </si>
  <si>
    <t>PRIX N° 47</t>
  </si>
  <si>
    <t>Coffret d’éclairage public</t>
  </si>
  <si>
    <t>PRIX N° 48</t>
  </si>
  <si>
    <t>Socle pour candélabre de 0,8*0,8*1,0 m</t>
  </si>
  <si>
    <t>PRIX N° 49</t>
  </si>
  <si>
    <t xml:space="preserve">Câble U 1000 ARVFV 4x50 mm² </t>
  </si>
  <si>
    <t>PRIX N° 50</t>
  </si>
  <si>
    <t xml:space="preserve">Câble U 1000 ARVFV 4x35 mm² </t>
  </si>
  <si>
    <t>PRIX N° 51</t>
  </si>
  <si>
    <t xml:space="preserve">Câble U 1000 ARVFV 4x25 mm²  </t>
  </si>
  <si>
    <t>PRIX N° 52</t>
  </si>
  <si>
    <t>Câble U 1000 ARVFV 4x16 mm</t>
  </si>
  <si>
    <t>PRIX N° 53</t>
  </si>
  <si>
    <t xml:space="preserve">Fourniture et pose de candélabre Cylindro-conique en acier galvanisé thermolaqué  de 08 m </t>
  </si>
  <si>
    <t xml:space="preserve">U </t>
  </si>
  <si>
    <t>PRIX N° 54</t>
  </si>
  <si>
    <t xml:space="preserve">Fourniture et pose de crosse simple de 1.2 m de longueur </t>
  </si>
  <si>
    <t>PRIX N° 55</t>
  </si>
  <si>
    <t xml:space="preserve">Fourniture et pose de luminaire  à LED  de taille moyenne </t>
  </si>
  <si>
    <t>PRIX N° 56</t>
  </si>
  <si>
    <t>Dépose des Candelabres Existant</t>
  </si>
  <si>
    <t>TOTAL PARTIE 7</t>
  </si>
  <si>
    <t>TOTAL H.T</t>
  </si>
  <si>
    <t>T.V.A ( 20 ℅ )</t>
  </si>
  <si>
    <t>TOTAL T.T.C</t>
  </si>
  <si>
    <t>ECLAIRAGE</t>
  </si>
  <si>
    <t>Borderaux des prix des prestations à réaliser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</si>
</sst>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1"/>
      <name val="Century Gothic"/>
      <family val="2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2"/>
      <name val="Andalus"/>
      <family val="1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Andalus"/>
      <family val="1"/>
    </font>
    <font>
      <b/>
      <sz val="16"/>
      <color theme="1"/>
      <name val="Century Gothic"/>
      <family val="2"/>
    </font>
    <font>
      <sz val="10"/>
      <name val="Times New Roman"/>
      <family val="1"/>
    </font>
    <font>
      <b/>
      <sz val="16"/>
      <name val="Century Gothic"/>
      <family val="2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Algerian"/>
      <family val="5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4" fontId="3" fillId="0" borderId="1" xfId="2" applyNumberFormat="1" applyFont="1" applyBorder="1" applyAlignment="1">
      <alignment horizontal="center" vertical="center"/>
    </xf>
    <xf numFmtId="164" fontId="3" fillId="0" borderId="1" xfId="3" applyFont="1" applyBorder="1" applyAlignment="1">
      <alignment horizontal="left" vertical="center"/>
    </xf>
    <xf numFmtId="164" fontId="3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164" fontId="5" fillId="2" borderId="1" xfId="3" applyFont="1" applyFill="1" applyBorder="1" applyAlignment="1">
      <alignment horizontal="left" vertical="center" wrapText="1"/>
    </xf>
    <xf numFmtId="164" fontId="7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left" vertical="center" wrapText="1" indent="1"/>
    </xf>
    <xf numFmtId="4" fontId="5" fillId="4" borderId="1" xfId="2" applyNumberFormat="1" applyFont="1" applyFill="1" applyBorder="1" applyAlignment="1">
      <alignment horizontal="center" vertical="center" wrapText="1"/>
    </xf>
    <xf numFmtId="164" fontId="5" fillId="4" borderId="1" xfId="3" applyFont="1" applyFill="1" applyBorder="1" applyAlignment="1">
      <alignment horizontal="left" vertical="center" wrapText="1"/>
    </xf>
    <xf numFmtId="164" fontId="12" fillId="4" borderId="1" xfId="3" applyFont="1" applyFill="1" applyBorder="1" applyAlignment="1">
      <alignment vertical="center" wrapText="1"/>
    </xf>
    <xf numFmtId="10" fontId="7" fillId="0" borderId="1" xfId="1" applyNumberFormat="1" applyFont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11" fillId="0" borderId="1" xfId="2" applyFont="1" applyBorder="1" applyAlignment="1">
      <alignment horizontal="center" vertical="center"/>
    </xf>
    <xf numFmtId="4" fontId="11" fillId="0" borderId="1" xfId="2" applyNumberFormat="1" applyFont="1" applyBorder="1" applyAlignment="1">
      <alignment horizontal="center" vertical="center"/>
    </xf>
    <xf numFmtId="164" fontId="11" fillId="0" borderId="1" xfId="3" applyFont="1" applyBorder="1" applyAlignment="1">
      <alignment horizontal="left" vertical="center"/>
    </xf>
    <xf numFmtId="164" fontId="11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 wrapText="1"/>
    </xf>
    <xf numFmtId="165" fontId="7" fillId="0" borderId="0" xfId="1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2" xfId="3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9" fillId="0" borderId="0" xfId="5" applyFont="1" applyAlignment="1">
      <alignment horizontal="right" vertical="center"/>
    </xf>
    <xf numFmtId="0" fontId="19" fillId="0" borderId="0" xfId="5" applyFont="1" applyAlignment="1">
      <alignment horizontal="center" vertical="center"/>
    </xf>
    <xf numFmtId="4" fontId="19" fillId="0" borderId="0" xfId="5" applyNumberFormat="1" applyFont="1" applyAlignment="1">
      <alignment horizontal="center" vertical="center"/>
    </xf>
    <xf numFmtId="4" fontId="19" fillId="0" borderId="0" xfId="5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21" fillId="0" borderId="0" xfId="2" applyFont="1" applyAlignment="1">
      <alignment horizontal="left" vertical="center"/>
    </xf>
    <xf numFmtId="0" fontId="11" fillId="4" borderId="3" xfId="2" applyFont="1" applyFill="1" applyBorder="1" applyAlignment="1">
      <alignment horizontal="left" vertical="center" indent="1"/>
    </xf>
    <xf numFmtId="0" fontId="11" fillId="4" borderId="2" xfId="2" applyFont="1" applyFill="1" applyBorder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inden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left" vertical="center" indent="1"/>
    </xf>
    <xf numFmtId="164" fontId="14" fillId="0" borderId="5" xfId="4" applyFont="1" applyBorder="1" applyAlignment="1">
      <alignment horizontal="center" vertical="center"/>
    </xf>
    <xf numFmtId="164" fontId="14" fillId="0" borderId="6" xfId="4" applyFont="1" applyBorder="1" applyAlignment="1">
      <alignment horizontal="center" vertical="center"/>
    </xf>
    <xf numFmtId="164" fontId="14" fillId="0" borderId="7" xfId="4" applyFont="1" applyBorder="1" applyAlignment="1">
      <alignment horizontal="center" vertical="center"/>
    </xf>
    <xf numFmtId="164" fontId="14" fillId="0" borderId="8" xfId="4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164" fontId="17" fillId="5" borderId="1" xfId="4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6">
    <cellStyle name="Milliers 2 2" xfId="4" xr:uid="{00000000-0005-0000-0000-000000000000}"/>
    <cellStyle name="Milliers 6" xfId="3" xr:uid="{00000000-0005-0000-0000-000001000000}"/>
    <cellStyle name="Normal" xfId="0" builtinId="0"/>
    <cellStyle name="Normal 2" xfId="5" xr:uid="{00000000-0005-0000-0000-000003000000}"/>
    <cellStyle name="Normal_estimation4-t-u" xfId="2" xr:uid="{00000000-0005-0000-0000-000004000000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107951</xdr:colOff>
      <xdr:row>5</xdr:row>
      <xdr:rowOff>0</xdr:rowOff>
    </xdr:from>
    <xdr:to>
      <xdr:col>2</xdr:col>
      <xdr:colOff>59531</xdr:colOff>
      <xdr:row>7</xdr:row>
      <xdr:rowOff>116857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1" y="1005840"/>
          <a:ext cx="873600" cy="650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4156557</xdr:colOff>
      <xdr:row>0</xdr:row>
      <xdr:rowOff>117979</xdr:rowOff>
    </xdr:from>
    <xdr:to>
      <xdr:col>2</xdr:col>
      <xdr:colOff>6319790</xdr:colOff>
      <xdr:row>4</xdr:row>
      <xdr:rowOff>148166</xdr:rowOff>
    </xdr:to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76697" y="117979"/>
          <a:ext cx="2163233" cy="8607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900" b="1">
              <a:solidFill>
                <a:schemeClr val="tx1"/>
              </a:solidFill>
              <a:latin typeface="Century Gothic" pitchFamily="34" charset="0"/>
              <a:cs typeface="Times New Roman" pitchFamily="18" charset="0"/>
            </a:rPr>
            <a:t>ROYAUME DU MAROC </a:t>
          </a:r>
        </a:p>
        <a:p>
          <a:pPr algn="ctr"/>
          <a:r>
            <a:rPr lang="fr-FR" sz="900" b="1" i="0">
              <a:solidFill>
                <a:schemeClr val="tx1"/>
              </a:solidFill>
              <a:latin typeface="Century Gothic" pitchFamily="34" charset="0"/>
              <a:ea typeface="+mn-ea"/>
              <a:cs typeface="Times New Roman" pitchFamily="18" charset="0"/>
            </a:rPr>
            <a:t>MINISTERE DE L’INTERIEUR</a:t>
          </a:r>
        </a:p>
        <a:p>
          <a:pPr algn="ctr"/>
          <a:r>
            <a:rPr lang="fr-FR" sz="900" b="1" i="0">
              <a:solidFill>
                <a:schemeClr val="tx1"/>
              </a:solidFill>
              <a:latin typeface="Century Gothic" pitchFamily="34" charset="0"/>
              <a:ea typeface="+mn-ea"/>
              <a:cs typeface="Times New Roman" pitchFamily="18" charset="0"/>
            </a:rPr>
            <a:t>PROVINCE IFRANE </a:t>
          </a:r>
        </a:p>
        <a:p>
          <a:pPr algn="ctr"/>
          <a:r>
            <a:rPr lang="fr-FR" sz="900" b="1" i="0">
              <a:solidFill>
                <a:schemeClr val="tx1"/>
              </a:solidFill>
              <a:latin typeface="Century Gothic" pitchFamily="34" charset="0"/>
              <a:ea typeface="+mn-ea"/>
              <a:cs typeface="Times New Roman" pitchFamily="18" charset="0"/>
            </a:rPr>
            <a:t>COMMUNE</a:t>
          </a:r>
          <a:r>
            <a:rPr lang="fr-FR" sz="900" b="1" i="0" baseline="0">
              <a:solidFill>
                <a:schemeClr val="tx1"/>
              </a:solidFill>
              <a:latin typeface="Century Gothic" pitchFamily="34" charset="0"/>
              <a:ea typeface="+mn-ea"/>
              <a:cs typeface="Times New Roman" pitchFamily="18" charset="0"/>
            </a:rPr>
            <a:t> AZROU</a:t>
          </a:r>
          <a:endParaRPr lang="fr-FR" sz="900" b="1" i="1">
            <a:solidFill>
              <a:schemeClr val="tx1"/>
            </a:solidFill>
            <a:latin typeface="Century Gothic" pitchFamily="34" charset="0"/>
            <a:ea typeface="+mn-ea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view="pageBreakPreview" zoomScale="60" zoomScaleNormal="100" workbookViewId="0">
      <selection activeCell="B12" sqref="B12:C12"/>
    </sheetView>
  </sheetViews>
  <sheetFormatPr baseColWidth="10" defaultColWidth="11.5546875" defaultRowHeight="14.4" x14ac:dyDescent="0.3"/>
  <cols>
    <col min="1" max="1" width="2.88671875" style="6" customWidth="1"/>
    <col min="2" max="2" width="13.44140625" style="6" customWidth="1"/>
    <col min="3" max="3" width="121.5546875" style="6" customWidth="1"/>
    <col min="4" max="4" width="11.44140625" style="6" customWidth="1"/>
    <col min="5" max="5" width="16.88671875" style="6" customWidth="1"/>
    <col min="6" max="6" width="16.109375" style="6" customWidth="1"/>
    <col min="7" max="7" width="20.44140625" style="6" customWidth="1"/>
    <col min="8" max="8" width="10" style="6" customWidth="1"/>
    <col min="9" max="9" width="30.5546875" style="11" hidden="1" customWidth="1"/>
    <col min="10" max="10" width="23.44140625" style="6" hidden="1" customWidth="1"/>
    <col min="11" max="14" width="0" style="6" hidden="1" customWidth="1"/>
    <col min="15" max="15" width="15.44140625" style="6" bestFit="1" customWidth="1"/>
    <col min="16" max="16384" width="11.5546875" style="6"/>
  </cols>
  <sheetData>
    <row r="1" spans="1:15" s="2" customFormat="1" ht="24" customHeight="1" x14ac:dyDescent="0.3">
      <c r="A1" s="1"/>
      <c r="C1" s="1"/>
      <c r="D1" s="1"/>
      <c r="E1" s="1"/>
      <c r="F1" s="1"/>
      <c r="G1" s="1"/>
      <c r="I1" s="1"/>
    </row>
    <row r="2" spans="1:15" s="2" customFormat="1" ht="14.25" customHeight="1" x14ac:dyDescent="0.3">
      <c r="A2" s="1"/>
      <c r="C2" s="1"/>
      <c r="D2" s="1"/>
      <c r="E2" s="1"/>
      <c r="F2" s="1"/>
      <c r="G2" s="1"/>
      <c r="I2" s="1"/>
    </row>
    <row r="3" spans="1:15" s="2" customFormat="1" ht="14.25" customHeight="1" x14ac:dyDescent="0.3">
      <c r="A3" s="1"/>
      <c r="C3" s="1"/>
      <c r="D3" s="1"/>
      <c r="E3" s="1"/>
      <c r="F3" s="1"/>
      <c r="G3" s="1"/>
      <c r="I3" s="1"/>
    </row>
    <row r="4" spans="1:15" s="2" customFormat="1" ht="14.25" customHeight="1" x14ac:dyDescent="0.3">
      <c r="A4" s="1"/>
      <c r="C4" s="1"/>
      <c r="D4" s="1"/>
      <c r="E4" s="1"/>
      <c r="F4" s="1"/>
      <c r="G4" s="1"/>
      <c r="I4" s="1"/>
    </row>
    <row r="5" spans="1:15" s="2" customFormat="1" ht="14.25" customHeight="1" x14ac:dyDescent="0.3">
      <c r="A5" s="1"/>
      <c r="C5" s="1"/>
      <c r="D5" s="1"/>
      <c r="E5" s="1"/>
      <c r="F5" s="1"/>
      <c r="G5" s="1"/>
      <c r="I5" s="1"/>
    </row>
    <row r="6" spans="1:15" s="2" customFormat="1" ht="15" hidden="1" customHeight="1" x14ac:dyDescent="0.3">
      <c r="A6" s="53"/>
      <c r="B6" s="53"/>
      <c r="C6" s="53"/>
      <c r="D6" s="53"/>
      <c r="E6" s="53"/>
      <c r="F6" s="53"/>
      <c r="G6" s="3"/>
      <c r="I6" s="1"/>
    </row>
    <row r="7" spans="1:15" s="2" customFormat="1" ht="42" customHeight="1" x14ac:dyDescent="0.3">
      <c r="A7" s="54" t="s">
        <v>0</v>
      </c>
      <c r="B7" s="54"/>
      <c r="C7" s="54"/>
      <c r="D7" s="54"/>
      <c r="E7" s="54"/>
      <c r="F7" s="54"/>
      <c r="G7" s="54"/>
      <c r="I7" s="1"/>
    </row>
    <row r="8" spans="1:15" s="2" customFormat="1" ht="18.75" customHeight="1" x14ac:dyDescent="0.3">
      <c r="A8" s="54" t="s">
        <v>153</v>
      </c>
      <c r="B8" s="54"/>
      <c r="C8" s="54"/>
      <c r="D8" s="54"/>
      <c r="E8" s="54"/>
      <c r="F8" s="54"/>
      <c r="G8" s="54"/>
      <c r="I8" s="1"/>
      <c r="O8" s="4" t="s">
        <v>1</v>
      </c>
    </row>
    <row r="9" spans="1:15" s="2" customFormat="1" ht="18.75" customHeight="1" x14ac:dyDescent="0.3">
      <c r="A9" s="5"/>
      <c r="B9" s="5"/>
      <c r="C9" s="5"/>
      <c r="D9" s="5"/>
      <c r="E9" s="5"/>
      <c r="F9" s="5"/>
      <c r="G9" s="5"/>
      <c r="I9" s="1"/>
    </row>
    <row r="10" spans="1:15" s="2" customFormat="1" ht="12.75" customHeight="1" x14ac:dyDescent="0.3">
      <c r="A10" s="55"/>
      <c r="B10" s="55"/>
      <c r="C10" s="55"/>
      <c r="D10" s="55"/>
      <c r="E10" s="55"/>
      <c r="F10" s="55"/>
      <c r="G10" s="55"/>
      <c r="I10" s="1"/>
    </row>
    <row r="11" spans="1:15" ht="25.5" customHeight="1" x14ac:dyDescent="0.3">
      <c r="B11" s="7" t="s">
        <v>2</v>
      </c>
      <c r="C11" s="7" t="s">
        <v>3</v>
      </c>
      <c r="D11" s="8" t="s">
        <v>4</v>
      </c>
      <c r="E11" s="9" t="s">
        <v>5</v>
      </c>
      <c r="F11" s="10" t="s">
        <v>6</v>
      </c>
      <c r="G11" s="10" t="s">
        <v>7</v>
      </c>
    </row>
    <row r="12" spans="1:15" ht="24" customHeight="1" x14ac:dyDescent="0.3">
      <c r="B12" s="56" t="s">
        <v>8</v>
      </c>
      <c r="C12" s="56"/>
      <c r="D12" s="12"/>
      <c r="E12" s="12"/>
      <c r="F12" s="12"/>
      <c r="G12" s="12"/>
    </row>
    <row r="13" spans="1:15" ht="19.2" customHeight="1" x14ac:dyDescent="0.3">
      <c r="B13" s="13" t="s">
        <v>9</v>
      </c>
      <c r="C13" s="4" t="s">
        <v>10</v>
      </c>
      <c r="D13" s="14" t="s">
        <v>11</v>
      </c>
      <c r="E13" s="15">
        <v>4050</v>
      </c>
      <c r="F13" s="15"/>
      <c r="G13" s="15"/>
      <c r="O13" s="16"/>
    </row>
    <row r="14" spans="1:15" ht="25.2" customHeight="1" x14ac:dyDescent="0.3">
      <c r="B14" s="13" t="s">
        <v>12</v>
      </c>
      <c r="C14" s="17" t="s">
        <v>13</v>
      </c>
      <c r="D14" s="14" t="s">
        <v>11</v>
      </c>
      <c r="E14" s="15">
        <f>0.2*E13</f>
        <v>810</v>
      </c>
      <c r="F14" s="15"/>
      <c r="G14" s="15"/>
      <c r="O14" s="16"/>
    </row>
    <row r="15" spans="1:15" ht="25.2" customHeight="1" x14ac:dyDescent="0.3">
      <c r="B15" s="13" t="s">
        <v>14</v>
      </c>
      <c r="C15" s="17" t="s">
        <v>15</v>
      </c>
      <c r="D15" s="14" t="s">
        <v>16</v>
      </c>
      <c r="E15" s="15">
        <v>1</v>
      </c>
      <c r="F15" s="15"/>
      <c r="G15" s="15"/>
      <c r="O15" s="16"/>
    </row>
    <row r="16" spans="1:15" ht="20.100000000000001" customHeight="1" x14ac:dyDescent="0.3">
      <c r="B16" s="51" t="s">
        <v>17</v>
      </c>
      <c r="C16" s="52"/>
      <c r="D16" s="18"/>
      <c r="E16" s="19"/>
      <c r="F16" s="19"/>
      <c r="G16" s="20">
        <f>SUM(G13:G15)</f>
        <v>0</v>
      </c>
      <c r="I16" s="21"/>
      <c r="O16" s="16"/>
    </row>
    <row r="17" spans="2:15" ht="9.6" customHeight="1" x14ac:dyDescent="0.3">
      <c r="B17" s="55"/>
      <c r="C17" s="57"/>
      <c r="D17" s="57"/>
      <c r="E17" s="57"/>
      <c r="F17" s="57"/>
      <c r="G17" s="58"/>
    </row>
    <row r="18" spans="2:15" ht="25.5" customHeight="1" x14ac:dyDescent="0.3">
      <c r="B18" s="59" t="s">
        <v>18</v>
      </c>
      <c r="C18" s="59"/>
      <c r="D18" s="22"/>
      <c r="E18" s="22"/>
      <c r="F18" s="22"/>
      <c r="G18" s="22"/>
    </row>
    <row r="19" spans="2:15" ht="20.100000000000001" customHeight="1" x14ac:dyDescent="0.3">
      <c r="B19" s="13" t="s">
        <v>19</v>
      </c>
      <c r="C19" s="23" t="s">
        <v>20</v>
      </c>
      <c r="D19" s="14" t="s">
        <v>21</v>
      </c>
      <c r="E19" s="15">
        <v>10</v>
      </c>
      <c r="F19" s="15"/>
      <c r="G19" s="15"/>
    </row>
    <row r="20" spans="2:15" ht="20.100000000000001" customHeight="1" x14ac:dyDescent="0.3">
      <c r="B20" s="13" t="s">
        <v>22</v>
      </c>
      <c r="C20" s="23" t="s">
        <v>23</v>
      </c>
      <c r="D20" s="14" t="s">
        <v>21</v>
      </c>
      <c r="E20" s="15">
        <v>44</v>
      </c>
      <c r="F20" s="15"/>
      <c r="G20" s="15"/>
    </row>
    <row r="21" spans="2:15" ht="20.100000000000001" customHeight="1" x14ac:dyDescent="0.3">
      <c r="B21" s="13" t="s">
        <v>24</v>
      </c>
      <c r="C21" s="23" t="s">
        <v>25</v>
      </c>
      <c r="D21" s="14" t="s">
        <v>21</v>
      </c>
      <c r="E21" s="15">
        <v>22</v>
      </c>
      <c r="F21" s="15"/>
      <c r="G21" s="15"/>
    </row>
    <row r="22" spans="2:15" ht="20.100000000000001" customHeight="1" x14ac:dyDescent="0.3">
      <c r="B22" s="13" t="s">
        <v>26</v>
      </c>
      <c r="C22" s="23" t="s">
        <v>27</v>
      </c>
      <c r="D22" s="14" t="s">
        <v>21</v>
      </c>
      <c r="E22" s="15">
        <v>22</v>
      </c>
      <c r="F22" s="15"/>
      <c r="G22" s="15"/>
    </row>
    <row r="23" spans="2:15" ht="20.100000000000001" customHeight="1" x14ac:dyDescent="0.3">
      <c r="B23" s="13" t="s">
        <v>28</v>
      </c>
      <c r="C23" s="23" t="s">
        <v>29</v>
      </c>
      <c r="D23" s="14" t="s">
        <v>21</v>
      </c>
      <c r="E23" s="15">
        <v>44</v>
      </c>
      <c r="F23" s="15"/>
      <c r="G23" s="15"/>
    </row>
    <row r="24" spans="2:15" ht="20.100000000000001" customHeight="1" x14ac:dyDescent="0.3">
      <c r="B24" s="51" t="s">
        <v>30</v>
      </c>
      <c r="C24" s="52"/>
      <c r="D24" s="18"/>
      <c r="E24" s="19"/>
      <c r="F24" s="19"/>
      <c r="G24" s="20"/>
      <c r="I24" s="21" t="e">
        <f>G24/#REF!</f>
        <v>#REF!</v>
      </c>
    </row>
    <row r="25" spans="2:15" ht="9.6" customHeight="1" x14ac:dyDescent="0.3">
      <c r="B25" s="55"/>
      <c r="C25" s="57"/>
      <c r="D25" s="57"/>
      <c r="E25" s="57"/>
      <c r="F25" s="57"/>
      <c r="G25" s="58"/>
    </row>
    <row r="26" spans="2:15" ht="20.100000000000001" customHeight="1" x14ac:dyDescent="0.3">
      <c r="B26" s="24" t="s">
        <v>2</v>
      </c>
      <c r="C26" s="24" t="s">
        <v>3</v>
      </c>
      <c r="D26" s="25" t="s">
        <v>4</v>
      </c>
      <c r="E26" s="26" t="s">
        <v>5</v>
      </c>
      <c r="F26" s="27" t="s">
        <v>6</v>
      </c>
      <c r="G26" s="27" t="s">
        <v>7</v>
      </c>
    </row>
    <row r="27" spans="2:15" ht="25.5" customHeight="1" x14ac:dyDescent="0.3">
      <c r="B27" s="59" t="s">
        <v>31</v>
      </c>
      <c r="C27" s="59"/>
      <c r="D27" s="22"/>
      <c r="E27" s="22"/>
      <c r="F27" s="22"/>
      <c r="G27" s="22"/>
    </row>
    <row r="28" spans="2:15" ht="20.100000000000001" customHeight="1" x14ac:dyDescent="0.3">
      <c r="B28" s="13" t="s">
        <v>32</v>
      </c>
      <c r="C28" s="23" t="s">
        <v>33</v>
      </c>
      <c r="D28" s="14" t="s">
        <v>11</v>
      </c>
      <c r="E28" s="15">
        <v>400</v>
      </c>
      <c r="F28" s="15"/>
      <c r="G28" s="15"/>
      <c r="O28" s="6" t="s">
        <v>34</v>
      </c>
    </row>
    <row r="29" spans="2:15" ht="20.100000000000001" customHeight="1" x14ac:dyDescent="0.3">
      <c r="B29" s="13" t="s">
        <v>35</v>
      </c>
      <c r="C29" s="23" t="s">
        <v>36</v>
      </c>
      <c r="D29" s="14" t="s">
        <v>11</v>
      </c>
      <c r="E29" s="15">
        <v>1550</v>
      </c>
      <c r="F29" s="15"/>
      <c r="G29" s="15"/>
    </row>
    <row r="30" spans="2:15" ht="20.100000000000001" customHeight="1" x14ac:dyDescent="0.3">
      <c r="B30" s="13" t="s">
        <v>37</v>
      </c>
      <c r="C30" s="23" t="s">
        <v>38</v>
      </c>
      <c r="D30" s="14" t="s">
        <v>11</v>
      </c>
      <c r="E30" s="15">
        <v>1000</v>
      </c>
      <c r="F30" s="15"/>
      <c r="G30" s="15"/>
      <c r="K30" s="6" t="s">
        <v>39</v>
      </c>
    </row>
    <row r="31" spans="2:15" ht="20.100000000000001" customHeight="1" x14ac:dyDescent="0.3">
      <c r="B31" s="13" t="s">
        <v>40</v>
      </c>
      <c r="C31" s="23" t="s">
        <v>41</v>
      </c>
      <c r="D31" s="14" t="s">
        <v>42</v>
      </c>
      <c r="E31" s="15">
        <v>7125</v>
      </c>
      <c r="F31" s="15"/>
      <c r="G31" s="15"/>
    </row>
    <row r="32" spans="2:15" ht="20.100000000000001" customHeight="1" x14ac:dyDescent="0.3">
      <c r="B32" s="13" t="s">
        <v>43</v>
      </c>
      <c r="C32" s="23" t="s">
        <v>44</v>
      </c>
      <c r="D32" s="14" t="s">
        <v>42</v>
      </c>
      <c r="E32" s="15">
        <v>2375</v>
      </c>
      <c r="F32" s="15"/>
      <c r="G32" s="15"/>
      <c r="K32" s="28" t="s">
        <v>45</v>
      </c>
      <c r="L32" s="28" t="s">
        <v>46</v>
      </c>
      <c r="M32" s="28" t="s">
        <v>47</v>
      </c>
      <c r="N32" s="28" t="s">
        <v>48</v>
      </c>
    </row>
    <row r="33" spans="2:14" ht="20.100000000000001" customHeight="1" x14ac:dyDescent="0.3">
      <c r="B33" s="13" t="s">
        <v>49</v>
      </c>
      <c r="C33" s="23" t="str">
        <f>+UPPER(O28)</f>
        <v>FOURNITURE, TRANSPORT ET POSE DE GB2 POUR COUCHE DE BASE ET REPROFILAGE Y/C COUCHE D'ACCOCHAGE</v>
      </c>
      <c r="D33" s="14" t="s">
        <v>50</v>
      </c>
      <c r="E33" s="15">
        <v>1839.9999999999998</v>
      </c>
      <c r="F33" s="15"/>
      <c r="G33" s="15"/>
    </row>
    <row r="34" spans="2:14" ht="20.100000000000001" customHeight="1" x14ac:dyDescent="0.3">
      <c r="B34" s="13" t="s">
        <v>51</v>
      </c>
      <c r="C34" s="23" t="s">
        <v>52</v>
      </c>
      <c r="D34" s="14" t="s">
        <v>42</v>
      </c>
      <c r="E34" s="15">
        <v>13000</v>
      </c>
      <c r="F34" s="15"/>
      <c r="G34" s="15"/>
      <c r="K34" s="28" t="s">
        <v>45</v>
      </c>
      <c r="L34" s="28" t="s">
        <v>46</v>
      </c>
      <c r="M34" s="28" t="s">
        <v>47</v>
      </c>
      <c r="N34" s="28" t="s">
        <v>48</v>
      </c>
    </row>
    <row r="35" spans="2:14" ht="20.100000000000001" customHeight="1" x14ac:dyDescent="0.3">
      <c r="B35" s="13" t="s">
        <v>53</v>
      </c>
      <c r="C35" s="29" t="s">
        <v>54</v>
      </c>
      <c r="D35" s="14" t="s">
        <v>42</v>
      </c>
      <c r="E35" s="15">
        <v>280</v>
      </c>
      <c r="F35" s="15"/>
      <c r="G35" s="15"/>
    </row>
    <row r="36" spans="2:14" ht="20.100000000000001" customHeight="1" x14ac:dyDescent="0.3">
      <c r="B36" s="51" t="s">
        <v>55</v>
      </c>
      <c r="C36" s="52"/>
      <c r="D36" s="18"/>
      <c r="E36" s="19"/>
      <c r="F36" s="19"/>
      <c r="G36" s="20"/>
      <c r="I36" s="21" t="e">
        <f>G36/#REF!</f>
        <v>#REF!</v>
      </c>
    </row>
    <row r="37" spans="2:14" ht="9.6" customHeight="1" x14ac:dyDescent="0.3">
      <c r="B37" s="55"/>
      <c r="C37" s="57"/>
      <c r="D37" s="57"/>
      <c r="E37" s="57"/>
      <c r="F37" s="57"/>
      <c r="G37" s="58"/>
    </row>
    <row r="38" spans="2:14" ht="20.100000000000001" customHeight="1" x14ac:dyDescent="0.3">
      <c r="B38" s="24" t="s">
        <v>2</v>
      </c>
      <c r="C38" s="24" t="s">
        <v>3</v>
      </c>
      <c r="D38" s="25" t="s">
        <v>4</v>
      </c>
      <c r="E38" s="26" t="s">
        <v>5</v>
      </c>
      <c r="F38" s="27" t="s">
        <v>6</v>
      </c>
      <c r="G38" s="27" t="s">
        <v>7</v>
      </c>
      <c r="J38" s="6" t="s">
        <v>39</v>
      </c>
    </row>
    <row r="39" spans="2:14" ht="25.5" customHeight="1" x14ac:dyDescent="0.3">
      <c r="B39" s="59" t="s">
        <v>56</v>
      </c>
      <c r="C39" s="59"/>
      <c r="D39" s="22"/>
      <c r="E39" s="22"/>
      <c r="F39" s="22"/>
      <c r="G39" s="22"/>
    </row>
    <row r="40" spans="2:14" ht="20.100000000000001" customHeight="1" x14ac:dyDescent="0.3">
      <c r="B40" s="13" t="s">
        <v>57</v>
      </c>
      <c r="C40" s="30" t="s">
        <v>38</v>
      </c>
      <c r="D40" s="14" t="s">
        <v>11</v>
      </c>
      <c r="E40" s="15">
        <v>825</v>
      </c>
      <c r="F40" s="15"/>
      <c r="G40" s="15"/>
    </row>
    <row r="41" spans="2:14" ht="20.100000000000001" customHeight="1" x14ac:dyDescent="0.3">
      <c r="B41" s="13" t="s">
        <v>58</v>
      </c>
      <c r="C41" s="31" t="s">
        <v>59</v>
      </c>
      <c r="D41" s="13" t="s">
        <v>60</v>
      </c>
      <c r="E41" s="15">
        <v>2000</v>
      </c>
      <c r="F41" s="15"/>
      <c r="G41" s="15"/>
    </row>
    <row r="42" spans="2:14" ht="20.100000000000001" customHeight="1" x14ac:dyDescent="0.3">
      <c r="B42" s="13" t="s">
        <v>61</v>
      </c>
      <c r="C42" s="31" t="s">
        <v>62</v>
      </c>
      <c r="D42" s="13" t="s">
        <v>60</v>
      </c>
      <c r="E42" s="15">
        <v>70</v>
      </c>
      <c r="F42" s="15"/>
      <c r="G42" s="15"/>
      <c r="H42" s="6" t="s">
        <v>39</v>
      </c>
      <c r="I42" s="32"/>
      <c r="J42" s="6" t="s">
        <v>39</v>
      </c>
    </row>
    <row r="43" spans="2:14" ht="20.100000000000001" customHeight="1" x14ac:dyDescent="0.3">
      <c r="B43" s="13" t="s">
        <v>63</v>
      </c>
      <c r="C43" s="30" t="s">
        <v>64</v>
      </c>
      <c r="D43" s="14" t="s">
        <v>60</v>
      </c>
      <c r="E43" s="15">
        <v>1870</v>
      </c>
      <c r="F43" s="15"/>
      <c r="G43" s="15"/>
      <c r="I43" s="32"/>
    </row>
    <row r="44" spans="2:14" ht="20.100000000000001" customHeight="1" x14ac:dyDescent="0.3">
      <c r="B44" s="13" t="s">
        <v>65</v>
      </c>
      <c r="C44" s="30" t="s">
        <v>66</v>
      </c>
      <c r="D44" s="14" t="s">
        <v>42</v>
      </c>
      <c r="E44" s="15">
        <v>5500</v>
      </c>
      <c r="F44" s="15"/>
      <c r="G44" s="15"/>
    </row>
    <row r="45" spans="2:14" ht="20.100000000000001" customHeight="1" x14ac:dyDescent="0.3">
      <c r="B45" s="51" t="s">
        <v>67</v>
      </c>
      <c r="C45" s="52"/>
      <c r="D45" s="18"/>
      <c r="E45" s="19"/>
      <c r="F45" s="19"/>
      <c r="G45" s="20">
        <f>SUM(G40:G44)</f>
        <v>0</v>
      </c>
      <c r="I45" s="21" t="e">
        <f>G45/#REF!</f>
        <v>#REF!</v>
      </c>
    </row>
    <row r="46" spans="2:14" ht="9.6" customHeight="1" x14ac:dyDescent="0.3">
      <c r="B46" s="55"/>
      <c r="C46" s="57"/>
      <c r="D46" s="57"/>
      <c r="E46" s="57"/>
      <c r="F46" s="57"/>
      <c r="G46" s="58"/>
    </row>
    <row r="47" spans="2:14" ht="19.5" customHeight="1" x14ac:dyDescent="0.3">
      <c r="B47" s="24" t="s">
        <v>2</v>
      </c>
      <c r="C47" s="24" t="s">
        <v>3</v>
      </c>
      <c r="D47" s="25" t="s">
        <v>4</v>
      </c>
      <c r="E47" s="26" t="s">
        <v>5</v>
      </c>
      <c r="F47" s="27" t="s">
        <v>6</v>
      </c>
      <c r="G47" s="27" t="s">
        <v>7</v>
      </c>
    </row>
    <row r="48" spans="2:14" ht="25.5" customHeight="1" x14ac:dyDescent="0.3">
      <c r="B48" s="59" t="s">
        <v>68</v>
      </c>
      <c r="C48" s="59"/>
      <c r="D48" s="22"/>
      <c r="E48" s="22"/>
      <c r="F48" s="22"/>
      <c r="G48" s="22"/>
    </row>
    <row r="49" spans="2:10" ht="16.95" customHeight="1" x14ac:dyDescent="0.3">
      <c r="B49" s="13" t="s">
        <v>69</v>
      </c>
      <c r="C49" s="23" t="s">
        <v>70</v>
      </c>
      <c r="D49" s="14" t="s">
        <v>71</v>
      </c>
      <c r="E49" s="15">
        <v>5700</v>
      </c>
      <c r="F49" s="15"/>
      <c r="G49" s="15"/>
      <c r="H49" s="6" t="s">
        <v>39</v>
      </c>
    </row>
    <row r="50" spans="2:10" ht="16.95" customHeight="1" x14ac:dyDescent="0.3">
      <c r="B50" s="13" t="s">
        <v>72</v>
      </c>
      <c r="C50" s="23" t="s">
        <v>73</v>
      </c>
      <c r="D50" s="14" t="s">
        <v>74</v>
      </c>
      <c r="E50" s="15">
        <v>280</v>
      </c>
      <c r="F50" s="15"/>
      <c r="G50" s="15"/>
      <c r="H50" s="16"/>
    </row>
    <row r="51" spans="2:10" ht="16.95" customHeight="1" x14ac:dyDescent="0.3">
      <c r="B51" s="13" t="s">
        <v>75</v>
      </c>
      <c r="C51" s="23" t="s">
        <v>76</v>
      </c>
      <c r="D51" s="14" t="s">
        <v>21</v>
      </c>
      <c r="E51" s="15">
        <v>15</v>
      </c>
      <c r="F51" s="15"/>
      <c r="G51" s="15"/>
      <c r="I51" s="55">
        <v>59478360</v>
      </c>
      <c r="J51" s="55"/>
    </row>
    <row r="52" spans="2:10" ht="20.100000000000001" customHeight="1" x14ac:dyDescent="0.3">
      <c r="B52" s="51" t="s">
        <v>77</v>
      </c>
      <c r="C52" s="52"/>
      <c r="D52" s="18"/>
      <c r="E52" s="19"/>
      <c r="F52" s="19"/>
      <c r="G52" s="20">
        <f>SUM(G49:G51)</f>
        <v>0</v>
      </c>
      <c r="I52" s="21" t="e">
        <f>G52/#REF!</f>
        <v>#REF!</v>
      </c>
    </row>
    <row r="53" spans="2:10" ht="25.5" customHeight="1" x14ac:dyDescent="0.3">
      <c r="B53" s="59" t="s">
        <v>78</v>
      </c>
      <c r="C53" s="59"/>
      <c r="D53" s="22"/>
      <c r="E53" s="22"/>
      <c r="F53" s="22"/>
      <c r="G53" s="22"/>
    </row>
    <row r="54" spans="2:10" ht="16.95" customHeight="1" x14ac:dyDescent="0.3">
      <c r="B54" s="13" t="s">
        <v>79</v>
      </c>
      <c r="C54" s="23" t="s">
        <v>80</v>
      </c>
      <c r="D54" s="14" t="s">
        <v>81</v>
      </c>
      <c r="E54" s="15">
        <v>112.81499999999998</v>
      </c>
      <c r="F54" s="15"/>
      <c r="G54" s="15"/>
    </row>
    <row r="55" spans="2:10" ht="16.95" customHeight="1" x14ac:dyDescent="0.3">
      <c r="B55" s="13" t="s">
        <v>82</v>
      </c>
      <c r="C55" s="23" t="s">
        <v>83</v>
      </c>
      <c r="D55" s="14" t="s">
        <v>81</v>
      </c>
      <c r="E55" s="15">
        <v>67.634499999999989</v>
      </c>
      <c r="F55" s="15"/>
      <c r="G55" s="15"/>
    </row>
    <row r="56" spans="2:10" ht="16.95" customHeight="1" x14ac:dyDescent="0.3">
      <c r="B56" s="13" t="s">
        <v>84</v>
      </c>
      <c r="C56" s="23" t="s">
        <v>85</v>
      </c>
      <c r="D56" s="14" t="s">
        <v>81</v>
      </c>
      <c r="E56" s="15">
        <v>1.47</v>
      </c>
      <c r="F56" s="15"/>
      <c r="G56" s="15"/>
    </row>
    <row r="57" spans="2:10" ht="16.95" customHeight="1" x14ac:dyDescent="0.3">
      <c r="B57" s="13" t="s">
        <v>86</v>
      </c>
      <c r="C57" s="23" t="s">
        <v>87</v>
      </c>
      <c r="D57" s="14" t="s">
        <v>81</v>
      </c>
      <c r="E57" s="15">
        <v>102.09</v>
      </c>
      <c r="F57" s="15"/>
      <c r="G57" s="15"/>
    </row>
    <row r="58" spans="2:10" ht="16.95" customHeight="1" x14ac:dyDescent="0.3">
      <c r="B58" s="13" t="s">
        <v>88</v>
      </c>
      <c r="C58" s="23" t="s">
        <v>89</v>
      </c>
      <c r="D58" s="14" t="s">
        <v>81</v>
      </c>
      <c r="E58" s="15">
        <v>154.19</v>
      </c>
      <c r="F58" s="15"/>
      <c r="G58" s="15"/>
    </row>
    <row r="59" spans="2:10" ht="16.95" customHeight="1" x14ac:dyDescent="0.3">
      <c r="B59" s="13" t="s">
        <v>90</v>
      </c>
      <c r="C59" s="23" t="s">
        <v>91</v>
      </c>
      <c r="D59" s="14" t="s">
        <v>74</v>
      </c>
      <c r="E59" s="15">
        <v>94.4</v>
      </c>
      <c r="F59" s="15"/>
      <c r="G59" s="15"/>
    </row>
    <row r="60" spans="2:10" ht="16.95" customHeight="1" x14ac:dyDescent="0.3">
      <c r="B60" s="13" t="s">
        <v>92</v>
      </c>
      <c r="C60" s="23" t="s">
        <v>93</v>
      </c>
      <c r="D60" s="14" t="s">
        <v>94</v>
      </c>
      <c r="E60" s="15">
        <v>9214</v>
      </c>
      <c r="F60" s="15"/>
      <c r="G60" s="15"/>
    </row>
    <row r="61" spans="2:10" ht="16.95" customHeight="1" x14ac:dyDescent="0.3">
      <c r="B61" s="13" t="s">
        <v>95</v>
      </c>
      <c r="C61" s="23" t="s">
        <v>96</v>
      </c>
      <c r="D61" s="14" t="s">
        <v>71</v>
      </c>
      <c r="E61" s="15">
        <v>39.9</v>
      </c>
      <c r="F61" s="15"/>
      <c r="G61" s="15"/>
    </row>
    <row r="62" spans="2:10" ht="16.95" customHeight="1" x14ac:dyDescent="0.3">
      <c r="B62" s="13" t="s">
        <v>97</v>
      </c>
      <c r="C62" s="23" t="s">
        <v>98</v>
      </c>
      <c r="D62" s="14" t="s">
        <v>71</v>
      </c>
      <c r="E62" s="15">
        <v>24.51</v>
      </c>
      <c r="F62" s="15"/>
      <c r="G62" s="15"/>
    </row>
    <row r="63" spans="2:10" ht="16.95" customHeight="1" x14ac:dyDescent="0.3">
      <c r="B63" s="13" t="s">
        <v>99</v>
      </c>
      <c r="C63" s="23" t="s">
        <v>100</v>
      </c>
      <c r="D63" s="14" t="s">
        <v>74</v>
      </c>
      <c r="E63" s="15">
        <v>96.51</v>
      </c>
      <c r="F63" s="15"/>
      <c r="G63" s="15"/>
    </row>
    <row r="64" spans="2:10" ht="16.95" customHeight="1" x14ac:dyDescent="0.3">
      <c r="B64" s="13" t="s">
        <v>101</v>
      </c>
      <c r="C64" s="23" t="s">
        <v>102</v>
      </c>
      <c r="D64" s="14" t="s">
        <v>81</v>
      </c>
      <c r="E64" s="15">
        <v>107.75</v>
      </c>
      <c r="F64" s="15"/>
      <c r="G64" s="15"/>
    </row>
    <row r="65" spans="2:10" ht="16.95" customHeight="1" x14ac:dyDescent="0.3">
      <c r="B65" s="13" t="s">
        <v>103</v>
      </c>
      <c r="C65" s="23" t="s">
        <v>104</v>
      </c>
      <c r="D65" s="14" t="s">
        <v>11</v>
      </c>
      <c r="E65" s="15">
        <v>400</v>
      </c>
      <c r="F65" s="15"/>
      <c r="G65" s="15"/>
    </row>
    <row r="66" spans="2:10" ht="16.95" customHeight="1" x14ac:dyDescent="0.3">
      <c r="B66" s="13" t="s">
        <v>105</v>
      </c>
      <c r="C66" s="23" t="s">
        <v>106</v>
      </c>
      <c r="D66" s="14" t="s">
        <v>21</v>
      </c>
      <c r="E66" s="15">
        <v>1</v>
      </c>
      <c r="F66" s="15"/>
      <c r="G66" s="15"/>
    </row>
    <row r="67" spans="2:10" ht="16.95" customHeight="1" x14ac:dyDescent="0.3">
      <c r="B67" s="13" t="s">
        <v>107</v>
      </c>
      <c r="C67" s="23" t="s">
        <v>108</v>
      </c>
      <c r="D67" s="14" t="s">
        <v>71</v>
      </c>
      <c r="E67" s="15">
        <v>30</v>
      </c>
      <c r="F67" s="15"/>
      <c r="G67" s="15"/>
    </row>
    <row r="68" spans="2:10" ht="16.95" customHeight="1" x14ac:dyDescent="0.3">
      <c r="B68" s="13" t="s">
        <v>109</v>
      </c>
      <c r="C68" s="29" t="s">
        <v>110</v>
      </c>
      <c r="D68" s="14" t="s">
        <v>21</v>
      </c>
      <c r="E68" s="15">
        <v>136</v>
      </c>
      <c r="F68" s="15"/>
      <c r="G68" s="15"/>
    </row>
    <row r="69" spans="2:10" ht="16.95" customHeight="1" x14ac:dyDescent="0.3">
      <c r="B69" s="13" t="s">
        <v>111</v>
      </c>
      <c r="C69" s="29" t="s">
        <v>112</v>
      </c>
      <c r="D69" s="14" t="s">
        <v>71</v>
      </c>
      <c r="E69" s="15">
        <v>20</v>
      </c>
      <c r="F69" s="15"/>
      <c r="G69" s="15"/>
    </row>
    <row r="70" spans="2:10" ht="20.100000000000001" customHeight="1" x14ac:dyDescent="0.3">
      <c r="B70" s="51" t="s">
        <v>113</v>
      </c>
      <c r="C70" s="52"/>
      <c r="D70" s="18"/>
      <c r="E70" s="19"/>
      <c r="F70" s="19"/>
      <c r="G70" s="20">
        <f>SUM(G54:G69)</f>
        <v>0</v>
      </c>
      <c r="I70" s="60"/>
      <c r="J70" s="61"/>
    </row>
    <row r="71" spans="2:10" ht="20.100000000000001" customHeight="1" x14ac:dyDescent="0.3">
      <c r="B71" s="59" t="s">
        <v>114</v>
      </c>
      <c r="C71" s="59"/>
      <c r="D71" s="14"/>
      <c r="E71" s="14"/>
      <c r="F71" s="14"/>
      <c r="G71" s="14"/>
      <c r="I71" s="60"/>
      <c r="J71" s="61"/>
    </row>
    <row r="72" spans="2:10" ht="16.95" customHeight="1" x14ac:dyDescent="0.3">
      <c r="B72" s="23" t="s">
        <v>115</v>
      </c>
      <c r="C72" s="23" t="s">
        <v>116</v>
      </c>
      <c r="D72" s="33" t="s">
        <v>71</v>
      </c>
      <c r="E72" s="15">
        <v>2100</v>
      </c>
      <c r="F72" s="33"/>
      <c r="G72" s="15"/>
      <c r="I72" s="60"/>
      <c r="J72" s="61"/>
    </row>
    <row r="73" spans="2:10" ht="16.95" customHeight="1" x14ac:dyDescent="0.3">
      <c r="B73" s="23" t="s">
        <v>117</v>
      </c>
      <c r="C73" s="23" t="s">
        <v>118</v>
      </c>
      <c r="D73" s="33" t="s">
        <v>71</v>
      </c>
      <c r="E73" s="15">
        <v>300</v>
      </c>
      <c r="F73" s="33"/>
      <c r="G73" s="15"/>
      <c r="I73" s="60"/>
      <c r="J73" s="61"/>
    </row>
    <row r="74" spans="2:10" ht="16.95" customHeight="1" x14ac:dyDescent="0.3">
      <c r="B74" s="23" t="s">
        <v>119</v>
      </c>
      <c r="C74" s="23" t="s">
        <v>120</v>
      </c>
      <c r="D74" s="33" t="s">
        <v>71</v>
      </c>
      <c r="E74" s="15">
        <v>2250</v>
      </c>
      <c r="F74" s="33"/>
      <c r="G74" s="15"/>
      <c r="I74" s="60"/>
      <c r="J74" s="61"/>
    </row>
    <row r="75" spans="2:10" ht="16.95" customHeight="1" x14ac:dyDescent="0.3">
      <c r="B75" s="23" t="s">
        <v>121</v>
      </c>
      <c r="C75" s="23" t="s">
        <v>122</v>
      </c>
      <c r="D75" s="33" t="s">
        <v>71</v>
      </c>
      <c r="E75" s="15">
        <v>300</v>
      </c>
      <c r="F75" s="33"/>
      <c r="G75" s="15"/>
      <c r="I75" s="60"/>
      <c r="J75" s="61"/>
    </row>
    <row r="76" spans="2:10" ht="16.95" customHeight="1" x14ac:dyDescent="0.3">
      <c r="B76" s="23" t="s">
        <v>123</v>
      </c>
      <c r="C76" s="23" t="s">
        <v>124</v>
      </c>
      <c r="D76" s="33" t="s">
        <v>71</v>
      </c>
      <c r="E76" s="15">
        <v>2550</v>
      </c>
      <c r="F76" s="33"/>
      <c r="G76" s="15"/>
      <c r="I76" s="60"/>
      <c r="J76" s="61"/>
    </row>
    <row r="77" spans="2:10" ht="16.95" customHeight="1" x14ac:dyDescent="0.3">
      <c r="B77" s="23" t="s">
        <v>125</v>
      </c>
      <c r="C77" s="23" t="s">
        <v>126</v>
      </c>
      <c r="D77" s="33" t="s">
        <v>21</v>
      </c>
      <c r="E77" s="15">
        <v>4</v>
      </c>
      <c r="F77" s="33"/>
      <c r="G77" s="15"/>
      <c r="I77" s="60"/>
      <c r="J77" s="61"/>
    </row>
    <row r="78" spans="2:10" ht="16.95" customHeight="1" x14ac:dyDescent="0.3">
      <c r="B78" s="23" t="s">
        <v>127</v>
      </c>
      <c r="C78" s="23" t="s">
        <v>128</v>
      </c>
      <c r="D78" s="33" t="s">
        <v>21</v>
      </c>
      <c r="E78" s="15">
        <v>1</v>
      </c>
      <c r="F78" s="33"/>
      <c r="G78" s="15"/>
      <c r="I78" s="60"/>
      <c r="J78" s="61"/>
    </row>
    <row r="79" spans="2:10" ht="16.95" customHeight="1" x14ac:dyDescent="0.3">
      <c r="B79" s="23" t="s">
        <v>129</v>
      </c>
      <c r="C79" s="23" t="s">
        <v>130</v>
      </c>
      <c r="D79" s="33" t="s">
        <v>21</v>
      </c>
      <c r="E79" s="15">
        <v>81</v>
      </c>
      <c r="F79" s="33"/>
      <c r="G79" s="15"/>
      <c r="I79" s="60"/>
      <c r="J79" s="61"/>
    </row>
    <row r="80" spans="2:10" ht="16.95" customHeight="1" x14ac:dyDescent="0.3">
      <c r="B80" s="23" t="s">
        <v>131</v>
      </c>
      <c r="C80" s="23" t="s">
        <v>132</v>
      </c>
      <c r="D80" s="33" t="s">
        <v>71</v>
      </c>
      <c r="E80" s="15">
        <v>382.5</v>
      </c>
      <c r="F80" s="33"/>
      <c r="G80" s="15"/>
      <c r="I80" s="60"/>
      <c r="J80" s="61"/>
    </row>
    <row r="81" spans="1:11" ht="16.95" customHeight="1" x14ac:dyDescent="0.3">
      <c r="B81" s="23" t="s">
        <v>133</v>
      </c>
      <c r="C81" s="23" t="s">
        <v>134</v>
      </c>
      <c r="D81" s="33" t="s">
        <v>71</v>
      </c>
      <c r="E81" s="15">
        <v>637.5</v>
      </c>
      <c r="F81" s="33"/>
      <c r="G81" s="15"/>
      <c r="I81" s="60"/>
      <c r="J81" s="61"/>
    </row>
    <row r="82" spans="1:11" ht="16.95" customHeight="1" x14ac:dyDescent="0.3">
      <c r="B82" s="23" t="s">
        <v>135</v>
      </c>
      <c r="C82" s="23" t="s">
        <v>136</v>
      </c>
      <c r="D82" s="33" t="s">
        <v>71</v>
      </c>
      <c r="E82" s="15">
        <v>765</v>
      </c>
      <c r="F82" s="33"/>
      <c r="G82" s="15"/>
      <c r="I82" s="60"/>
      <c r="J82" s="61"/>
    </row>
    <row r="83" spans="1:11" ht="16.95" customHeight="1" x14ac:dyDescent="0.3">
      <c r="B83" s="23" t="s">
        <v>137</v>
      </c>
      <c r="C83" s="23" t="s">
        <v>138</v>
      </c>
      <c r="D83" s="33" t="s">
        <v>71</v>
      </c>
      <c r="E83" s="15">
        <v>765</v>
      </c>
      <c r="F83" s="33"/>
      <c r="G83" s="15"/>
      <c r="I83" s="60"/>
      <c r="J83" s="61"/>
    </row>
    <row r="84" spans="1:11" ht="16.95" customHeight="1" x14ac:dyDescent="0.3">
      <c r="B84" s="23" t="s">
        <v>139</v>
      </c>
      <c r="C84" s="23" t="s">
        <v>140</v>
      </c>
      <c r="D84" s="33" t="s">
        <v>141</v>
      </c>
      <c r="E84" s="15">
        <v>81</v>
      </c>
      <c r="F84" s="33"/>
      <c r="G84" s="15"/>
      <c r="I84" s="60"/>
      <c r="J84" s="61"/>
    </row>
    <row r="85" spans="1:11" ht="16.95" customHeight="1" x14ac:dyDescent="0.3">
      <c r="B85" s="23" t="s">
        <v>142</v>
      </c>
      <c r="C85" s="23" t="s">
        <v>143</v>
      </c>
      <c r="D85" s="33" t="s">
        <v>21</v>
      </c>
      <c r="E85" s="15">
        <v>81</v>
      </c>
      <c r="F85" s="33"/>
      <c r="G85" s="15"/>
      <c r="I85" s="60"/>
      <c r="J85" s="61"/>
    </row>
    <row r="86" spans="1:11" ht="16.95" customHeight="1" x14ac:dyDescent="0.3">
      <c r="B86" s="23" t="s">
        <v>144</v>
      </c>
      <c r="C86" s="23" t="s">
        <v>145</v>
      </c>
      <c r="D86" s="33" t="s">
        <v>21</v>
      </c>
      <c r="E86" s="15">
        <v>81</v>
      </c>
      <c r="F86" s="33"/>
      <c r="G86" s="15"/>
      <c r="I86" s="60"/>
      <c r="J86" s="61"/>
    </row>
    <row r="87" spans="1:11" ht="16.95" customHeight="1" x14ac:dyDescent="0.3">
      <c r="B87" s="23" t="s">
        <v>146</v>
      </c>
      <c r="C87" s="34" t="s">
        <v>147</v>
      </c>
      <c r="D87" s="33" t="s">
        <v>21</v>
      </c>
      <c r="E87" s="15">
        <v>49</v>
      </c>
      <c r="F87" s="33"/>
      <c r="G87" s="15"/>
      <c r="I87" s="60"/>
      <c r="J87" s="61"/>
    </row>
    <row r="88" spans="1:11" ht="20.100000000000001" customHeight="1" x14ac:dyDescent="0.3">
      <c r="B88" s="51" t="s">
        <v>148</v>
      </c>
      <c r="C88" s="52"/>
      <c r="D88" s="18"/>
      <c r="E88" s="19"/>
      <c r="F88" s="19"/>
      <c r="G88" s="20">
        <f>+SUM(G72:G87)</f>
        <v>0</v>
      </c>
      <c r="I88" s="60"/>
      <c r="J88" s="61"/>
    </row>
    <row r="89" spans="1:11" ht="19.2" customHeight="1" thickBot="1" x14ac:dyDescent="0.35">
      <c r="A89" s="35"/>
      <c r="B89" s="64" t="s">
        <v>149</v>
      </c>
      <c r="C89" s="64"/>
      <c r="D89" s="64"/>
      <c r="E89" s="64"/>
      <c r="F89" s="65">
        <f>G88+G70+G52+G45+G36+G24+G16</f>
        <v>0</v>
      </c>
      <c r="G89" s="65"/>
      <c r="I89" s="62"/>
      <c r="J89" s="63"/>
    </row>
    <row r="90" spans="1:11" ht="22.2" customHeight="1" x14ac:dyDescent="0.3">
      <c r="A90" s="35"/>
      <c r="B90" s="64" t="s">
        <v>150</v>
      </c>
      <c r="C90" s="64"/>
      <c r="D90" s="64"/>
      <c r="E90" s="64"/>
      <c r="F90" s="65">
        <f>F89*0.2</f>
        <v>0</v>
      </c>
      <c r="G90" s="65"/>
      <c r="I90" s="55">
        <v>4951200</v>
      </c>
      <c r="J90" s="55"/>
    </row>
    <row r="91" spans="1:11" ht="24.75" customHeight="1" x14ac:dyDescent="0.3">
      <c r="A91" s="35"/>
      <c r="B91" s="64" t="s">
        <v>151</v>
      </c>
      <c r="C91" s="64"/>
      <c r="D91" s="64"/>
      <c r="E91" s="64"/>
      <c r="F91" s="65">
        <f>F89+F90</f>
        <v>0</v>
      </c>
      <c r="G91" s="65"/>
      <c r="I91" s="55">
        <v>21849000</v>
      </c>
      <c r="J91" s="55"/>
      <c r="K91" s="6" t="s">
        <v>152</v>
      </c>
    </row>
    <row r="92" spans="1:11" s="36" customFormat="1" ht="13.8" x14ac:dyDescent="0.25">
      <c r="B92" s="37"/>
      <c r="C92" s="38"/>
      <c r="D92" s="38"/>
      <c r="E92" s="38"/>
      <c r="F92" s="38"/>
    </row>
    <row r="93" spans="1:11" s="36" customFormat="1" ht="13.8" x14ac:dyDescent="0.25">
      <c r="B93" s="37"/>
      <c r="C93" s="38"/>
      <c r="D93" s="38"/>
      <c r="E93" s="38"/>
      <c r="F93" s="38"/>
    </row>
    <row r="94" spans="1:11" ht="20.100000000000001" customHeight="1" x14ac:dyDescent="0.3">
      <c r="A94" s="39"/>
      <c r="B94" s="39"/>
      <c r="C94" s="40"/>
      <c r="D94" s="41"/>
      <c r="E94" s="42"/>
      <c r="F94" s="42"/>
    </row>
    <row r="95" spans="1:11" ht="20.100000000000001" customHeight="1" x14ac:dyDescent="0.3">
      <c r="A95" s="39"/>
      <c r="B95" s="39"/>
      <c r="C95" s="40"/>
      <c r="D95" s="41"/>
      <c r="E95" s="42"/>
      <c r="F95" s="42"/>
    </row>
    <row r="96" spans="1:11" ht="20.100000000000001" customHeight="1" x14ac:dyDescent="0.3">
      <c r="A96" s="39"/>
      <c r="B96" s="39"/>
      <c r="C96" s="40"/>
      <c r="D96" s="41"/>
      <c r="E96" s="42"/>
      <c r="F96" s="66"/>
      <c r="G96" s="66"/>
    </row>
    <row r="97" spans="1:7" ht="20.100000000000001" customHeight="1" x14ac:dyDescent="0.3">
      <c r="A97" s="39"/>
      <c r="B97" s="39"/>
      <c r="C97" s="40"/>
      <c r="D97" s="41"/>
      <c r="E97" s="42"/>
      <c r="F97" s="42"/>
    </row>
    <row r="98" spans="1:7" ht="20.100000000000001" customHeight="1" x14ac:dyDescent="0.3">
      <c r="A98" s="39"/>
      <c r="B98" s="39"/>
      <c r="C98" s="40"/>
      <c r="D98" s="41"/>
      <c r="E98" s="42"/>
      <c r="F98" s="42"/>
    </row>
    <row r="99" spans="1:7" ht="20.100000000000001" customHeight="1" x14ac:dyDescent="0.3">
      <c r="A99" s="39"/>
      <c r="B99" s="39"/>
      <c r="C99" s="40"/>
      <c r="D99" s="41"/>
      <c r="E99" s="42"/>
      <c r="F99" s="42"/>
    </row>
    <row r="100" spans="1:7" ht="20.100000000000001" customHeight="1" x14ac:dyDescent="0.3">
      <c r="A100" s="43"/>
    </row>
    <row r="101" spans="1:7" ht="20.100000000000001" customHeight="1" x14ac:dyDescent="0.3">
      <c r="A101" s="44"/>
      <c r="B101" s="44"/>
      <c r="C101" s="35"/>
      <c r="D101" s="45"/>
      <c r="E101" s="46"/>
      <c r="F101" s="44"/>
    </row>
    <row r="102" spans="1:7" ht="20.100000000000001" customHeight="1" x14ac:dyDescent="0.3">
      <c r="C102" s="11"/>
      <c r="D102" s="47"/>
      <c r="E102" s="48"/>
      <c r="F102" s="49"/>
    </row>
    <row r="103" spans="1:7" ht="32.4" customHeight="1" x14ac:dyDescent="0.3">
      <c r="B103" s="50"/>
      <c r="C103" s="50"/>
      <c r="D103" s="50"/>
      <c r="E103" s="50"/>
      <c r="F103" s="50"/>
      <c r="G103" s="50"/>
    </row>
  </sheetData>
  <mergeCells count="33">
    <mergeCell ref="F96:G96"/>
    <mergeCell ref="B90:E90"/>
    <mergeCell ref="F90:G90"/>
    <mergeCell ref="I90:J90"/>
    <mergeCell ref="B91:E91"/>
    <mergeCell ref="F91:G91"/>
    <mergeCell ref="I91:J91"/>
    <mergeCell ref="B52:C52"/>
    <mergeCell ref="B53:C53"/>
    <mergeCell ref="B70:C70"/>
    <mergeCell ref="I70:J89"/>
    <mergeCell ref="B71:C71"/>
    <mergeCell ref="B88:C88"/>
    <mergeCell ref="B89:E89"/>
    <mergeCell ref="F89:G89"/>
    <mergeCell ref="I51:J51"/>
    <mergeCell ref="B17:G17"/>
    <mergeCell ref="B18:C18"/>
    <mergeCell ref="B24:C24"/>
    <mergeCell ref="B25:G25"/>
    <mergeCell ref="B27:C27"/>
    <mergeCell ref="B36:C36"/>
    <mergeCell ref="B37:G37"/>
    <mergeCell ref="B39:C39"/>
    <mergeCell ref="B45:C45"/>
    <mergeCell ref="B46:G46"/>
    <mergeCell ref="B48:C48"/>
    <mergeCell ref="B16:C16"/>
    <mergeCell ref="A6:F6"/>
    <mergeCell ref="A7:G7"/>
    <mergeCell ref="A8:G8"/>
    <mergeCell ref="A10:G10"/>
    <mergeCell ref="B12:C12"/>
  </mergeCells>
  <pageMargins left="0.7" right="0.7" top="0.75" bottom="0.75" header="0.3" footer="0.3"/>
  <pageSetup paperSize="9" scale="40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SM</cp:lastModifiedBy>
  <dcterms:created xsi:type="dcterms:W3CDTF">2026-07-07T13:28:36Z</dcterms:created>
  <dcterms:modified xsi:type="dcterms:W3CDTF">2026-07-08T13:39:48Z</dcterms:modified>
</cp:coreProperties>
</file>