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MARCHé 2026\AOO 24-INV-INZ-2026\"/>
    </mc:Choice>
  </mc:AlternateContent>
  <xr:revisionPtr revIDLastSave="0" documentId="13_ncr:1_{2769042E-9D1A-4C0D-9B69-16AC3712BB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RDEREAU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0" i="1" l="1"/>
  <c r="O16" i="1" l="1"/>
  <c r="Q16" i="1" s="1"/>
  <c r="O25" i="1" l="1"/>
  <c r="Q25" i="1" s="1"/>
  <c r="G6" i="1"/>
  <c r="O65" i="1"/>
  <c r="Q65" i="1" s="1"/>
  <c r="O64" i="1"/>
  <c r="Q64" i="1" s="1"/>
  <c r="D40" i="1"/>
  <c r="D36" i="1"/>
  <c r="O56" i="1"/>
  <c r="Q56" i="1" s="1"/>
  <c r="O7" i="1" l="1"/>
  <c r="O8" i="1"/>
  <c r="O9" i="1"/>
  <c r="O10" i="1"/>
  <c r="O11" i="1"/>
  <c r="O12" i="1"/>
  <c r="O13" i="1"/>
  <c r="O14" i="1"/>
  <c r="O15" i="1"/>
  <c r="O18" i="1"/>
  <c r="O19" i="1"/>
  <c r="O20" i="1"/>
  <c r="O21" i="1"/>
  <c r="O22" i="1"/>
  <c r="O23" i="1"/>
  <c r="O26" i="1"/>
  <c r="O27" i="1"/>
  <c r="O28" i="1"/>
  <c r="O29" i="1"/>
  <c r="O34" i="1"/>
  <c r="O35" i="1"/>
  <c r="O36" i="1"/>
  <c r="O38" i="1"/>
  <c r="O39" i="1"/>
  <c r="O40" i="1"/>
  <c r="O41" i="1"/>
  <c r="O42" i="1"/>
  <c r="O43" i="1"/>
  <c r="O44" i="1"/>
  <c r="O45" i="1"/>
  <c r="O48" i="1"/>
  <c r="O49" i="1"/>
  <c r="O50" i="1"/>
  <c r="O52" i="1"/>
  <c r="O53" i="1"/>
  <c r="O54" i="1"/>
  <c r="O55" i="1"/>
  <c r="O59" i="1"/>
  <c r="O60" i="1"/>
  <c r="O61" i="1"/>
  <c r="O62" i="1"/>
  <c r="O63" i="1"/>
  <c r="O67" i="1"/>
  <c r="O68" i="1"/>
  <c r="O72" i="1"/>
  <c r="O73" i="1"/>
  <c r="O74" i="1"/>
  <c r="O75" i="1"/>
  <c r="O76" i="1"/>
  <c r="O77" i="1"/>
  <c r="O79" i="1"/>
  <c r="Q79" i="1" s="1"/>
  <c r="O80" i="1"/>
  <c r="Q80" i="1" s="1"/>
  <c r="O81" i="1"/>
  <c r="Q81" i="1" s="1"/>
  <c r="O82" i="1"/>
  <c r="O83" i="1"/>
  <c r="O6" i="1"/>
  <c r="A7" i="1"/>
  <c r="A8" i="1" s="1"/>
  <c r="A9" i="1" l="1"/>
  <c r="A10" i="1" s="1"/>
  <c r="A11" i="1" s="1"/>
  <c r="A12" i="1" s="1"/>
  <c r="A13" i="1" s="1"/>
  <c r="A14" i="1" s="1"/>
  <c r="A15" i="1" s="1"/>
  <c r="Q10" i="1"/>
  <c r="Q11" i="1"/>
  <c r="Q7" i="1" l="1"/>
  <c r="Q8" i="1"/>
  <c r="Q9" i="1"/>
  <c r="Q12" i="1"/>
  <c r="Q13" i="1"/>
  <c r="Q14" i="1"/>
  <c r="Q15" i="1"/>
  <c r="Q18" i="1"/>
  <c r="Q19" i="1"/>
  <c r="Q20" i="1"/>
  <c r="Q21" i="1"/>
  <c r="Q22" i="1"/>
  <c r="Q23" i="1"/>
  <c r="Q26" i="1"/>
  <c r="Q27" i="1"/>
  <c r="Q28" i="1"/>
  <c r="Q29" i="1"/>
  <c r="Q34" i="1"/>
  <c r="Q35" i="1"/>
  <c r="Q36" i="1"/>
  <c r="Q38" i="1"/>
  <c r="Q39" i="1"/>
  <c r="Q40" i="1"/>
  <c r="Q41" i="1"/>
  <c r="Q42" i="1"/>
  <c r="Q43" i="1"/>
  <c r="Q44" i="1"/>
  <c r="Q45" i="1"/>
  <c r="Q48" i="1"/>
  <c r="Q49" i="1"/>
  <c r="Q50" i="1"/>
  <c r="Q52" i="1"/>
  <c r="Q53" i="1"/>
  <c r="Q54" i="1"/>
  <c r="Q55" i="1"/>
  <c r="Q59" i="1"/>
  <c r="Q60" i="1"/>
  <c r="Q61" i="1"/>
  <c r="Q62" i="1"/>
  <c r="Q63" i="1"/>
  <c r="Q67" i="1"/>
  <c r="Q68" i="1"/>
  <c r="Q72" i="1"/>
  <c r="Q73" i="1"/>
  <c r="Q74" i="1"/>
  <c r="Q75" i="1"/>
  <c r="Q76" i="1"/>
  <c r="Q77" i="1"/>
  <c r="Q82" i="1"/>
  <c r="Q83" i="1"/>
  <c r="Q6" i="1"/>
  <c r="A19" i="1" l="1"/>
  <c r="A20" i="1" s="1"/>
  <c r="A21" i="1" s="1"/>
  <c r="A22" i="1" s="1"/>
  <c r="A23" i="1" s="1"/>
  <c r="Q84" i="1"/>
  <c r="Q88" i="1" s="1"/>
  <c r="A27" i="1" l="1"/>
  <c r="A28" i="1" s="1"/>
  <c r="A29" i="1" s="1"/>
  <c r="A35" i="1" l="1"/>
  <c r="A36" i="1" s="1"/>
  <c r="A37" i="1" s="1"/>
  <c r="Q89" i="1"/>
  <c r="A40" i="1" l="1"/>
  <c r="A41" i="1" s="1"/>
  <c r="A42" i="1" s="1"/>
  <c r="A43" i="1" s="1"/>
  <c r="A44" i="1" s="1"/>
  <c r="A45" i="1" s="1"/>
  <c r="A47" i="1" s="1"/>
  <c r="A49" i="1" s="1"/>
  <c r="A50" i="1" s="1"/>
  <c r="A51" i="1" s="1"/>
  <c r="A53" i="1" s="1"/>
  <c r="A54" i="1" l="1"/>
  <c r="A55" i="1" s="1"/>
  <c r="A56" i="1" l="1"/>
  <c r="A58" i="1" s="1"/>
  <c r="A60" i="1" s="1"/>
  <c r="A61" i="1" s="1"/>
  <c r="A62" i="1" s="1"/>
  <c r="A63" i="1" s="1"/>
  <c r="A64" i="1" s="1"/>
  <c r="A65" i="1" s="1"/>
  <c r="A66" i="1" s="1"/>
  <c r="A68" i="1" s="1"/>
  <c r="A72" i="1" s="1"/>
  <c r="A73" i="1" s="1"/>
  <c r="A74" i="1" s="1"/>
  <c r="A75" i="1" s="1"/>
  <c r="A76" i="1" s="1"/>
  <c r="A77" i="1" s="1"/>
  <c r="A79" i="1" s="1"/>
  <c r="A80" i="1" s="1"/>
  <c r="A81" i="1" s="1"/>
  <c r="A82" i="1" s="1"/>
  <c r="A83" i="1" s="1"/>
</calcChain>
</file>

<file path=xl/sharedStrings.xml><?xml version="1.0" encoding="utf-8"?>
<sst xmlns="http://schemas.openxmlformats.org/spreadsheetml/2006/main" count="196" uniqueCount="108">
  <si>
    <t>U</t>
  </si>
  <si>
    <t>DEMOLITION</t>
  </si>
  <si>
    <t>M2</t>
  </si>
  <si>
    <t>ML</t>
  </si>
  <si>
    <t>CLOISONS EN AGGLOS CREUX DE 20cm</t>
  </si>
  <si>
    <t xml:space="preserve">ENDUIT EXTERIEUR AU MORTIER DE CIMENT </t>
  </si>
  <si>
    <t>II- ETANCHEITE</t>
  </si>
  <si>
    <t xml:space="preserve">ETANCHEITE BICOUCHE </t>
  </si>
  <si>
    <t>ETANCHEITE DES RELEVES</t>
  </si>
  <si>
    <t>PROTECTION LOURDE D'ETANCHEITE</t>
  </si>
  <si>
    <t>FOURNITURE ET POSE DE GARGOUILLES EN PLOMB</t>
  </si>
  <si>
    <t>III -REVETEMENT</t>
  </si>
  <si>
    <t>REVETEMENT MURAL EN CARREAUX DE FAIENCE</t>
  </si>
  <si>
    <t>REVETEMENT  EN AUTOBLOQUANT</t>
  </si>
  <si>
    <t>IV- MENUISERIE BOIS, ALUMINIUM ET METALLIQUE</t>
  </si>
  <si>
    <t>a- POIGNET DE PORTE AVEC SERRURE</t>
  </si>
  <si>
    <t>b- POIGNET OU CREMONE POUR FENETRE</t>
  </si>
  <si>
    <t>RIDEAUX D’OBSCURCISSEMENT</t>
  </si>
  <si>
    <t>PORTE METALLIQUE</t>
  </si>
  <si>
    <t xml:space="preserve">ENSEIGNE DE L'ETABLISSEMENT </t>
  </si>
  <si>
    <t>MAT PORTE DRAPEAU</t>
  </si>
  <si>
    <t>TABLEAU D’AFFICHAGE EN ALUMINIUM DIM 1,00 x 1,20 M</t>
  </si>
  <si>
    <t>PLAQUE DE SIGNALISATION DIM 0,20 x 0,35 M</t>
  </si>
  <si>
    <t>V- PLOMBERIE - SANITAIRE</t>
  </si>
  <si>
    <t xml:space="preserve">CONDUITE EN POLYÉTHYLÈNE PEHD </t>
  </si>
  <si>
    <t>a- DIAM 26 (PN 16 BARS)</t>
  </si>
  <si>
    <t>CONDUITES EN P.P.R C.O.E.S TT DIAM</t>
  </si>
  <si>
    <t xml:space="preserve">VANNES D’ARRET  P.P.R TT DIAM                       </t>
  </si>
  <si>
    <t xml:space="preserve">EVACUATION EN PVC </t>
  </si>
  <si>
    <t>a- DN 110</t>
  </si>
  <si>
    <t>ROBINET DE SERVICE</t>
  </si>
  <si>
    <t xml:space="preserve">U </t>
  </si>
  <si>
    <t>VI - ELECTRICITE - LUSTRERIE</t>
  </si>
  <si>
    <t xml:space="preserve">CABLES ELECTRIQUES U1000 RO2V </t>
  </si>
  <si>
    <t>a- 4X10MM2+T</t>
  </si>
  <si>
    <t>TABLEAUX DE PROTECTION</t>
  </si>
  <si>
    <t xml:space="preserve">CIRCUIT DE PRISE DE COURANT </t>
  </si>
  <si>
    <t xml:space="preserve">PANNEL LED </t>
  </si>
  <si>
    <t>HUBLOT ETANCHE</t>
  </si>
  <si>
    <t>VII- PEINTURE - VITRERIE</t>
  </si>
  <si>
    <t>PEINTURE GRIFFE SUR MUR EXTERIEUR</t>
  </si>
  <si>
    <t>PEINTURE MATE SUR MURS INTERIEURS ET PLAFONDS</t>
  </si>
  <si>
    <t>PEINTURE GLYCEROPHTALIQUE LAQUEE SUR MURS ET PLAFONDS</t>
  </si>
  <si>
    <t>PEINTURE GLYCEROPHTALIQUE LAQUEE SUR BOIS</t>
  </si>
  <si>
    <t>PEINTURE GLYCEROPHTALIQUE LAQUEE SUR FER</t>
  </si>
  <si>
    <t>VIII- DIVERS</t>
  </si>
  <si>
    <t>BANC DE REPOS</t>
  </si>
  <si>
    <t>AMENAGEMENT DES ESPACES VERTS</t>
  </si>
  <si>
    <t>TOTAL GENERAL HT</t>
  </si>
  <si>
    <t xml:space="preserve">TOTAL GENERAL HT APRES RABAIS OU MAJORATION </t>
  </si>
  <si>
    <t>T.V.A  20%</t>
  </si>
  <si>
    <t>TOTAL GENERAL TTC</t>
  </si>
  <si>
    <t>ENS</t>
  </si>
  <si>
    <t>M3</t>
  </si>
  <si>
    <t>BETON ARME EN FONDATION ET EN ELEVATION Y COMPRIS ACIERS</t>
  </si>
  <si>
    <t>BETON DE PROPRETE</t>
  </si>
  <si>
    <t>CLOISONS EN AGGLOS CREUX DE 10cm</t>
  </si>
  <si>
    <t>ENDUIT INTERIEUR AU MORTIER DE CIMENT 
SUR MURS ET PLAFONDS</t>
  </si>
  <si>
    <t>PROTECTION PAR SOLINS GRILLAGES DES 
RELEVES D'ETANCHEITE</t>
  </si>
  <si>
    <t>POUBELLE</t>
  </si>
  <si>
    <t>FORME DE PENTE Y COMPRIS DECAPAGE DE L’ETANCHEITE EXISTANTE</t>
  </si>
  <si>
    <t>TERRASSEMENT DEBLAIS OU APPORT DE REMBLAIS SELECTIONNE</t>
  </si>
  <si>
    <t>PU HT</t>
  </si>
  <si>
    <t>PT HT</t>
  </si>
  <si>
    <t xml:space="preserve">BORDEREAU DES PRIX-DETAIL ESTIMATIF </t>
  </si>
  <si>
    <t>N° PRIX</t>
  </si>
  <si>
    <t>DESIGNATION DES PRESTATIONS</t>
  </si>
  <si>
    <t xml:space="preserve">FOURNITURE ET POSE DE QUINCAILLERIE </t>
  </si>
  <si>
    <t>FOURNITURE ET POSE DE PORTE  A LAME EN SAPIN ROUGE</t>
  </si>
  <si>
    <t>W.C. A L' ANGLAISE ENFANT</t>
  </si>
  <si>
    <t>MUR DE CLOTURE AVEC GRILLE METALLIQUE EN FER ROND DE 14 MM ET FER PLAT ACIER</t>
  </si>
  <si>
    <t>JEUX SUR RESSORT</t>
  </si>
  <si>
    <t>AL MANAR</t>
  </si>
  <si>
    <t>AL MOUAHIDINE</t>
  </si>
  <si>
    <t>ANNOUBOUGH</t>
  </si>
  <si>
    <t>IMAM CHAFII</t>
  </si>
  <si>
    <t>ANDALIB</t>
  </si>
  <si>
    <t>AL OUAFA</t>
  </si>
  <si>
    <t>RISSALA</t>
  </si>
  <si>
    <t>AMROU BNOU LASS</t>
  </si>
  <si>
    <t>AL INBIAAT</t>
  </si>
  <si>
    <t>QTE TOTALE</t>
  </si>
  <si>
    <t>AL HIKMA</t>
  </si>
  <si>
    <t xml:space="preserve">VASQUE </t>
  </si>
  <si>
    <t xml:space="preserve">PRISE HDMI </t>
  </si>
  <si>
    <t>PONCAGE DE GRANITO POLI</t>
  </si>
  <si>
    <t xml:space="preserve">FOURNITURE ET POSE DE FENETRE EN ALLUMINIUM </t>
  </si>
  <si>
    <t>REAJUSTEMENT ET REMISE EN ETAT DES PORTES FENETRES ET PLACARDS EN BOIS</t>
  </si>
  <si>
    <t>FOYER LUMINEUX SIMPLE OU DOUBLE ALLUMAGE</t>
  </si>
  <si>
    <t xml:space="preserve">PRISE DE TV </t>
  </si>
  <si>
    <t>PEINTURE VINYLIQUE SUR MUR INTERIEUR ET EXTERIEUR</t>
  </si>
  <si>
    <t>a- 30x30</t>
  </si>
  <si>
    <t xml:space="preserve">BETON LISSE POUR ALLEES DALLAGE PERIPHERIQUE </t>
  </si>
  <si>
    <t>REVETEMENT DU SOL EN GRANITO POLI Y COMPRIS PLINTHE EN FAIENCE</t>
  </si>
  <si>
    <t>REVETEMENT DU SOL EN GRES CERAME Y COMPRIS PLINTHE EN FAIENCE</t>
  </si>
  <si>
    <t xml:space="preserve">BRANCHEMENT AU RESEAU D'ASSAINISSEMENT EXISTANT </t>
  </si>
  <si>
    <t xml:space="preserve">REPRISE ET EQUIPEMENT DU TABLEAU ELECTRIQUE </t>
  </si>
  <si>
    <t xml:space="preserve"> BALANÇOIRE AVEC 3 SIEGES</t>
  </si>
  <si>
    <t xml:space="preserve">RENFORCEMENT ET AMENAGEMENT DU MUR DE CLOTURE </t>
  </si>
  <si>
    <t xml:space="preserve">I - GROS ŒUVRES </t>
  </si>
  <si>
    <t xml:space="preserve">   Fait à:…............................le:…...............   </t>
  </si>
  <si>
    <t xml:space="preserve">  Cachet et signature du concurrent:  </t>
  </si>
  <si>
    <t>AOO N° 24/INV-INZ/2026 EN LOT UNIQUE</t>
  </si>
  <si>
    <t>Les travaux d'aménagement des unités préscolaires aux établissements scolaires relevant de la direction provinciale de l'Académie régionale de l'Education et de la Formation région Souss Massa à Inzegane Ait Melloul - Préfecture Inzegane Ait Melloul</t>
  </si>
  <si>
    <t>RABAIS OU A MAJORATION EN POURCENTAGE</t>
  </si>
  <si>
    <t xml:space="preserve">RABAIS OU A MAJORATION EN VALEURS </t>
  </si>
  <si>
    <t xml:space="preserve"> REVETEMENT  EN GRANITE MARBRE  </t>
  </si>
  <si>
    <t xml:space="preserve"> M2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</si>
</sst>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0" fillId="2" borderId="0" xfId="0" applyFill="1"/>
    <xf numFmtId="1" fontId="3" fillId="2" borderId="1" xfId="3" applyNumberFormat="1" applyFont="1" applyFill="1" applyBorder="1" applyAlignment="1">
      <alignment horizontal="center" vertical="center" readingOrder="1"/>
    </xf>
    <xf numFmtId="0" fontId="5" fillId="2" borderId="1" xfId="0" applyFont="1" applyFill="1" applyBorder="1"/>
    <xf numFmtId="1" fontId="3" fillId="0" borderId="0" xfId="3" applyNumberFormat="1" applyFont="1" applyFill="1" applyBorder="1" applyAlignment="1">
      <alignment horizontal="center" vertical="center" readingOrder="1"/>
    </xf>
    <xf numFmtId="164" fontId="3" fillId="0" borderId="0" xfId="3" applyFont="1" applyFill="1" applyBorder="1" applyAlignment="1">
      <alignment vertical="center" wrapText="1" readingOrder="1"/>
    </xf>
    <xf numFmtId="164" fontId="3" fillId="0" borderId="0" xfId="3" applyFont="1" applyFill="1" applyBorder="1" applyAlignment="1">
      <alignment vertical="center" readingOrder="1"/>
    </xf>
    <xf numFmtId="0" fontId="4" fillId="0" borderId="0" xfId="0" applyFont="1" applyAlignment="1">
      <alignment horizontal="center"/>
    </xf>
    <xf numFmtId="164" fontId="10" fillId="0" borderId="0" xfId="3" applyFont="1" applyFill="1" applyBorder="1" applyAlignment="1">
      <alignment vertical="center" readingOrder="1"/>
    </xf>
    <xf numFmtId="4" fontId="4" fillId="0" borderId="0" xfId="0" applyNumberFormat="1" applyFont="1" applyAlignment="1">
      <alignment horizontal="center" vertical="center" readingOrder="1"/>
    </xf>
    <xf numFmtId="4" fontId="5" fillId="2" borderId="1" xfId="0" applyNumberFormat="1" applyFont="1" applyFill="1" applyBorder="1" applyAlignment="1">
      <alignment horizontal="center" vertical="center" readingOrder="1"/>
    </xf>
    <xf numFmtId="4" fontId="7" fillId="2" borderId="1" xfId="3" applyNumberFormat="1" applyFont="1" applyFill="1" applyBorder="1" applyAlignment="1">
      <alignment horizontal="center" vertical="center" readingOrder="1"/>
    </xf>
    <xf numFmtId="4" fontId="6" fillId="2" borderId="1" xfId="0" applyNumberFormat="1" applyFont="1" applyFill="1" applyBorder="1" applyAlignment="1">
      <alignment horizontal="center" vertical="center" readingOrder="1"/>
    </xf>
    <xf numFmtId="4" fontId="0" fillId="0" borderId="0" xfId="0" applyNumberFormat="1" applyAlignment="1">
      <alignment horizontal="center" vertical="center" readingOrder="1"/>
    </xf>
    <xf numFmtId="0" fontId="5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wrapText="1"/>
    </xf>
    <xf numFmtId="4" fontId="2" fillId="2" borderId="3" xfId="0" applyNumberFormat="1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1" fontId="2" fillId="2" borderId="3" xfId="3" applyNumberFormat="1" applyFont="1" applyFill="1" applyBorder="1" applyAlignment="1">
      <alignment horizontal="center" vertical="center" readingOrder="1"/>
    </xf>
    <xf numFmtId="164" fontId="5" fillId="2" borderId="3" xfId="3" applyFont="1" applyFill="1" applyBorder="1" applyAlignment="1">
      <alignment horizontal="left" vertical="center" wrapText="1" readingOrder="1"/>
    </xf>
    <xf numFmtId="164" fontId="7" fillId="2" borderId="3" xfId="3" applyFont="1" applyFill="1" applyBorder="1" applyAlignment="1">
      <alignment horizontal="center" vertical="center" readingOrder="1"/>
    </xf>
    <xf numFmtId="164" fontId="2" fillId="2" borderId="3" xfId="3" applyFont="1" applyFill="1" applyBorder="1" applyAlignment="1">
      <alignment horizontal="left" vertical="center" wrapText="1" readingOrder="1"/>
    </xf>
    <xf numFmtId="164" fontId="2" fillId="2" borderId="3" xfId="3" applyFont="1" applyFill="1" applyBorder="1" applyAlignment="1">
      <alignment vertical="center" wrapText="1" readingOrder="1"/>
    </xf>
    <xf numFmtId="164" fontId="3" fillId="2" borderId="3" xfId="3" applyFont="1" applyFill="1" applyBorder="1" applyAlignment="1">
      <alignment horizontal="center" vertical="center" readingOrder="1"/>
    </xf>
    <xf numFmtId="164" fontId="3" fillId="0" borderId="3" xfId="3" applyFont="1" applyFill="1" applyBorder="1" applyAlignment="1">
      <alignment vertical="center" wrapText="1" readingOrder="1"/>
    </xf>
    <xf numFmtId="1" fontId="3" fillId="2" borderId="3" xfId="3" applyNumberFormat="1" applyFont="1" applyFill="1" applyBorder="1" applyAlignment="1">
      <alignment horizontal="center" vertical="center" readingOrder="1"/>
    </xf>
    <xf numFmtId="164" fontId="3" fillId="2" borderId="3" xfId="3" applyFont="1" applyFill="1" applyBorder="1" applyAlignment="1">
      <alignment vertical="center" wrapText="1" readingOrder="1"/>
    </xf>
    <xf numFmtId="164" fontId="7" fillId="2" borderId="3" xfId="3" applyFont="1" applyFill="1" applyBorder="1" applyAlignment="1">
      <alignment horizontal="left" vertical="center" wrapText="1" readingOrder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6" fontId="12" fillId="3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 wrapText="1" readingOrder="1"/>
    </xf>
    <xf numFmtId="4" fontId="12" fillId="3" borderId="1" xfId="0" applyNumberFormat="1" applyFont="1" applyFill="1" applyBorder="1" applyAlignment="1">
      <alignment horizontal="center" vertical="center" readingOrder="1"/>
    </xf>
    <xf numFmtId="0" fontId="13" fillId="0" borderId="0" xfId="0" applyFont="1"/>
    <xf numFmtId="16" fontId="12" fillId="3" borderId="1" xfId="0" applyNumberFormat="1" applyFont="1" applyFill="1" applyBorder="1" applyAlignment="1">
      <alignment horizontal="center" vertical="center" wrapText="1"/>
    </xf>
    <xf numFmtId="164" fontId="7" fillId="2" borderId="3" xfId="3" applyFont="1" applyFill="1" applyBorder="1" applyAlignment="1">
      <alignment vertical="center" wrapText="1" readingOrder="1"/>
    </xf>
    <xf numFmtId="4" fontId="2" fillId="2" borderId="2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 vertical="center"/>
    </xf>
    <xf numFmtId="4" fontId="7" fillId="2" borderId="3" xfId="3" applyNumberFormat="1" applyFont="1" applyFill="1" applyBorder="1" applyAlignment="1">
      <alignment horizontal="center" vertical="center" readingOrder="1"/>
    </xf>
    <xf numFmtId="4" fontId="3" fillId="2" borderId="3" xfId="3" applyNumberFormat="1" applyFont="1" applyFill="1" applyBorder="1" applyAlignment="1">
      <alignment horizontal="center" vertical="center" readingOrder="1"/>
    </xf>
    <xf numFmtId="1" fontId="3" fillId="2" borderId="4" xfId="3" applyNumberFormat="1" applyFont="1" applyFill="1" applyBorder="1" applyAlignment="1">
      <alignment horizontal="center" vertical="center" readingOrder="1"/>
    </xf>
    <xf numFmtId="164" fontId="3" fillId="2" borderId="4" xfId="3" applyFont="1" applyFill="1" applyBorder="1" applyAlignment="1">
      <alignment vertical="center" wrapText="1" readingOrder="1"/>
    </xf>
    <xf numFmtId="164" fontId="3" fillId="2" borderId="4" xfId="3" applyFont="1" applyFill="1" applyBorder="1" applyAlignment="1">
      <alignment horizontal="center" vertical="center" readingOrder="1"/>
    </xf>
    <xf numFmtId="4" fontId="3" fillId="2" borderId="4" xfId="3" applyNumberFormat="1" applyFont="1" applyFill="1" applyBorder="1" applyAlignment="1">
      <alignment horizontal="center" vertical="center" readingOrder="1"/>
    </xf>
    <xf numFmtId="4" fontId="4" fillId="2" borderId="4" xfId="0" applyNumberFormat="1" applyFont="1" applyFill="1" applyBorder="1" applyAlignment="1">
      <alignment horizontal="center" vertical="center" readingOrder="1"/>
    </xf>
    <xf numFmtId="1" fontId="2" fillId="0" borderId="5" xfId="3" applyNumberFormat="1" applyFont="1" applyFill="1" applyBorder="1" applyAlignment="1">
      <alignment horizontal="center" vertical="center" readingOrder="1"/>
    </xf>
    <xf numFmtId="164" fontId="2" fillId="0" borderId="5" xfId="3" applyFont="1" applyFill="1" applyBorder="1" applyAlignment="1">
      <alignment vertical="center" wrapText="1" readingOrder="1"/>
    </xf>
    <xf numFmtId="164" fontId="3" fillId="0" borderId="5" xfId="3" applyFont="1" applyFill="1" applyBorder="1" applyAlignment="1">
      <alignment horizontal="center" vertical="center" readingOrder="1"/>
    </xf>
    <xf numFmtId="4" fontId="3" fillId="0" borderId="5" xfId="3" applyNumberFormat="1" applyFont="1" applyFill="1" applyBorder="1" applyAlignment="1">
      <alignment horizontal="center" vertical="center" readingOrder="1"/>
    </xf>
    <xf numFmtId="4" fontId="4" fillId="0" borderId="5" xfId="0" applyNumberFormat="1" applyFont="1" applyBorder="1" applyAlignment="1">
      <alignment horizontal="center" vertical="center" readingOrder="1"/>
    </xf>
    <xf numFmtId="1" fontId="3" fillId="2" borderId="5" xfId="3" applyNumberFormat="1" applyFont="1" applyFill="1" applyBorder="1" applyAlignment="1">
      <alignment horizontal="center" vertical="center" readingOrder="1"/>
    </xf>
    <xf numFmtId="164" fontId="3" fillId="2" borderId="5" xfId="3" applyFont="1" applyFill="1" applyBorder="1" applyAlignment="1">
      <alignment vertical="center" wrapText="1" readingOrder="1"/>
    </xf>
    <xf numFmtId="164" fontId="3" fillId="2" borderId="5" xfId="3" applyFont="1" applyFill="1" applyBorder="1" applyAlignment="1">
      <alignment horizontal="center" vertical="center" readingOrder="1"/>
    </xf>
    <xf numFmtId="4" fontId="3" fillId="2" borderId="5" xfId="3" applyNumberFormat="1" applyFont="1" applyFill="1" applyBorder="1" applyAlignment="1">
      <alignment horizontal="center" vertical="center" readingOrder="1"/>
    </xf>
    <xf numFmtId="4" fontId="4" fillId="2" borderId="5" xfId="0" applyNumberFormat="1" applyFont="1" applyFill="1" applyBorder="1" applyAlignment="1">
      <alignment horizontal="center" vertical="center" readingOrder="1"/>
    </xf>
    <xf numFmtId="1" fontId="2" fillId="2" borderId="0" xfId="3" applyNumberFormat="1" applyFont="1" applyFill="1" applyBorder="1" applyAlignment="1">
      <alignment horizontal="center" vertical="center" readingOrder="1"/>
    </xf>
    <xf numFmtId="164" fontId="2" fillId="2" borderId="4" xfId="3" applyFont="1" applyFill="1" applyBorder="1" applyAlignment="1">
      <alignment vertical="center" wrapText="1" readingOrder="1"/>
    </xf>
    <xf numFmtId="164" fontId="9" fillId="0" borderId="0" xfId="3" applyFont="1" applyFill="1" applyBorder="1" applyAlignment="1">
      <alignment horizontal="left" vertical="center" wrapText="1" readingOrder="1"/>
    </xf>
    <xf numFmtId="1" fontId="11" fillId="0" borderId="0" xfId="3" applyNumberFormat="1" applyFont="1" applyFill="1" applyBorder="1" applyAlignment="1">
      <alignment horizontal="center" vertical="center" readingOrder="1"/>
    </xf>
    <xf numFmtId="0" fontId="8" fillId="0" borderId="0" xfId="0" applyFont="1" applyAlignment="1">
      <alignment horizontal="center" wrapText="1"/>
    </xf>
    <xf numFmtId="164" fontId="9" fillId="0" borderId="0" xfId="3" applyFont="1" applyFill="1" applyBorder="1" applyAlignment="1">
      <alignment horizontal="center" vertical="center" wrapText="1" readingOrder="1"/>
    </xf>
    <xf numFmtId="164" fontId="10" fillId="0" borderId="0" xfId="3" applyFont="1" applyFill="1" applyBorder="1" applyAlignment="1">
      <alignment horizontal="center" vertical="center" wrapText="1" readingOrder="1"/>
    </xf>
  </cellXfs>
  <cellStyles count="4">
    <cellStyle name="Milliers 2" xfId="3" xr:uid="{00000000-0005-0000-0000-000000000000}"/>
    <cellStyle name="Normal" xfId="0" builtinId="0"/>
    <cellStyle name="Normal 4 2" xfId="1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0" name="Text Box 1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1" name="Text Box 1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2" name="Text Box 1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20" name="Text Box 1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3762375" y="76390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29" name="Text Box 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30" name="Text Box 1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31" name="Text Box 1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32" name="Text Box 1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33" name="Text Box 1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34" name="Text Box 1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35" name="Text Box 15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36" name="Text Box 16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37" name="Text Box 17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38" name="Text Box 18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39" name="Text Box 19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0" name="Text Box 20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1" name="Text Box 2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2" name="Text Box 2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3" name="Text Box 2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4" name="Text Box 2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5" name="Text Box 2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6" name="Text Box 2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7" name="Text Box 27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8" name="Text Box 28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49" name="Text Box 2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50" name="Text Box 30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151" name="Text Box 3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3762375" y="74485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52" name="Text Box 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53" name="Text Box 1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54" name="Text Box 1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55" name="Text Box 1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56" name="Text Box 1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57" name="Text Box 1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58" name="Text Box 1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59" name="Text Box 1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60" name="Text Box 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61" name="Text Box 1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62" name="Text Box 1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63" name="Text Box 1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64" name="Text Box 1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66" name="Text Box 1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67" name="Text Box 1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68" name="Text Box 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69" name="Text Box 1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0" name="Text Box 1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1" name="Text Box 1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2" name="Text Box 1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3" name="Text Box 1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4" name="Text Box 1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5" name="Text Box 1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8" name="Text Box 1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79" name="Text Box 1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80" name="Text Box 1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181" name="Text Box 1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3762375" y="33147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82" name="Text Box 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83" name="Text Box 1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84" name="Text Box 1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85" name="Text Box 1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86" name="Text Box 1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3762375" y="41338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87" name="Text Box 1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3762375" y="4157082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88" name="Text Box 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89" name="Text Box 10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0" name="Text Box 1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1" name="Text Box 1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2" name="Text Box 1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3" name="Text Box 1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4" name="Text Box 1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5" name="Text Box 16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7" name="Text Box 10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8" name="Text Box 1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199" name="Text Box 1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0" name="Text Box 1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1" name="Text Box 1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2" name="Text Box 15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3" name="Text Box 1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4" name="Text Box 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5" name="Text Box 1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6" name="Text Box 1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7" name="Text Box 1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8" name="Text Box 1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09" name="Text Box 1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210" name="Text Box 15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3762375" y="3810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11" name="Text Box 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12" name="Text Box 1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13" name="Text Box 1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14" name="Text Box 1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15" name="Text Box 1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16" name="Text Box 1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17" name="Text Box 1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18" name="Text Box 1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19" name="Text Box 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0" name="Text Box 1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1" name="Text Box 1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2" name="Text Box 1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3" name="Text Box 1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4" name="Text Box 14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5" name="Text Box 1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6" name="Text Box 1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7" name="Text Box 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8" name="Text Box 10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29" name="Text Box 1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30" name="Text Box 1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31" name="Text Box 1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32" name="Text Box 14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33" name="Text Box 1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234" name="Text Box 1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3762375" y="35052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472" name="Text Box 5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473" name="Text Box 6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474" name="Text Box 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475" name="Text Box 8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476" name="Text Box 9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477" name="Text Box 10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478" name="Text Box 1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479" name="Text Box 1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480" name="Text Box 1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481" name="Text Box 1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482" name="Text Box 15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483" name="Text Box 16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84" name="Text Box 1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85" name="Text Box 18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86" name="Text Box 19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87" name="Text Box 20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88" name="Text Box 2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89" name="Text Box 2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90" name="Text Box 23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91" name="Text Box 24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92" name="Text Box 25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93" name="Text Box 26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94" name="Text Box 27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95" name="Text Box 28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96" name="Text Box 29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97" name="Text Box 30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498" name="Text Box 3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499" name="Text Box 9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0" name="Text Box 10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1" name="Text Box 1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2" name="Text Box 1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3" name="Text Box 13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4" name="Text Box 14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5" name="Text Box 15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6" name="Text Box 1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7" name="Text Box 9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8" name="Text Box 10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09" name="Text Box 1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10" name="Text Box 1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11" name="Text Box 13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12" name="Text Box 14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13" name="Text Box 15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14" name="Text Box 16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15" name="Text Box 9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16" name="Text Box 10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17" name="Text Box 1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18" name="Text Box 1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19" name="Text Box 1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0" name="Text Box 14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1" name="Text Box 15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2" name="Text Box 16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3" name="Text Box 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4" name="Text Box 10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5" name="Text Box 1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6" name="Text Box 1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7" name="Text Box 13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8" name="Text Box 1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29" name="Text Box 15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30" name="Text Box 16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31" name="Text Box 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32" name="Text Box 1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33" name="Text Box 1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34" name="Text Box 1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35" name="Text Box 1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36" name="Text Box 1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37" name="Text Box 1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38" name="Text Box 1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39" name="Text Box 9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0" name="Text Box 10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1" name="Text Box 1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2" name="Text Box 1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3" name="Text Box 13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4" name="Text Box 14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5" name="Text Box 15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6" name="Text Box 16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7" name="Text Box 9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8" name="Text Box 10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49" name="Text Box 1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0" name="Text Box 1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1" name="Text Box 13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2" name="Text Box 14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3" name="Text Box 15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4" name="Text Box 16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5" name="Text Box 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6" name="Text Box 10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7" name="Text Box 1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8" name="Text Box 1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59" name="Text Box 1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60" name="Text Box 1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61" name="Text Box 1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562" name="Text Box 16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63" name="Text Box 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64" name="Text Box 10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65" name="Text Box 1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66" name="Text Box 1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67" name="Text Box 1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68" name="Text Box 14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69" name="Text Box 15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0" name="Text Box 16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1" name="Text Box 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2" name="Text Box 10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3" name="Text Box 1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4" name="Text Box 1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5" name="Text Box 1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6" name="Text Box 1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7" name="Text Box 15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8" name="Text Box 1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79" name="Text Box 9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80" name="Text Box 10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81" name="Text Box 1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82" name="Text Box 1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83" name="Text Box 13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84" name="Text Box 14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85" name="Text Box 15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86" name="Text Box 16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589" name="Text Box 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590" name="Text Box 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591" name="Text Box 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592" name="Text Box 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593" name="Text Box 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238125</xdr:colOff>
      <xdr:row>23</xdr:row>
      <xdr:rowOff>19050</xdr:rowOff>
    </xdr:to>
    <xdr:sp macro="" textlink="">
      <xdr:nvSpPr>
        <xdr:cNvPr id="594" name="Text Box 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3752850" y="847725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95" name="Text Box 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96" name="Text Box 1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97" name="Text Box 1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98" name="Text Box 1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599" name="Text Box 1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00" name="Text Box 1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01" name="Text Box 1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02" name="Text Box 1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03" name="Text Box 1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04" name="Text Box 1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05" name="Text Box 1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06" name="Text Box 2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07" name="Text Box 2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08" name="Text Box 2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09" name="Text Box 2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10" name="Text Box 2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11" name="Text Box 2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12" name="Text Box 26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13" name="Text Box 27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14" name="Text Box 2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15" name="Text Box 29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16" name="Text Box 30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238125</xdr:colOff>
      <xdr:row>22</xdr:row>
      <xdr:rowOff>28575</xdr:rowOff>
    </xdr:to>
    <xdr:sp macro="" textlink="">
      <xdr:nvSpPr>
        <xdr:cNvPr id="617" name="Text Box 3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3752850" y="828675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18" name="Text Box 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19" name="Text Box 10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0" name="Text Box 1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1" name="Text Box 1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2" name="Text Box 1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3" name="Text Box 14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4" name="Text Box 1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5" name="Text Box 16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6" name="Text Box 9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7" name="Text Box 10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8" name="Text Box 1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29" name="Text Box 1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30" name="Text Box 13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31" name="Text Box 14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32" name="Text Box 15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33" name="Text Box 16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34" name="Text Box 9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35" name="Text Box 10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36" name="Text Box 1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37" name="Text Box 1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38" name="Text Box 13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39" name="Text Box 14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40" name="Text Box 15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41" name="Text Box 16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42" name="Text Box 9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43" name="Text Box 10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44" name="Text Box 1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45" name="Text Box 1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46" name="Text Box 13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47" name="Text Box 14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3752850" y="31146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48" name="Text Box 9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49" name="Text Box 10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0" name="Text Box 1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1" name="Text Box 1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2" name="Text Box 1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3752850" y="3800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3" name="Text Box 14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3752850" y="3823707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4" name="Text Box 9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5" name="Text Box 10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6" name="Text Box 1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7" name="Text Box 1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8" name="Text Box 13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59" name="Text Box 14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0" name="Text Box 15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1" name="Text Box 16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2" name="Text Box 9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3" name="Text Box 10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4" name="Text Box 1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5" name="Text Box 1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6" name="Text Box 1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7" name="Text Box 14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8" name="Text Box 15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69" name="Text Box 16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70" name="Text Box 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71" name="Text Box 1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72" name="Text Box 1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73" name="Text Box 1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74" name="Text Box 1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75" name="Text Box 1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238125</xdr:colOff>
      <xdr:row>9</xdr:row>
      <xdr:rowOff>28575</xdr:rowOff>
    </xdr:to>
    <xdr:sp macro="" textlink="">
      <xdr:nvSpPr>
        <xdr:cNvPr id="676" name="Text Box 1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3752850" y="36099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77" name="Text Box 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78" name="Text Box 10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79" name="Text Box 1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0" name="Text Box 1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1" name="Text Box 1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2" name="Text Box 14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3" name="Text Box 15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4" name="Text Box 1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5" name="Text Box 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6" name="Text Box 10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7" name="Text Box 1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8" name="Text Box 1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89" name="Text Box 13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0" name="Text Box 14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1" name="Text Box 15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2" name="Text Box 16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3" name="Text Box 9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4" name="Text Box 1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5" name="Text Box 1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6" name="Text Box 1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7" name="Text Box 13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8" name="Text Box 14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699" name="Text Box 15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238125</xdr:colOff>
      <xdr:row>8</xdr:row>
      <xdr:rowOff>28575</xdr:rowOff>
    </xdr:to>
    <xdr:sp macro="" textlink="">
      <xdr:nvSpPr>
        <xdr:cNvPr id="700" name="Text Box 16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3752850" y="341947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01" name="Text Box 17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02" name="Text Box 18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03" name="Text Box 19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04" name="Text Box 20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05" name="Text Box 2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06" name="Text Box 2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07" name="Text Box 23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08" name="Text Box 24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09" name="Text Box 25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0" name="Text Box 26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1" name="Text Box 27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2" name="Text Box 28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3" name="Text Box 29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4" name="Text Box 30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5" name="Text Box 3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6" name="Text Box 1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7" name="Text Box 1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8" name="Text Box 1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19" name="Text Box 2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0" name="Text Box 2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1" name="Text Box 2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2" name="Text Box 2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3" name="Text Box 2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4" name="Text Box 2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5" name="Text Box 2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6" name="Text Box 2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7" name="Text Box 2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8" name="Text Box 2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29" name="Text Box 3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0" name="Text Box 3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1" name="Text Box 17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2" name="Text Box 18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3" name="Text Box 19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4" name="Text Box 20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5" name="Text Box 2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6" name="Text Box 2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7" name="Text Box 23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8" name="Text Box 24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39" name="Text Box 25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0" name="Text Box 26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1" name="Text Box 27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2" name="Text Box 28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3" name="Text Box 29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4" name="Text Box 30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5" name="Text Box 3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6" name="Text Box 17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7" name="Text Box 18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8" name="Text Box 19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49" name="Text Box 20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0" name="Text Box 2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1" name="Text Box 2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2" name="Text Box 2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3" name="Text Box 24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4" name="Text Box 25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5" name="Text Box 26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6" name="Text Box 27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7" name="Text Box 28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8" name="Text Box 29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59" name="Text Box 30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238125" cy="28575"/>
    <xdr:sp macro="" textlink="">
      <xdr:nvSpPr>
        <xdr:cNvPr id="760" name="Text Box 3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61" name="Text Box 17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62" name="Text Box 18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63" name="Text Box 19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64" name="Text Box 20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65" name="Text Box 2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66" name="Text Box 2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67" name="Text Box 23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68" name="Text Box 24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69" name="Text Box 25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0" name="Text Box 26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1" name="Text Box 27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2" name="Text Box 28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3" name="Text Box 29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4" name="Text Box 30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5" name="Text Box 3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6" name="Text Box 17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7" name="Text Box 18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8" name="Text Box 1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79" name="Text Box 20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0" name="Text Box 2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1" name="Text Box 2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2" name="Text Box 2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3" name="Text Box 2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4" name="Text Box 25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5" name="Text Box 26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6" name="Text Box 27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7" name="Text Box 28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8" name="Text Box 2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89" name="Text Box 30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0" name="Text Box 3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1" name="Text Box 17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2" name="Text Box 1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3" name="Text Box 19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4" name="Text Box 20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5" name="Text Box 2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6" name="Text Box 2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7" name="Text Box 2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8" name="Text Box 24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799" name="Text Box 25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0" name="Text Box 26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1" name="Text Box 27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2" name="Text Box 28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3" name="Text Box 29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4" name="Text Box 30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5" name="Text Box 3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6" name="Text Box 17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7" name="Text Box 18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8" name="Text Box 1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09" name="Text Box 20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0" name="Text Box 2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1" name="Text Box 2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2" name="Text Box 2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3" name="Text Box 2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4" name="Text Box 25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5" name="Text Box 26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6" name="Text Box 27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7" name="Text Box 28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8" name="Text Box 2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19" name="Text Box 30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0</xdr:rowOff>
    </xdr:from>
    <xdr:ext cx="238125" cy="28575"/>
    <xdr:sp macro="" textlink="">
      <xdr:nvSpPr>
        <xdr:cNvPr id="820" name="Text Box 3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2573000" y="622300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"/>
  <sheetViews>
    <sheetView tabSelected="1" zoomScale="90" zoomScaleNormal="90" workbookViewId="0">
      <selection activeCell="Q4" sqref="A1:Q1048576"/>
    </sheetView>
  </sheetViews>
  <sheetFormatPr baseColWidth="10" defaultRowHeight="15" x14ac:dyDescent="0.25"/>
  <cols>
    <col min="1" max="1" width="5.28515625" style="7" customWidth="1"/>
    <col min="2" max="2" width="48.85546875" style="15" customWidth="1"/>
    <col min="3" max="3" width="5.140625" style="7" customWidth="1"/>
    <col min="4" max="4" width="9.5703125" style="7" bestFit="1" customWidth="1"/>
    <col min="5" max="5" width="12" style="7" bestFit="1" customWidth="1"/>
    <col min="6" max="6" width="13.28515625" style="7" bestFit="1" customWidth="1"/>
    <col min="7" max="7" width="6.42578125" style="7" bestFit="1" customWidth="1"/>
    <col min="8" max="8" width="6.7109375" style="7" customWidth="1"/>
    <col min="9" max="9" width="8.140625" style="7" bestFit="1" customWidth="1"/>
    <col min="10" max="10" width="9" style="7" bestFit="1" customWidth="1"/>
    <col min="11" max="11" width="7.42578125" style="7" bestFit="1" customWidth="1"/>
    <col min="12" max="12" width="10" style="7" bestFit="1" customWidth="1"/>
    <col min="13" max="13" width="9.85546875" style="7" bestFit="1" customWidth="1"/>
    <col min="14" max="14" width="8.85546875" style="7" bestFit="1" customWidth="1"/>
    <col min="15" max="15" width="9.85546875" style="9" bestFit="1" customWidth="1"/>
    <col min="16" max="16" width="7.85546875" style="9" bestFit="1" customWidth="1"/>
    <col min="17" max="17" width="9.85546875" style="9" bestFit="1" customWidth="1"/>
  </cols>
  <sheetData>
    <row r="1" spans="1:17" ht="21" customHeight="1" x14ac:dyDescent="0.25">
      <c r="A1" s="73" t="s">
        <v>102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ht="37.5" customHeight="1" x14ac:dyDescent="0.25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ht="34.5" customHeight="1" x14ac:dyDescent="0.25">
      <c r="A3" s="75" t="s">
        <v>64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s="46" customFormat="1" ht="38.1" customHeight="1" x14ac:dyDescent="0.2">
      <c r="A4" s="42" t="s">
        <v>65</v>
      </c>
      <c r="B4" s="42" t="s">
        <v>66</v>
      </c>
      <c r="C4" s="41" t="s">
        <v>0</v>
      </c>
      <c r="D4" s="42" t="s">
        <v>72</v>
      </c>
      <c r="E4" s="42" t="s">
        <v>73</v>
      </c>
      <c r="F4" s="43" t="s">
        <v>74</v>
      </c>
      <c r="G4" s="47">
        <v>46344</v>
      </c>
      <c r="H4" s="42" t="s">
        <v>75</v>
      </c>
      <c r="I4" s="41" t="s">
        <v>76</v>
      </c>
      <c r="J4" s="41" t="s">
        <v>77</v>
      </c>
      <c r="K4" s="41" t="s">
        <v>78</v>
      </c>
      <c r="L4" s="42" t="s">
        <v>79</v>
      </c>
      <c r="M4" s="42" t="s">
        <v>80</v>
      </c>
      <c r="N4" s="42" t="s">
        <v>82</v>
      </c>
      <c r="O4" s="44" t="s">
        <v>81</v>
      </c>
      <c r="P4" s="45" t="s">
        <v>62</v>
      </c>
      <c r="Q4" s="45" t="s">
        <v>63</v>
      </c>
    </row>
    <row r="5" spans="1:17" x14ac:dyDescent="0.25">
      <c r="A5" s="16"/>
      <c r="B5" s="17" t="s">
        <v>99</v>
      </c>
      <c r="C5" s="1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19"/>
      <c r="P5" s="19"/>
      <c r="Q5" s="19"/>
    </row>
    <row r="6" spans="1:17" x14ac:dyDescent="0.25">
      <c r="A6" s="20">
        <v>1</v>
      </c>
      <c r="B6" s="21" t="s">
        <v>1</v>
      </c>
      <c r="C6" s="22" t="s">
        <v>2</v>
      </c>
      <c r="D6" s="25">
        <v>60</v>
      </c>
      <c r="E6" s="25">
        <v>10</v>
      </c>
      <c r="F6" s="25">
        <v>60</v>
      </c>
      <c r="G6" s="25">
        <f>8*1.5</f>
        <v>12</v>
      </c>
      <c r="H6" s="25"/>
      <c r="I6" s="25"/>
      <c r="J6" s="25"/>
      <c r="K6" s="25"/>
      <c r="L6" s="25"/>
      <c r="M6" s="25"/>
      <c r="N6" s="25"/>
      <c r="O6" s="23">
        <f>SUM(D6:N6)</f>
        <v>142</v>
      </c>
      <c r="P6" s="23">
        <v>40</v>
      </c>
      <c r="Q6" s="23">
        <f>+O6*P6</f>
        <v>5680</v>
      </c>
    </row>
    <row r="7" spans="1:17" ht="31.5" customHeight="1" x14ac:dyDescent="0.25">
      <c r="A7" s="20">
        <f>+A6+1</f>
        <v>2</v>
      </c>
      <c r="B7" s="21" t="s">
        <v>61</v>
      </c>
      <c r="C7" s="20" t="s">
        <v>53</v>
      </c>
      <c r="D7" s="50">
        <v>4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23">
        <f t="shared" ref="O7:O76" si="0">SUM(D7:N7)</f>
        <v>4</v>
      </c>
      <c r="P7" s="23">
        <v>30</v>
      </c>
      <c r="Q7" s="23">
        <f t="shared" ref="Q7:Q54" si="1">+O7*P7</f>
        <v>120</v>
      </c>
    </row>
    <row r="8" spans="1:17" ht="26.1" customHeight="1" x14ac:dyDescent="0.25">
      <c r="A8" s="20">
        <f t="shared" ref="A8:A15" si="2">+A7+1</f>
        <v>3</v>
      </c>
      <c r="B8" s="21" t="s">
        <v>54</v>
      </c>
      <c r="C8" s="22" t="s">
        <v>53</v>
      </c>
      <c r="D8" s="25">
        <v>1</v>
      </c>
      <c r="E8" s="25">
        <v>0.5</v>
      </c>
      <c r="F8" s="25">
        <v>0.5</v>
      </c>
      <c r="G8" s="25">
        <v>0.5</v>
      </c>
      <c r="H8" s="25">
        <v>0.5</v>
      </c>
      <c r="I8" s="25">
        <v>0.5</v>
      </c>
      <c r="J8" s="25">
        <v>2.5</v>
      </c>
      <c r="K8" s="25">
        <v>0.5</v>
      </c>
      <c r="L8" s="25">
        <v>0.5</v>
      </c>
      <c r="M8" s="25"/>
      <c r="N8" s="25">
        <v>0.5</v>
      </c>
      <c r="O8" s="23">
        <f t="shared" si="0"/>
        <v>7.5</v>
      </c>
      <c r="P8" s="23">
        <v>1600</v>
      </c>
      <c r="Q8" s="23">
        <f t="shared" si="1"/>
        <v>12000</v>
      </c>
    </row>
    <row r="9" spans="1:17" x14ac:dyDescent="0.25">
      <c r="A9" s="20">
        <f t="shared" si="2"/>
        <v>4</v>
      </c>
      <c r="B9" s="21" t="s">
        <v>55</v>
      </c>
      <c r="C9" s="22" t="s">
        <v>53</v>
      </c>
      <c r="D9" s="25">
        <v>0.2</v>
      </c>
      <c r="E9" s="25">
        <v>0.2</v>
      </c>
      <c r="F9" s="25">
        <v>0.2</v>
      </c>
      <c r="G9" s="25">
        <v>0.2</v>
      </c>
      <c r="H9" s="25">
        <v>0.2</v>
      </c>
      <c r="I9" s="25">
        <v>0.2</v>
      </c>
      <c r="J9" s="25">
        <v>1.2</v>
      </c>
      <c r="K9" s="25">
        <v>0.2</v>
      </c>
      <c r="L9" s="25">
        <v>0.2</v>
      </c>
      <c r="M9" s="25"/>
      <c r="N9" s="25">
        <v>0.2</v>
      </c>
      <c r="O9" s="23">
        <f t="shared" si="0"/>
        <v>3.0000000000000004</v>
      </c>
      <c r="P9" s="23">
        <v>80</v>
      </c>
      <c r="Q9" s="23">
        <f t="shared" si="1"/>
        <v>240.00000000000003</v>
      </c>
    </row>
    <row r="10" spans="1:17" x14ac:dyDescent="0.25">
      <c r="A10" s="20">
        <f t="shared" si="2"/>
        <v>5</v>
      </c>
      <c r="B10" s="21" t="s">
        <v>4</v>
      </c>
      <c r="C10" s="20" t="s">
        <v>2</v>
      </c>
      <c r="D10" s="50">
        <v>10</v>
      </c>
      <c r="E10" s="50"/>
      <c r="F10" s="50">
        <v>72</v>
      </c>
      <c r="G10" s="50"/>
      <c r="H10" s="50"/>
      <c r="I10" s="50"/>
      <c r="J10" s="50">
        <v>20</v>
      </c>
      <c r="K10" s="50"/>
      <c r="L10" s="50"/>
      <c r="M10" s="50"/>
      <c r="N10" s="50"/>
      <c r="O10" s="23">
        <f t="shared" si="0"/>
        <v>102</v>
      </c>
      <c r="P10" s="23">
        <v>120</v>
      </c>
      <c r="Q10" s="23">
        <f t="shared" si="1"/>
        <v>12240</v>
      </c>
    </row>
    <row r="11" spans="1:17" x14ac:dyDescent="0.25">
      <c r="A11" s="20">
        <f t="shared" si="2"/>
        <v>6</v>
      </c>
      <c r="B11" s="21" t="s">
        <v>56</v>
      </c>
      <c r="C11" s="22" t="s">
        <v>2</v>
      </c>
      <c r="D11" s="25">
        <v>15</v>
      </c>
      <c r="E11" s="25"/>
      <c r="F11" s="25">
        <v>3</v>
      </c>
      <c r="G11" s="25"/>
      <c r="H11" s="25"/>
      <c r="I11" s="25"/>
      <c r="J11" s="25"/>
      <c r="K11" s="25"/>
      <c r="L11" s="25"/>
      <c r="M11" s="25"/>
      <c r="N11" s="25"/>
      <c r="O11" s="23">
        <f t="shared" si="0"/>
        <v>18</v>
      </c>
      <c r="P11" s="23">
        <v>100</v>
      </c>
      <c r="Q11" s="23">
        <f t="shared" si="1"/>
        <v>1800</v>
      </c>
    </row>
    <row r="12" spans="1:17" x14ac:dyDescent="0.25">
      <c r="A12" s="20">
        <f t="shared" si="2"/>
        <v>7</v>
      </c>
      <c r="B12" s="21" t="s">
        <v>5</v>
      </c>
      <c r="C12" s="22" t="s">
        <v>2</v>
      </c>
      <c r="D12" s="25">
        <v>40</v>
      </c>
      <c r="E12" s="25"/>
      <c r="F12" s="25">
        <v>60</v>
      </c>
      <c r="G12" s="25"/>
      <c r="H12" s="25"/>
      <c r="I12" s="25">
        <v>20</v>
      </c>
      <c r="J12" s="25">
        <v>70</v>
      </c>
      <c r="K12" s="25"/>
      <c r="L12" s="25"/>
      <c r="M12" s="25"/>
      <c r="N12" s="25">
        <v>20</v>
      </c>
      <c r="O12" s="23">
        <f t="shared" si="0"/>
        <v>210</v>
      </c>
      <c r="P12" s="23">
        <v>35</v>
      </c>
      <c r="Q12" s="23">
        <f t="shared" si="1"/>
        <v>7350</v>
      </c>
    </row>
    <row r="13" spans="1:17" ht="26.25" x14ac:dyDescent="0.25">
      <c r="A13" s="20">
        <f t="shared" si="2"/>
        <v>8</v>
      </c>
      <c r="B13" s="24" t="s">
        <v>57</v>
      </c>
      <c r="C13" s="25" t="s">
        <v>2</v>
      </c>
      <c r="D13" s="25"/>
      <c r="E13" s="25"/>
      <c r="F13" s="25">
        <v>72</v>
      </c>
      <c r="G13" s="25"/>
      <c r="H13" s="25"/>
      <c r="I13" s="25"/>
      <c r="J13" s="25"/>
      <c r="K13" s="25"/>
      <c r="L13" s="25"/>
      <c r="M13" s="25"/>
      <c r="N13" s="25"/>
      <c r="O13" s="23">
        <f t="shared" si="0"/>
        <v>72</v>
      </c>
      <c r="P13" s="23">
        <v>35</v>
      </c>
      <c r="Q13" s="23">
        <f t="shared" si="1"/>
        <v>2520</v>
      </c>
    </row>
    <row r="14" spans="1:17" s="1" customFormat="1" ht="30.75" customHeight="1" x14ac:dyDescent="0.25">
      <c r="A14" s="20">
        <f t="shared" si="2"/>
        <v>9</v>
      </c>
      <c r="B14" s="24" t="s">
        <v>92</v>
      </c>
      <c r="C14" s="26" t="s">
        <v>2</v>
      </c>
      <c r="D14" s="50">
        <v>40</v>
      </c>
      <c r="E14" s="50">
        <v>50</v>
      </c>
      <c r="F14" s="50">
        <v>60</v>
      </c>
      <c r="G14" s="50">
        <v>60</v>
      </c>
      <c r="H14" s="50"/>
      <c r="I14" s="50"/>
      <c r="J14" s="50"/>
      <c r="K14" s="50"/>
      <c r="L14" s="50"/>
      <c r="M14" s="50"/>
      <c r="N14" s="50"/>
      <c r="O14" s="23">
        <f t="shared" si="0"/>
        <v>210</v>
      </c>
      <c r="P14" s="23">
        <v>100</v>
      </c>
      <c r="Q14" s="23">
        <f t="shared" si="1"/>
        <v>21000</v>
      </c>
    </row>
    <row r="15" spans="1:17" ht="26.25" x14ac:dyDescent="0.25">
      <c r="A15" s="20">
        <f t="shared" si="2"/>
        <v>10</v>
      </c>
      <c r="B15" s="24" t="s">
        <v>70</v>
      </c>
      <c r="C15" s="22" t="s">
        <v>3</v>
      </c>
      <c r="D15" s="25"/>
      <c r="E15" s="25"/>
      <c r="F15" s="25"/>
      <c r="G15" s="25"/>
      <c r="H15" s="25">
        <v>42</v>
      </c>
      <c r="I15" s="25">
        <v>30</v>
      </c>
      <c r="J15" s="25"/>
      <c r="K15" s="25">
        <v>24</v>
      </c>
      <c r="L15" s="25"/>
      <c r="M15" s="25"/>
      <c r="N15" s="25">
        <v>30</v>
      </c>
      <c r="O15" s="23">
        <f t="shared" si="0"/>
        <v>126</v>
      </c>
      <c r="P15" s="23">
        <v>800</v>
      </c>
      <c r="Q15" s="23">
        <f t="shared" si="1"/>
        <v>100800</v>
      </c>
    </row>
    <row r="16" spans="1:17" ht="28.9" customHeight="1" x14ac:dyDescent="0.25">
      <c r="A16" s="20">
        <v>11</v>
      </c>
      <c r="B16" s="24" t="s">
        <v>98</v>
      </c>
      <c r="C16" s="22" t="s">
        <v>3</v>
      </c>
      <c r="D16" s="25">
        <v>30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3">
        <f t="shared" si="0"/>
        <v>30</v>
      </c>
      <c r="P16" s="23">
        <v>300</v>
      </c>
      <c r="Q16" s="23">
        <f t="shared" si="1"/>
        <v>9000</v>
      </c>
    </row>
    <row r="17" spans="1:17" x14ac:dyDescent="0.25">
      <c r="A17" s="27"/>
      <c r="B17" s="28" t="s">
        <v>6</v>
      </c>
      <c r="C17" s="2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23"/>
      <c r="P17" s="23"/>
      <c r="Q17" s="23"/>
    </row>
    <row r="18" spans="1:17" ht="26.25" x14ac:dyDescent="0.25">
      <c r="A18" s="27">
        <v>12</v>
      </c>
      <c r="B18" s="29" t="s">
        <v>60</v>
      </c>
      <c r="C18" s="27" t="s">
        <v>2</v>
      </c>
      <c r="D18" s="51">
        <v>296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23">
        <f t="shared" si="0"/>
        <v>296</v>
      </c>
      <c r="P18" s="23">
        <v>30</v>
      </c>
      <c r="Q18" s="23">
        <f t="shared" si="1"/>
        <v>8880</v>
      </c>
    </row>
    <row r="19" spans="1:17" x14ac:dyDescent="0.25">
      <c r="A19" s="27">
        <f>+A18+1</f>
        <v>13</v>
      </c>
      <c r="B19" s="29" t="s">
        <v>7</v>
      </c>
      <c r="C19" s="27" t="s">
        <v>2</v>
      </c>
      <c r="D19" s="51">
        <v>296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23">
        <f t="shared" si="0"/>
        <v>296</v>
      </c>
      <c r="P19" s="23">
        <v>120</v>
      </c>
      <c r="Q19" s="23">
        <f t="shared" si="1"/>
        <v>35520</v>
      </c>
    </row>
    <row r="20" spans="1:17" x14ac:dyDescent="0.25">
      <c r="A20" s="27">
        <f t="shared" ref="A20:A23" si="3">+A19+1</f>
        <v>14</v>
      </c>
      <c r="B20" s="29" t="s">
        <v>8</v>
      </c>
      <c r="C20" s="27" t="s">
        <v>3</v>
      </c>
      <c r="D20" s="51">
        <v>138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23">
        <f t="shared" si="0"/>
        <v>138</v>
      </c>
      <c r="P20" s="23">
        <v>30</v>
      </c>
      <c r="Q20" s="23">
        <f t="shared" si="1"/>
        <v>4140</v>
      </c>
    </row>
    <row r="21" spans="1:17" ht="26.25" x14ac:dyDescent="0.25">
      <c r="A21" s="27">
        <f t="shared" si="3"/>
        <v>15</v>
      </c>
      <c r="B21" s="29" t="s">
        <v>58</v>
      </c>
      <c r="C21" s="30" t="s">
        <v>3</v>
      </c>
      <c r="D21" s="52">
        <v>138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23">
        <f t="shared" si="0"/>
        <v>138</v>
      </c>
      <c r="P21" s="23">
        <v>30</v>
      </c>
      <c r="Q21" s="23">
        <f t="shared" si="1"/>
        <v>4140</v>
      </c>
    </row>
    <row r="22" spans="1:17" x14ac:dyDescent="0.25">
      <c r="A22" s="27">
        <f t="shared" si="3"/>
        <v>16</v>
      </c>
      <c r="B22" s="29" t="s">
        <v>9</v>
      </c>
      <c r="C22" s="30" t="s">
        <v>2</v>
      </c>
      <c r="D22" s="52">
        <v>296</v>
      </c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23">
        <f t="shared" si="0"/>
        <v>296</v>
      </c>
      <c r="P22" s="23">
        <v>50</v>
      </c>
      <c r="Q22" s="23">
        <f t="shared" si="1"/>
        <v>14800</v>
      </c>
    </row>
    <row r="23" spans="1:17" x14ac:dyDescent="0.25">
      <c r="A23" s="27">
        <f t="shared" si="3"/>
        <v>17</v>
      </c>
      <c r="B23" s="29" t="s">
        <v>10</v>
      </c>
      <c r="C23" s="30" t="s">
        <v>0</v>
      </c>
      <c r="D23" s="52">
        <v>4</v>
      </c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23">
        <f t="shared" si="0"/>
        <v>4</v>
      </c>
      <c r="P23" s="23">
        <v>300</v>
      </c>
      <c r="Q23" s="23">
        <f t="shared" si="1"/>
        <v>1200</v>
      </c>
    </row>
    <row r="24" spans="1:17" x14ac:dyDescent="0.25">
      <c r="A24" s="31"/>
      <c r="B24" s="32" t="s">
        <v>11</v>
      </c>
      <c r="C24" s="3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3"/>
      <c r="P24" s="23"/>
      <c r="Q24" s="23"/>
    </row>
    <row r="25" spans="1:17" ht="25.5" x14ac:dyDescent="0.25">
      <c r="A25" s="31">
        <v>18</v>
      </c>
      <c r="B25" s="34" t="s">
        <v>93</v>
      </c>
      <c r="C25" s="36" t="s">
        <v>2</v>
      </c>
      <c r="D25" s="54">
        <v>52</v>
      </c>
      <c r="E25" s="54">
        <v>10</v>
      </c>
      <c r="F25" s="54">
        <v>60</v>
      </c>
      <c r="G25" s="54">
        <v>12</v>
      </c>
      <c r="H25" s="54"/>
      <c r="I25" s="54"/>
      <c r="J25" s="54"/>
      <c r="K25" s="54"/>
      <c r="L25" s="53"/>
      <c r="M25" s="53"/>
      <c r="N25" s="53"/>
      <c r="O25" s="23">
        <f t="shared" si="0"/>
        <v>134</v>
      </c>
      <c r="P25" s="23">
        <v>140</v>
      </c>
      <c r="Q25" s="23">
        <f t="shared" si="1"/>
        <v>18760</v>
      </c>
    </row>
    <row r="26" spans="1:17" ht="25.5" x14ac:dyDescent="0.25">
      <c r="A26" s="31">
        <v>19</v>
      </c>
      <c r="B26" s="35" t="s">
        <v>94</v>
      </c>
      <c r="C26" s="36" t="s">
        <v>2</v>
      </c>
      <c r="D26" s="54">
        <v>40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3">
        <f t="shared" si="0"/>
        <v>40</v>
      </c>
      <c r="P26" s="23">
        <v>140</v>
      </c>
      <c r="Q26" s="23">
        <f t="shared" si="1"/>
        <v>5600</v>
      </c>
    </row>
    <row r="27" spans="1:17" x14ac:dyDescent="0.25">
      <c r="A27" s="31">
        <f>A26+1</f>
        <v>20</v>
      </c>
      <c r="B27" s="35" t="s">
        <v>12</v>
      </c>
      <c r="C27" s="36" t="s">
        <v>2</v>
      </c>
      <c r="D27" s="54">
        <v>120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3">
        <f t="shared" si="0"/>
        <v>120</v>
      </c>
      <c r="P27" s="23">
        <v>130</v>
      </c>
      <c r="Q27" s="23">
        <f t="shared" si="1"/>
        <v>15600</v>
      </c>
    </row>
    <row r="28" spans="1:17" x14ac:dyDescent="0.25">
      <c r="A28" s="31">
        <f>A27+1</f>
        <v>21</v>
      </c>
      <c r="B28" s="35" t="s">
        <v>85</v>
      </c>
      <c r="C28" s="36" t="s">
        <v>2</v>
      </c>
      <c r="D28" s="54">
        <v>230</v>
      </c>
      <c r="E28" s="54">
        <v>60</v>
      </c>
      <c r="F28" s="54">
        <v>50</v>
      </c>
      <c r="G28" s="54">
        <v>50</v>
      </c>
      <c r="H28" s="54"/>
      <c r="I28" s="54"/>
      <c r="J28" s="54"/>
      <c r="K28" s="54"/>
      <c r="L28" s="54"/>
      <c r="M28" s="54"/>
      <c r="N28" s="54"/>
      <c r="O28" s="23">
        <f t="shared" si="0"/>
        <v>390</v>
      </c>
      <c r="P28" s="23">
        <v>20</v>
      </c>
      <c r="Q28" s="23">
        <f t="shared" si="1"/>
        <v>7800</v>
      </c>
    </row>
    <row r="29" spans="1:17" s="1" customFormat="1" x14ac:dyDescent="0.25">
      <c r="A29" s="31">
        <f>A28+1</f>
        <v>22</v>
      </c>
      <c r="B29" s="35" t="s">
        <v>13</v>
      </c>
      <c r="C29" s="36" t="s">
        <v>2</v>
      </c>
      <c r="D29" s="54">
        <v>160</v>
      </c>
      <c r="E29" s="54"/>
      <c r="F29" s="54"/>
      <c r="G29" s="54"/>
      <c r="H29" s="54">
        <v>120</v>
      </c>
      <c r="I29" s="54">
        <v>40</v>
      </c>
      <c r="J29" s="54">
        <v>40</v>
      </c>
      <c r="K29" s="54"/>
      <c r="L29" s="54">
        <v>80</v>
      </c>
      <c r="M29" s="54">
        <v>160</v>
      </c>
      <c r="N29" s="54"/>
      <c r="O29" s="23">
        <f t="shared" si="0"/>
        <v>600</v>
      </c>
      <c r="P29" s="23">
        <v>130</v>
      </c>
      <c r="Q29" s="23">
        <f t="shared" si="1"/>
        <v>78000</v>
      </c>
    </row>
    <row r="30" spans="1:17" s="1" customFormat="1" x14ac:dyDescent="0.25">
      <c r="A30" s="70">
        <v>23</v>
      </c>
      <c r="B30" s="71" t="s">
        <v>106</v>
      </c>
      <c r="C30" s="57" t="s">
        <v>107</v>
      </c>
      <c r="D30" s="58">
        <v>4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4</v>
      </c>
      <c r="P30" s="59">
        <v>900</v>
      </c>
      <c r="Q30" s="23">
        <f t="shared" si="1"/>
        <v>3600</v>
      </c>
    </row>
    <row r="31" spans="1:17" x14ac:dyDescent="0.25">
      <c r="A31" s="60"/>
      <c r="B31" s="61"/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  <c r="P31" s="64"/>
      <c r="Q31" s="64"/>
    </row>
    <row r="32" spans="1:17" s="46" customFormat="1" ht="38.1" customHeight="1" x14ac:dyDescent="0.2">
      <c r="A32" s="42" t="s">
        <v>65</v>
      </c>
      <c r="B32" s="42" t="s">
        <v>66</v>
      </c>
      <c r="C32" s="41" t="s">
        <v>0</v>
      </c>
      <c r="D32" s="42" t="s">
        <v>72</v>
      </c>
      <c r="E32" s="42" t="s">
        <v>73</v>
      </c>
      <c r="F32" s="43" t="s">
        <v>74</v>
      </c>
      <c r="G32" s="47">
        <v>46344</v>
      </c>
      <c r="H32" s="42" t="s">
        <v>75</v>
      </c>
      <c r="I32" s="41" t="s">
        <v>76</v>
      </c>
      <c r="J32" s="41" t="s">
        <v>77</v>
      </c>
      <c r="K32" s="41" t="s">
        <v>78</v>
      </c>
      <c r="L32" s="42" t="s">
        <v>79</v>
      </c>
      <c r="M32" s="42" t="s">
        <v>80</v>
      </c>
      <c r="N32" s="42" t="s">
        <v>82</v>
      </c>
      <c r="O32" s="44" t="s">
        <v>81</v>
      </c>
      <c r="P32" s="45" t="s">
        <v>62</v>
      </c>
      <c r="Q32" s="45" t="s">
        <v>63</v>
      </c>
    </row>
    <row r="33" spans="1:17" s="1" customFormat="1" ht="25.9" customHeight="1" x14ac:dyDescent="0.25">
      <c r="A33" s="31"/>
      <c r="B33" s="32" t="s">
        <v>14</v>
      </c>
      <c r="C33" s="36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3"/>
      <c r="P33" s="23"/>
      <c r="Q33" s="23"/>
    </row>
    <row r="34" spans="1:17" s="1" customFormat="1" ht="25.5" x14ac:dyDescent="0.25">
      <c r="A34" s="31">
        <v>24</v>
      </c>
      <c r="B34" s="35" t="s">
        <v>87</v>
      </c>
      <c r="C34" s="36" t="s">
        <v>2</v>
      </c>
      <c r="D34" s="54">
        <v>10</v>
      </c>
      <c r="E34" s="54"/>
      <c r="F34" s="54">
        <v>8</v>
      </c>
      <c r="G34" s="54">
        <v>28</v>
      </c>
      <c r="H34" s="54"/>
      <c r="I34" s="54"/>
      <c r="J34" s="54"/>
      <c r="K34" s="54"/>
      <c r="L34" s="54"/>
      <c r="M34" s="54"/>
      <c r="N34" s="54"/>
      <c r="O34" s="23">
        <f t="shared" si="0"/>
        <v>46</v>
      </c>
      <c r="P34" s="23">
        <v>100</v>
      </c>
      <c r="Q34" s="23">
        <f t="shared" si="1"/>
        <v>4600</v>
      </c>
    </row>
    <row r="35" spans="1:17" s="1" customFormat="1" ht="24" customHeight="1" x14ac:dyDescent="0.25">
      <c r="A35" s="31">
        <f>+A34+1</f>
        <v>25</v>
      </c>
      <c r="B35" s="34" t="s">
        <v>86</v>
      </c>
      <c r="C35" s="36" t="s">
        <v>2</v>
      </c>
      <c r="D35" s="54"/>
      <c r="E35" s="54"/>
      <c r="F35" s="54">
        <v>8</v>
      </c>
      <c r="G35" s="54"/>
      <c r="H35" s="54"/>
      <c r="I35" s="54"/>
      <c r="J35" s="54"/>
      <c r="K35" s="54"/>
      <c r="L35" s="54"/>
      <c r="M35" s="54"/>
      <c r="N35" s="54"/>
      <c r="O35" s="23">
        <f t="shared" si="0"/>
        <v>8</v>
      </c>
      <c r="P35" s="23">
        <v>700</v>
      </c>
      <c r="Q35" s="23">
        <f t="shared" si="1"/>
        <v>5600</v>
      </c>
    </row>
    <row r="36" spans="1:17" s="1" customFormat="1" ht="25.5" x14ac:dyDescent="0.25">
      <c r="A36" s="31">
        <f>A35+1</f>
        <v>26</v>
      </c>
      <c r="B36" s="35" t="s">
        <v>68</v>
      </c>
      <c r="C36" s="36" t="s">
        <v>2</v>
      </c>
      <c r="D36" s="54">
        <f>4*1*2.2</f>
        <v>8.8000000000000007</v>
      </c>
      <c r="E36" s="54"/>
      <c r="F36" s="54">
        <v>2.2000000000000002</v>
      </c>
      <c r="G36" s="54"/>
      <c r="H36" s="54"/>
      <c r="I36" s="54"/>
      <c r="J36" s="54"/>
      <c r="K36" s="54"/>
      <c r="L36" s="54"/>
      <c r="M36" s="54"/>
      <c r="N36" s="54"/>
      <c r="O36" s="23">
        <f t="shared" si="0"/>
        <v>11</v>
      </c>
      <c r="P36" s="23">
        <v>650</v>
      </c>
      <c r="Q36" s="23">
        <f t="shared" si="1"/>
        <v>7150</v>
      </c>
    </row>
    <row r="37" spans="1:17" s="1" customFormat="1" ht="18.95" customHeight="1" x14ac:dyDescent="0.25">
      <c r="A37" s="31">
        <f>+A36+1</f>
        <v>27</v>
      </c>
      <c r="B37" s="37" t="s">
        <v>67</v>
      </c>
      <c r="C37" s="36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23"/>
      <c r="P37" s="23"/>
      <c r="Q37" s="23"/>
    </row>
    <row r="38" spans="1:17" s="1" customFormat="1" x14ac:dyDescent="0.25">
      <c r="A38" s="31"/>
      <c r="B38" s="35" t="s">
        <v>15</v>
      </c>
      <c r="C38" s="36" t="s">
        <v>0</v>
      </c>
      <c r="D38" s="54">
        <v>4</v>
      </c>
      <c r="E38" s="54"/>
      <c r="F38" s="54"/>
      <c r="G38" s="54">
        <v>2</v>
      </c>
      <c r="H38" s="54"/>
      <c r="I38" s="54"/>
      <c r="J38" s="54"/>
      <c r="K38" s="54"/>
      <c r="L38" s="54"/>
      <c r="M38" s="54"/>
      <c r="N38" s="54"/>
      <c r="O38" s="23">
        <f t="shared" si="0"/>
        <v>6</v>
      </c>
      <c r="P38" s="23">
        <v>220</v>
      </c>
      <c r="Q38" s="23">
        <f t="shared" si="1"/>
        <v>1320</v>
      </c>
    </row>
    <row r="39" spans="1:17" s="1" customFormat="1" x14ac:dyDescent="0.25">
      <c r="A39" s="38"/>
      <c r="B39" s="39" t="s">
        <v>16</v>
      </c>
      <c r="C39" s="36" t="s">
        <v>0</v>
      </c>
      <c r="D39" s="54">
        <v>56</v>
      </c>
      <c r="E39" s="54"/>
      <c r="F39" s="54"/>
      <c r="G39" s="54">
        <v>48</v>
      </c>
      <c r="H39" s="54"/>
      <c r="I39" s="54"/>
      <c r="J39" s="54"/>
      <c r="K39" s="54"/>
      <c r="L39" s="54"/>
      <c r="M39" s="54"/>
      <c r="N39" s="54"/>
      <c r="O39" s="23">
        <f t="shared" si="0"/>
        <v>104</v>
      </c>
      <c r="P39" s="23">
        <v>200</v>
      </c>
      <c r="Q39" s="23">
        <f t="shared" si="1"/>
        <v>20800</v>
      </c>
    </row>
    <row r="40" spans="1:17" s="1" customFormat="1" x14ac:dyDescent="0.25">
      <c r="A40" s="38">
        <f>+A37+1</f>
        <v>28</v>
      </c>
      <c r="B40" s="39" t="s">
        <v>17</v>
      </c>
      <c r="C40" s="36" t="s">
        <v>2</v>
      </c>
      <c r="D40" s="54">
        <f>4*16</f>
        <v>64</v>
      </c>
      <c r="E40" s="54">
        <v>16</v>
      </c>
      <c r="F40" s="54">
        <v>24</v>
      </c>
      <c r="G40" s="54">
        <v>32</v>
      </c>
      <c r="H40" s="54"/>
      <c r="I40" s="54"/>
      <c r="J40" s="54"/>
      <c r="K40" s="54"/>
      <c r="L40" s="54"/>
      <c r="M40" s="54"/>
      <c r="N40" s="54"/>
      <c r="O40" s="23">
        <f t="shared" si="0"/>
        <v>136</v>
      </c>
      <c r="P40" s="23">
        <v>120</v>
      </c>
      <c r="Q40" s="23">
        <f t="shared" si="1"/>
        <v>16320</v>
      </c>
    </row>
    <row r="41" spans="1:17" s="1" customFormat="1" x14ac:dyDescent="0.25">
      <c r="A41" s="38">
        <f>A40+1</f>
        <v>29</v>
      </c>
      <c r="B41" s="39" t="s">
        <v>18</v>
      </c>
      <c r="C41" s="36" t="s">
        <v>2</v>
      </c>
      <c r="D41" s="54">
        <v>8</v>
      </c>
      <c r="E41" s="54">
        <v>2.2000000000000002</v>
      </c>
      <c r="F41" s="54">
        <v>2.2000000000000002</v>
      </c>
      <c r="G41" s="54">
        <v>2.2000000000000002</v>
      </c>
      <c r="H41" s="54">
        <v>2.2000000000000002</v>
      </c>
      <c r="I41" s="54">
        <v>2.2000000000000002</v>
      </c>
      <c r="J41" s="54">
        <v>2.2000000000000002</v>
      </c>
      <c r="K41" s="54">
        <v>2.2000000000000002</v>
      </c>
      <c r="L41" s="54">
        <v>2.2000000000000002</v>
      </c>
      <c r="M41" s="54">
        <v>2.2000000000000002</v>
      </c>
      <c r="N41" s="54">
        <v>2.2000000000000002</v>
      </c>
      <c r="O41" s="23">
        <f t="shared" si="0"/>
        <v>29.999999999999993</v>
      </c>
      <c r="P41" s="23">
        <v>700</v>
      </c>
      <c r="Q41" s="23">
        <f t="shared" si="1"/>
        <v>20999.999999999996</v>
      </c>
    </row>
    <row r="42" spans="1:17" s="1" customFormat="1" x14ac:dyDescent="0.25">
      <c r="A42" s="38">
        <f t="shared" ref="A42:A43" si="4">A41+1</f>
        <v>30</v>
      </c>
      <c r="B42" s="39" t="s">
        <v>19</v>
      </c>
      <c r="C42" s="36" t="s">
        <v>2</v>
      </c>
      <c r="D42" s="54">
        <v>1</v>
      </c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23">
        <f t="shared" si="0"/>
        <v>1</v>
      </c>
      <c r="P42" s="23">
        <v>500</v>
      </c>
      <c r="Q42" s="23">
        <f t="shared" si="1"/>
        <v>500</v>
      </c>
    </row>
    <row r="43" spans="1:17" s="1" customFormat="1" x14ac:dyDescent="0.25">
      <c r="A43" s="38">
        <f t="shared" si="4"/>
        <v>31</v>
      </c>
      <c r="B43" s="39" t="s">
        <v>20</v>
      </c>
      <c r="C43" s="36" t="s">
        <v>0</v>
      </c>
      <c r="D43" s="54">
        <v>1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23">
        <f t="shared" si="0"/>
        <v>1</v>
      </c>
      <c r="P43" s="23">
        <v>1000</v>
      </c>
      <c r="Q43" s="23">
        <f t="shared" si="1"/>
        <v>1000</v>
      </c>
    </row>
    <row r="44" spans="1:17" s="1" customFormat="1" ht="25.5" x14ac:dyDescent="0.25">
      <c r="A44" s="38">
        <f t="shared" ref="A44:A45" si="5">A43+1</f>
        <v>32</v>
      </c>
      <c r="B44" s="39" t="s">
        <v>21</v>
      </c>
      <c r="C44" s="36" t="s">
        <v>0</v>
      </c>
      <c r="D44" s="54">
        <v>4</v>
      </c>
      <c r="E44" s="54"/>
      <c r="F44" s="54">
        <v>3</v>
      </c>
      <c r="G44" s="54">
        <v>2</v>
      </c>
      <c r="H44" s="54"/>
      <c r="I44" s="54"/>
      <c r="J44" s="54"/>
      <c r="K44" s="54"/>
      <c r="L44" s="54"/>
      <c r="M44" s="54"/>
      <c r="N44" s="54"/>
      <c r="O44" s="23">
        <f t="shared" si="0"/>
        <v>9</v>
      </c>
      <c r="P44" s="23">
        <v>1000</v>
      </c>
      <c r="Q44" s="23">
        <f t="shared" si="1"/>
        <v>9000</v>
      </c>
    </row>
    <row r="45" spans="1:17" s="1" customFormat="1" x14ac:dyDescent="0.25">
      <c r="A45" s="38">
        <f t="shared" si="5"/>
        <v>33</v>
      </c>
      <c r="B45" s="39" t="s">
        <v>22</v>
      </c>
      <c r="C45" s="36" t="s">
        <v>0</v>
      </c>
      <c r="D45" s="54">
        <v>10</v>
      </c>
      <c r="E45" s="54"/>
      <c r="F45" s="54">
        <v>3</v>
      </c>
      <c r="G45" s="54">
        <v>2</v>
      </c>
      <c r="H45" s="54"/>
      <c r="I45" s="54"/>
      <c r="J45" s="54"/>
      <c r="K45" s="54"/>
      <c r="L45" s="54"/>
      <c r="M45" s="54"/>
      <c r="N45" s="54"/>
      <c r="O45" s="23">
        <f t="shared" si="0"/>
        <v>15</v>
      </c>
      <c r="P45" s="23">
        <v>300</v>
      </c>
      <c r="Q45" s="23">
        <f t="shared" si="1"/>
        <v>4500</v>
      </c>
    </row>
    <row r="46" spans="1:17" s="1" customFormat="1" x14ac:dyDescent="0.25">
      <c r="A46" s="38"/>
      <c r="B46" s="40" t="s">
        <v>23</v>
      </c>
      <c r="C46" s="36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23"/>
      <c r="P46" s="23"/>
      <c r="Q46" s="23"/>
    </row>
    <row r="47" spans="1:17" s="1" customFormat="1" x14ac:dyDescent="0.25">
      <c r="A47" s="38">
        <f>A45+1</f>
        <v>34</v>
      </c>
      <c r="B47" s="39" t="s">
        <v>24</v>
      </c>
      <c r="C47" s="36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23"/>
      <c r="P47" s="23"/>
      <c r="Q47" s="23"/>
    </row>
    <row r="48" spans="1:17" s="1" customFormat="1" x14ac:dyDescent="0.25">
      <c r="A48" s="38"/>
      <c r="B48" s="39" t="s">
        <v>25</v>
      </c>
      <c r="C48" s="36" t="s">
        <v>3</v>
      </c>
      <c r="D48" s="54">
        <v>30</v>
      </c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23">
        <f t="shared" si="0"/>
        <v>30</v>
      </c>
      <c r="P48" s="23">
        <v>40</v>
      </c>
      <c r="Q48" s="23">
        <f t="shared" si="1"/>
        <v>1200</v>
      </c>
    </row>
    <row r="49" spans="1:17" s="1" customFormat="1" x14ac:dyDescent="0.25">
      <c r="A49" s="38">
        <f>A47+1</f>
        <v>35</v>
      </c>
      <c r="B49" s="39" t="s">
        <v>26</v>
      </c>
      <c r="C49" s="36" t="s">
        <v>3</v>
      </c>
      <c r="D49" s="54">
        <v>60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23">
        <f t="shared" si="0"/>
        <v>60</v>
      </c>
      <c r="P49" s="23">
        <v>50</v>
      </c>
      <c r="Q49" s="23">
        <f t="shared" si="1"/>
        <v>3000</v>
      </c>
    </row>
    <row r="50" spans="1:17" s="1" customFormat="1" x14ac:dyDescent="0.25">
      <c r="A50" s="38">
        <f>A49+1</f>
        <v>36</v>
      </c>
      <c r="B50" s="39" t="s">
        <v>27</v>
      </c>
      <c r="C50" s="36" t="s">
        <v>0</v>
      </c>
      <c r="D50" s="54">
        <v>4</v>
      </c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23">
        <f t="shared" si="0"/>
        <v>4</v>
      </c>
      <c r="P50" s="23">
        <v>300</v>
      </c>
      <c r="Q50" s="23">
        <f t="shared" si="1"/>
        <v>1200</v>
      </c>
    </row>
    <row r="51" spans="1:17" s="1" customFormat="1" x14ac:dyDescent="0.25">
      <c r="A51" s="38">
        <f>A50+1</f>
        <v>37</v>
      </c>
      <c r="B51" s="39" t="s">
        <v>28</v>
      </c>
      <c r="C51" s="36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23"/>
      <c r="P51" s="23"/>
      <c r="Q51" s="23"/>
    </row>
    <row r="52" spans="1:17" s="1" customFormat="1" x14ac:dyDescent="0.25">
      <c r="A52" s="38"/>
      <c r="B52" s="39" t="s">
        <v>29</v>
      </c>
      <c r="C52" s="36" t="s">
        <v>3</v>
      </c>
      <c r="D52" s="54">
        <v>24</v>
      </c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23">
        <f t="shared" si="0"/>
        <v>24</v>
      </c>
      <c r="P52" s="23">
        <v>40</v>
      </c>
      <c r="Q52" s="23">
        <f t="shared" si="1"/>
        <v>960</v>
      </c>
    </row>
    <row r="53" spans="1:17" s="1" customFormat="1" x14ac:dyDescent="0.25">
      <c r="A53" s="38">
        <f>A51+1</f>
        <v>38</v>
      </c>
      <c r="B53" s="39" t="s">
        <v>30</v>
      </c>
      <c r="C53" s="36" t="s">
        <v>0</v>
      </c>
      <c r="D53" s="54">
        <v>4</v>
      </c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23">
        <f t="shared" si="0"/>
        <v>4</v>
      </c>
      <c r="P53" s="23">
        <v>80</v>
      </c>
      <c r="Q53" s="23">
        <f t="shared" si="1"/>
        <v>320</v>
      </c>
    </row>
    <row r="54" spans="1:17" s="1" customFormat="1" x14ac:dyDescent="0.25">
      <c r="A54" s="38">
        <f>+A53+1</f>
        <v>39</v>
      </c>
      <c r="B54" s="39" t="s">
        <v>69</v>
      </c>
      <c r="C54" s="36" t="s">
        <v>0</v>
      </c>
      <c r="D54" s="54">
        <v>4</v>
      </c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23">
        <f t="shared" si="0"/>
        <v>4</v>
      </c>
      <c r="P54" s="23">
        <v>1300</v>
      </c>
      <c r="Q54" s="23">
        <f t="shared" si="1"/>
        <v>5200</v>
      </c>
    </row>
    <row r="55" spans="1:17" s="1" customFormat="1" x14ac:dyDescent="0.25">
      <c r="A55" s="38">
        <f t="shared" ref="A55:A56" si="6">A54+1</f>
        <v>40</v>
      </c>
      <c r="B55" s="39" t="s">
        <v>83</v>
      </c>
      <c r="C55" s="36" t="s">
        <v>31</v>
      </c>
      <c r="D55" s="54">
        <v>5</v>
      </c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23">
        <f t="shared" si="0"/>
        <v>5</v>
      </c>
      <c r="P55" s="23">
        <v>1000</v>
      </c>
      <c r="Q55" s="23">
        <f t="shared" ref="Q55:Q83" si="7">+O55*P55</f>
        <v>5000</v>
      </c>
    </row>
    <row r="56" spans="1:17" s="1" customFormat="1" ht="25.5" x14ac:dyDescent="0.25">
      <c r="A56" s="38">
        <f t="shared" si="6"/>
        <v>41</v>
      </c>
      <c r="B56" s="39" t="s">
        <v>95</v>
      </c>
      <c r="C56" s="36" t="s">
        <v>52</v>
      </c>
      <c r="D56" s="54"/>
      <c r="E56" s="54"/>
      <c r="F56" s="54"/>
      <c r="G56" s="54"/>
      <c r="H56" s="54"/>
      <c r="I56" s="54">
        <v>1</v>
      </c>
      <c r="J56" s="54"/>
      <c r="K56" s="54"/>
      <c r="L56" s="54"/>
      <c r="M56" s="54"/>
      <c r="N56" s="54"/>
      <c r="O56" s="23">
        <f t="shared" si="0"/>
        <v>1</v>
      </c>
      <c r="P56" s="23">
        <v>1500</v>
      </c>
      <c r="Q56" s="23">
        <f t="shared" si="7"/>
        <v>1500</v>
      </c>
    </row>
    <row r="57" spans="1:17" s="1" customFormat="1" x14ac:dyDescent="0.25">
      <c r="A57" s="38"/>
      <c r="B57" s="40" t="s">
        <v>32</v>
      </c>
      <c r="C57" s="36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23"/>
      <c r="P57" s="23"/>
      <c r="Q57" s="23"/>
    </row>
    <row r="58" spans="1:17" s="1" customFormat="1" x14ac:dyDescent="0.25">
      <c r="A58" s="38">
        <f>+A56+1</f>
        <v>42</v>
      </c>
      <c r="B58" s="39" t="s">
        <v>33</v>
      </c>
      <c r="C58" s="36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23"/>
      <c r="P58" s="23"/>
      <c r="Q58" s="23"/>
    </row>
    <row r="59" spans="1:17" s="1" customFormat="1" x14ac:dyDescent="0.25">
      <c r="A59" s="38"/>
      <c r="B59" s="39" t="s">
        <v>34</v>
      </c>
      <c r="C59" s="36" t="s">
        <v>3</v>
      </c>
      <c r="D59" s="54">
        <v>24</v>
      </c>
      <c r="E59" s="54"/>
      <c r="F59" s="54">
        <v>22</v>
      </c>
      <c r="G59" s="54"/>
      <c r="H59" s="54"/>
      <c r="I59" s="54"/>
      <c r="J59" s="54"/>
      <c r="K59" s="54"/>
      <c r="L59" s="54"/>
      <c r="M59" s="54"/>
      <c r="N59" s="54"/>
      <c r="O59" s="23">
        <f t="shared" si="0"/>
        <v>46</v>
      </c>
      <c r="P59" s="23">
        <v>120</v>
      </c>
      <c r="Q59" s="23">
        <f t="shared" si="7"/>
        <v>5520</v>
      </c>
    </row>
    <row r="60" spans="1:17" s="1" customFormat="1" ht="29.25" customHeight="1" x14ac:dyDescent="0.25">
      <c r="A60" s="38">
        <f>+A58+1</f>
        <v>43</v>
      </c>
      <c r="B60" s="39" t="s">
        <v>96</v>
      </c>
      <c r="C60" s="36" t="s">
        <v>0</v>
      </c>
      <c r="D60" s="54">
        <v>2</v>
      </c>
      <c r="E60" s="54"/>
      <c r="F60" s="54">
        <v>1</v>
      </c>
      <c r="G60" s="54">
        <v>1</v>
      </c>
      <c r="H60" s="54"/>
      <c r="I60" s="54"/>
      <c r="J60" s="54"/>
      <c r="K60" s="54"/>
      <c r="L60" s="54"/>
      <c r="M60" s="54"/>
      <c r="N60" s="54"/>
      <c r="O60" s="23">
        <f t="shared" si="0"/>
        <v>4</v>
      </c>
      <c r="P60" s="23">
        <v>300</v>
      </c>
      <c r="Q60" s="23">
        <f t="shared" si="7"/>
        <v>1200</v>
      </c>
    </row>
    <row r="61" spans="1:17" s="1" customFormat="1" x14ac:dyDescent="0.25">
      <c r="A61" s="38">
        <f t="shared" ref="A61:A66" si="8">A60+1</f>
        <v>44</v>
      </c>
      <c r="B61" s="39" t="s">
        <v>35</v>
      </c>
      <c r="C61" s="36" t="s">
        <v>0</v>
      </c>
      <c r="D61" s="54">
        <v>1</v>
      </c>
      <c r="E61" s="54"/>
      <c r="F61" s="54">
        <v>1</v>
      </c>
      <c r="G61" s="54"/>
      <c r="H61" s="54"/>
      <c r="I61" s="54"/>
      <c r="J61" s="54"/>
      <c r="K61" s="54"/>
      <c r="L61" s="54"/>
      <c r="M61" s="54"/>
      <c r="N61" s="54"/>
      <c r="O61" s="23">
        <f t="shared" si="0"/>
        <v>2</v>
      </c>
      <c r="P61" s="23">
        <v>500</v>
      </c>
      <c r="Q61" s="23">
        <f t="shared" si="7"/>
        <v>1000</v>
      </c>
    </row>
    <row r="62" spans="1:17" s="1" customFormat="1" x14ac:dyDescent="0.25">
      <c r="A62" s="38">
        <f t="shared" si="8"/>
        <v>45</v>
      </c>
      <c r="B62" s="39" t="s">
        <v>88</v>
      </c>
      <c r="C62" s="36" t="s">
        <v>0</v>
      </c>
      <c r="D62" s="54">
        <v>8</v>
      </c>
      <c r="E62" s="54"/>
      <c r="F62" s="54">
        <v>4</v>
      </c>
      <c r="G62" s="54">
        <v>2</v>
      </c>
      <c r="H62" s="54"/>
      <c r="I62" s="54"/>
      <c r="J62" s="54"/>
      <c r="K62" s="54"/>
      <c r="L62" s="54"/>
      <c r="M62" s="54"/>
      <c r="N62" s="54"/>
      <c r="O62" s="23">
        <f t="shared" si="0"/>
        <v>14</v>
      </c>
      <c r="P62" s="23">
        <v>120</v>
      </c>
      <c r="Q62" s="23">
        <f t="shared" si="7"/>
        <v>1680</v>
      </c>
    </row>
    <row r="63" spans="1:17" s="1" customFormat="1" x14ac:dyDescent="0.25">
      <c r="A63" s="38">
        <f t="shared" si="8"/>
        <v>46</v>
      </c>
      <c r="B63" s="39" t="s">
        <v>36</v>
      </c>
      <c r="C63" s="36" t="s">
        <v>0</v>
      </c>
      <c r="D63" s="54">
        <v>8</v>
      </c>
      <c r="E63" s="54"/>
      <c r="F63" s="54">
        <v>4</v>
      </c>
      <c r="G63" s="54">
        <v>4</v>
      </c>
      <c r="H63" s="54"/>
      <c r="I63" s="54"/>
      <c r="J63" s="54"/>
      <c r="K63" s="54"/>
      <c r="L63" s="54"/>
      <c r="M63" s="54"/>
      <c r="N63" s="54"/>
      <c r="O63" s="23">
        <f t="shared" si="0"/>
        <v>16</v>
      </c>
      <c r="P63" s="23">
        <v>120</v>
      </c>
      <c r="Q63" s="23">
        <f t="shared" si="7"/>
        <v>1920</v>
      </c>
    </row>
    <row r="64" spans="1:17" s="1" customFormat="1" x14ac:dyDescent="0.25">
      <c r="A64" s="38">
        <f t="shared" si="8"/>
        <v>47</v>
      </c>
      <c r="B64" s="39" t="s">
        <v>89</v>
      </c>
      <c r="C64" s="36" t="s">
        <v>0</v>
      </c>
      <c r="D64" s="54">
        <v>4</v>
      </c>
      <c r="E64" s="54"/>
      <c r="F64" s="54">
        <v>1</v>
      </c>
      <c r="G64" s="54">
        <v>2</v>
      </c>
      <c r="H64" s="54"/>
      <c r="I64" s="54"/>
      <c r="J64" s="54"/>
      <c r="K64" s="54"/>
      <c r="L64" s="54"/>
      <c r="M64" s="54"/>
      <c r="N64" s="54"/>
      <c r="O64" s="23">
        <f t="shared" si="0"/>
        <v>7</v>
      </c>
      <c r="P64" s="23">
        <v>120</v>
      </c>
      <c r="Q64" s="23">
        <f t="shared" si="7"/>
        <v>840</v>
      </c>
    </row>
    <row r="65" spans="1:17" s="1" customFormat="1" x14ac:dyDescent="0.25">
      <c r="A65" s="38">
        <f t="shared" si="8"/>
        <v>48</v>
      </c>
      <c r="B65" s="39" t="s">
        <v>84</v>
      </c>
      <c r="C65" s="36" t="s">
        <v>0</v>
      </c>
      <c r="D65" s="54">
        <v>4</v>
      </c>
      <c r="E65" s="54"/>
      <c r="F65" s="54">
        <v>1</v>
      </c>
      <c r="G65" s="54">
        <v>2</v>
      </c>
      <c r="H65" s="54"/>
      <c r="I65" s="54"/>
      <c r="J65" s="54"/>
      <c r="K65" s="54"/>
      <c r="L65" s="54"/>
      <c r="M65" s="54"/>
      <c r="N65" s="54"/>
      <c r="O65" s="23">
        <f t="shared" si="0"/>
        <v>7</v>
      </c>
      <c r="P65" s="23">
        <v>120</v>
      </c>
      <c r="Q65" s="23">
        <f t="shared" si="7"/>
        <v>840</v>
      </c>
    </row>
    <row r="66" spans="1:17" s="1" customFormat="1" x14ac:dyDescent="0.25">
      <c r="A66" s="38">
        <f t="shared" si="8"/>
        <v>49</v>
      </c>
      <c r="B66" s="39" t="s">
        <v>37</v>
      </c>
      <c r="C66" s="36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23"/>
      <c r="P66" s="23"/>
      <c r="Q66" s="23"/>
    </row>
    <row r="67" spans="1:17" s="1" customFormat="1" x14ac:dyDescent="0.25">
      <c r="A67" s="38"/>
      <c r="B67" s="39" t="s">
        <v>91</v>
      </c>
      <c r="C67" s="36" t="s">
        <v>0</v>
      </c>
      <c r="D67" s="54">
        <v>24</v>
      </c>
      <c r="E67" s="54"/>
      <c r="F67" s="54">
        <v>12</v>
      </c>
      <c r="G67" s="54">
        <v>12</v>
      </c>
      <c r="H67" s="54"/>
      <c r="I67" s="54"/>
      <c r="J67" s="54"/>
      <c r="K67" s="54"/>
      <c r="L67" s="54"/>
      <c r="M67" s="54"/>
      <c r="N67" s="54"/>
      <c r="O67" s="23">
        <f t="shared" si="0"/>
        <v>48</v>
      </c>
      <c r="P67" s="23">
        <v>130</v>
      </c>
      <c r="Q67" s="23">
        <f t="shared" si="7"/>
        <v>6240</v>
      </c>
    </row>
    <row r="68" spans="1:17" s="1" customFormat="1" x14ac:dyDescent="0.25">
      <c r="A68" s="55">
        <f>A66+1</f>
        <v>50</v>
      </c>
      <c r="B68" s="56" t="s">
        <v>38</v>
      </c>
      <c r="C68" s="57" t="s">
        <v>0</v>
      </c>
      <c r="D68" s="58">
        <v>6</v>
      </c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f t="shared" si="0"/>
        <v>6</v>
      </c>
      <c r="P68" s="59">
        <v>120</v>
      </c>
      <c r="Q68" s="59">
        <f t="shared" si="7"/>
        <v>720</v>
      </c>
    </row>
    <row r="69" spans="1:17" s="1" customFormat="1" x14ac:dyDescent="0.25">
      <c r="A69" s="65"/>
      <c r="B69" s="66"/>
      <c r="C69" s="67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9"/>
      <c r="P69" s="69"/>
      <c r="Q69" s="69"/>
    </row>
    <row r="70" spans="1:17" s="46" customFormat="1" ht="38.1" customHeight="1" x14ac:dyDescent="0.2">
      <c r="A70" s="42" t="s">
        <v>65</v>
      </c>
      <c r="B70" s="42" t="s">
        <v>66</v>
      </c>
      <c r="C70" s="41" t="s">
        <v>0</v>
      </c>
      <c r="D70" s="42" t="s">
        <v>72</v>
      </c>
      <c r="E70" s="42" t="s">
        <v>73</v>
      </c>
      <c r="F70" s="43" t="s">
        <v>74</v>
      </c>
      <c r="G70" s="47">
        <v>46344</v>
      </c>
      <c r="H70" s="42" t="s">
        <v>75</v>
      </c>
      <c r="I70" s="41" t="s">
        <v>76</v>
      </c>
      <c r="J70" s="41" t="s">
        <v>77</v>
      </c>
      <c r="K70" s="41" t="s">
        <v>78</v>
      </c>
      <c r="L70" s="42" t="s">
        <v>79</v>
      </c>
      <c r="M70" s="42" t="s">
        <v>80</v>
      </c>
      <c r="N70" s="42" t="s">
        <v>82</v>
      </c>
      <c r="O70" s="44" t="s">
        <v>81</v>
      </c>
      <c r="P70" s="45" t="s">
        <v>62</v>
      </c>
      <c r="Q70" s="45" t="s">
        <v>63</v>
      </c>
    </row>
    <row r="71" spans="1:17" s="1" customFormat="1" x14ac:dyDescent="0.25">
      <c r="A71" s="38"/>
      <c r="B71" s="40" t="s">
        <v>39</v>
      </c>
      <c r="C71" s="36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23"/>
      <c r="P71" s="23"/>
      <c r="Q71" s="23"/>
    </row>
    <row r="72" spans="1:17" s="1" customFormat="1" x14ac:dyDescent="0.25">
      <c r="A72" s="38">
        <f>+A68+1</f>
        <v>51</v>
      </c>
      <c r="B72" s="39" t="s">
        <v>40</v>
      </c>
      <c r="C72" s="36" t="s">
        <v>2</v>
      </c>
      <c r="D72" s="54">
        <v>380</v>
      </c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23">
        <f t="shared" si="0"/>
        <v>380</v>
      </c>
      <c r="P72" s="23">
        <v>30</v>
      </c>
      <c r="Q72" s="23">
        <f t="shared" si="7"/>
        <v>11400</v>
      </c>
    </row>
    <row r="73" spans="1:17" s="1" customFormat="1" ht="25.5" x14ac:dyDescent="0.25">
      <c r="A73" s="38">
        <f t="shared" ref="A73:A77" si="9">+A72+1</f>
        <v>52</v>
      </c>
      <c r="B73" s="39" t="s">
        <v>90</v>
      </c>
      <c r="C73" s="36" t="s">
        <v>2</v>
      </c>
      <c r="D73" s="54"/>
      <c r="E73" s="54">
        <v>240</v>
      </c>
      <c r="F73" s="54">
        <v>230</v>
      </c>
      <c r="G73" s="54">
        <v>190</v>
      </c>
      <c r="H73" s="54">
        <v>320</v>
      </c>
      <c r="I73" s="54">
        <v>240</v>
      </c>
      <c r="J73" s="54"/>
      <c r="K73" s="54">
        <v>260</v>
      </c>
      <c r="L73" s="54">
        <v>180</v>
      </c>
      <c r="M73" s="54">
        <v>220</v>
      </c>
      <c r="N73" s="54"/>
      <c r="O73" s="23">
        <f t="shared" si="0"/>
        <v>1880</v>
      </c>
      <c r="P73" s="23">
        <v>14</v>
      </c>
      <c r="Q73" s="23">
        <f t="shared" si="7"/>
        <v>26320</v>
      </c>
    </row>
    <row r="74" spans="1:17" s="1" customFormat="1" ht="25.5" customHeight="1" x14ac:dyDescent="0.25">
      <c r="A74" s="38">
        <f t="shared" si="9"/>
        <v>53</v>
      </c>
      <c r="B74" s="39" t="s">
        <v>41</v>
      </c>
      <c r="C74" s="36" t="s">
        <v>2</v>
      </c>
      <c r="D74" s="54">
        <v>540</v>
      </c>
      <c r="E74" s="54"/>
      <c r="F74" s="54">
        <v>340</v>
      </c>
      <c r="G74" s="54">
        <v>280</v>
      </c>
      <c r="H74" s="54"/>
      <c r="I74" s="54"/>
      <c r="J74" s="54">
        <v>280</v>
      </c>
      <c r="K74" s="54"/>
      <c r="L74" s="54">
        <v>280</v>
      </c>
      <c r="M74" s="54">
        <v>300</v>
      </c>
      <c r="N74" s="54"/>
      <c r="O74" s="23">
        <f t="shared" si="0"/>
        <v>2020</v>
      </c>
      <c r="P74" s="23">
        <v>14</v>
      </c>
      <c r="Q74" s="23">
        <f t="shared" si="7"/>
        <v>28280</v>
      </c>
    </row>
    <row r="75" spans="1:17" s="1" customFormat="1" ht="26.1" customHeight="1" x14ac:dyDescent="0.25">
      <c r="A75" s="38">
        <f t="shared" si="9"/>
        <v>54</v>
      </c>
      <c r="B75" s="39" t="s">
        <v>42</v>
      </c>
      <c r="C75" s="36" t="s">
        <v>2</v>
      </c>
      <c r="D75" s="54">
        <v>64</v>
      </c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23">
        <f t="shared" si="0"/>
        <v>64</v>
      </c>
      <c r="P75" s="23">
        <v>16</v>
      </c>
      <c r="Q75" s="23">
        <f t="shared" si="7"/>
        <v>1024</v>
      </c>
    </row>
    <row r="76" spans="1:17" s="1" customFormat="1" ht="17.25" customHeight="1" x14ac:dyDescent="0.25">
      <c r="A76" s="38">
        <f t="shared" si="9"/>
        <v>55</v>
      </c>
      <c r="B76" s="39" t="s">
        <v>43</v>
      </c>
      <c r="C76" s="36" t="s">
        <v>2</v>
      </c>
      <c r="D76" s="54">
        <v>58</v>
      </c>
      <c r="E76" s="54">
        <v>38</v>
      </c>
      <c r="F76" s="54">
        <v>80</v>
      </c>
      <c r="G76" s="54">
        <v>42</v>
      </c>
      <c r="H76" s="54">
        <v>36</v>
      </c>
      <c r="I76" s="54">
        <v>60</v>
      </c>
      <c r="J76" s="54"/>
      <c r="K76" s="54"/>
      <c r="L76" s="54"/>
      <c r="M76" s="54">
        <v>32</v>
      </c>
      <c r="N76" s="54"/>
      <c r="O76" s="23">
        <f t="shared" si="0"/>
        <v>346</v>
      </c>
      <c r="P76" s="23">
        <v>16</v>
      </c>
      <c r="Q76" s="23">
        <f t="shared" si="7"/>
        <v>5536</v>
      </c>
    </row>
    <row r="77" spans="1:17" s="1" customFormat="1" ht="19.5" customHeight="1" x14ac:dyDescent="0.25">
      <c r="A77" s="38">
        <f t="shared" si="9"/>
        <v>56</v>
      </c>
      <c r="B77" s="39" t="s">
        <v>44</v>
      </c>
      <c r="C77" s="36" t="s">
        <v>2</v>
      </c>
      <c r="D77" s="54">
        <v>30</v>
      </c>
      <c r="E77" s="54">
        <v>24</v>
      </c>
      <c r="F77" s="54">
        <v>26</v>
      </c>
      <c r="G77" s="54">
        <v>22</v>
      </c>
      <c r="H77" s="54"/>
      <c r="I77" s="54">
        <v>24</v>
      </c>
      <c r="J77" s="54"/>
      <c r="K77" s="54"/>
      <c r="L77" s="54"/>
      <c r="M77" s="54">
        <v>24</v>
      </c>
      <c r="N77" s="54"/>
      <c r="O77" s="23">
        <f t="shared" ref="O77:O83" si="10">SUM(D77:N77)</f>
        <v>150</v>
      </c>
      <c r="P77" s="23">
        <v>16</v>
      </c>
      <c r="Q77" s="23">
        <f t="shared" si="7"/>
        <v>2400</v>
      </c>
    </row>
    <row r="78" spans="1:17" s="1" customFormat="1" x14ac:dyDescent="0.25">
      <c r="A78" s="38"/>
      <c r="B78" s="48" t="s">
        <v>45</v>
      </c>
      <c r="C78" s="36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23"/>
      <c r="P78" s="23"/>
      <c r="Q78" s="23"/>
    </row>
    <row r="79" spans="1:17" s="1" customFormat="1" x14ac:dyDescent="0.25">
      <c r="A79" s="38">
        <f>+A77+1</f>
        <v>57</v>
      </c>
      <c r="B79" s="39" t="s">
        <v>71</v>
      </c>
      <c r="C79" s="36" t="s">
        <v>0</v>
      </c>
      <c r="D79" s="54">
        <v>1</v>
      </c>
      <c r="E79" s="54"/>
      <c r="F79" s="54">
        <v>1</v>
      </c>
      <c r="G79" s="54">
        <v>1</v>
      </c>
      <c r="H79" s="54">
        <v>1</v>
      </c>
      <c r="I79" s="54">
        <v>1</v>
      </c>
      <c r="J79" s="54">
        <v>1</v>
      </c>
      <c r="K79" s="54">
        <v>1</v>
      </c>
      <c r="L79" s="54">
        <v>1</v>
      </c>
      <c r="M79" s="54">
        <v>1</v>
      </c>
      <c r="N79" s="54">
        <v>1</v>
      </c>
      <c r="O79" s="23">
        <f t="shared" si="10"/>
        <v>10</v>
      </c>
      <c r="P79" s="23">
        <v>4000</v>
      </c>
      <c r="Q79" s="23">
        <f t="shared" si="7"/>
        <v>40000</v>
      </c>
    </row>
    <row r="80" spans="1:17" s="1" customFormat="1" x14ac:dyDescent="0.25">
      <c r="A80" s="38">
        <f>+A79+1</f>
        <v>58</v>
      </c>
      <c r="B80" s="39" t="s">
        <v>97</v>
      </c>
      <c r="C80" s="36" t="s">
        <v>0</v>
      </c>
      <c r="D80" s="54">
        <v>1</v>
      </c>
      <c r="E80" s="54"/>
      <c r="F80" s="54">
        <v>1</v>
      </c>
      <c r="G80" s="54">
        <v>1</v>
      </c>
      <c r="H80" s="54">
        <v>1</v>
      </c>
      <c r="I80" s="54">
        <v>1</v>
      </c>
      <c r="J80" s="54">
        <v>1</v>
      </c>
      <c r="K80" s="54"/>
      <c r="L80" s="54"/>
      <c r="M80" s="54">
        <v>1</v>
      </c>
      <c r="N80" s="54"/>
      <c r="O80" s="23">
        <f t="shared" si="10"/>
        <v>7</v>
      </c>
      <c r="P80" s="23">
        <v>8000</v>
      </c>
      <c r="Q80" s="23">
        <f t="shared" si="7"/>
        <v>56000</v>
      </c>
    </row>
    <row r="81" spans="1:17" s="1" customFormat="1" x14ac:dyDescent="0.25">
      <c r="A81" s="38">
        <f t="shared" ref="A81:A83" si="11">+A80+1</f>
        <v>59</v>
      </c>
      <c r="B81" s="39" t="s">
        <v>46</v>
      </c>
      <c r="C81" s="36" t="s">
        <v>3</v>
      </c>
      <c r="D81" s="54">
        <v>8</v>
      </c>
      <c r="E81" s="54"/>
      <c r="F81" s="54">
        <v>4</v>
      </c>
      <c r="G81" s="54">
        <v>4</v>
      </c>
      <c r="H81" s="54">
        <v>4</v>
      </c>
      <c r="I81" s="54">
        <v>4</v>
      </c>
      <c r="J81" s="54">
        <v>4</v>
      </c>
      <c r="K81" s="54">
        <v>4</v>
      </c>
      <c r="L81" s="54">
        <v>4</v>
      </c>
      <c r="M81" s="54">
        <v>4</v>
      </c>
      <c r="N81" s="54">
        <v>4</v>
      </c>
      <c r="O81" s="23">
        <f t="shared" si="10"/>
        <v>44</v>
      </c>
      <c r="P81" s="23">
        <v>400</v>
      </c>
      <c r="Q81" s="23">
        <f t="shared" si="7"/>
        <v>17600</v>
      </c>
    </row>
    <row r="82" spans="1:17" s="1" customFormat="1" x14ac:dyDescent="0.25">
      <c r="A82" s="38">
        <f t="shared" si="11"/>
        <v>60</v>
      </c>
      <c r="B82" s="39" t="s">
        <v>47</v>
      </c>
      <c r="C82" s="36" t="s">
        <v>2</v>
      </c>
      <c r="D82" s="54">
        <v>30</v>
      </c>
      <c r="E82" s="54"/>
      <c r="F82" s="54">
        <v>20</v>
      </c>
      <c r="G82" s="54"/>
      <c r="H82" s="54">
        <v>20</v>
      </c>
      <c r="I82" s="54">
        <v>20</v>
      </c>
      <c r="J82" s="54">
        <v>30</v>
      </c>
      <c r="K82" s="54"/>
      <c r="L82" s="54"/>
      <c r="M82" s="54">
        <v>30</v>
      </c>
      <c r="N82" s="54"/>
      <c r="O82" s="23">
        <f t="shared" si="10"/>
        <v>150</v>
      </c>
      <c r="P82" s="23">
        <v>40</v>
      </c>
      <c r="Q82" s="23">
        <f t="shared" si="7"/>
        <v>6000</v>
      </c>
    </row>
    <row r="83" spans="1:17" s="1" customFormat="1" x14ac:dyDescent="0.25">
      <c r="A83" s="38">
        <f t="shared" si="11"/>
        <v>61</v>
      </c>
      <c r="B83" s="39" t="s">
        <v>59</v>
      </c>
      <c r="C83" s="36" t="s">
        <v>0</v>
      </c>
      <c r="D83" s="54">
        <v>4</v>
      </c>
      <c r="E83" s="54">
        <v>2</v>
      </c>
      <c r="F83" s="54">
        <v>3</v>
      </c>
      <c r="G83" s="54">
        <v>2</v>
      </c>
      <c r="H83" s="54"/>
      <c r="I83" s="54"/>
      <c r="J83" s="54"/>
      <c r="K83" s="54"/>
      <c r="L83" s="54"/>
      <c r="M83" s="54"/>
      <c r="N83" s="54"/>
      <c r="O83" s="23">
        <f t="shared" si="10"/>
        <v>11</v>
      </c>
      <c r="P83" s="23">
        <v>800</v>
      </c>
      <c r="Q83" s="23">
        <f t="shared" si="7"/>
        <v>8800</v>
      </c>
    </row>
    <row r="84" spans="1:17" s="1" customFormat="1" x14ac:dyDescent="0.25">
      <c r="A84" s="2"/>
      <c r="B84" s="14" t="s">
        <v>48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10"/>
      <c r="P84" s="10"/>
      <c r="Q84" s="11">
        <f>SUM(Q6:Q83)</f>
        <v>704280</v>
      </c>
    </row>
    <row r="85" spans="1:17" s="1" customFormat="1" x14ac:dyDescent="0.25">
      <c r="A85" s="2"/>
      <c r="B85" s="14" t="s">
        <v>104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10"/>
      <c r="P85" s="10"/>
      <c r="Q85" s="11"/>
    </row>
    <row r="86" spans="1:17" s="1" customFormat="1" x14ac:dyDescent="0.25">
      <c r="A86" s="2"/>
      <c r="B86" s="14" t="s">
        <v>105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10"/>
      <c r="P86" s="10"/>
      <c r="Q86" s="11"/>
    </row>
    <row r="87" spans="1:17" s="1" customFormat="1" ht="26.25" x14ac:dyDescent="0.25">
      <c r="A87" s="2"/>
      <c r="B87" s="14" t="s">
        <v>49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10"/>
      <c r="P87" s="10"/>
      <c r="Q87" s="12"/>
    </row>
    <row r="88" spans="1:17" s="1" customFormat="1" x14ac:dyDescent="0.25">
      <c r="A88" s="2"/>
      <c r="B88" s="14" t="s">
        <v>50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10"/>
      <c r="P88" s="10"/>
      <c r="Q88" s="12">
        <f>+Q84*0.2</f>
        <v>140856</v>
      </c>
    </row>
    <row r="89" spans="1:17" s="1" customFormat="1" x14ac:dyDescent="0.25">
      <c r="A89" s="2"/>
      <c r="B89" s="14" t="s">
        <v>51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10"/>
      <c r="P89" s="10"/>
      <c r="Q89" s="12">
        <f>Q84+Q88</f>
        <v>845136</v>
      </c>
    </row>
    <row r="90" spans="1:17" x14ac:dyDescent="0.25">
      <c r="A90" s="4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7" ht="21" customHeight="1" x14ac:dyDescent="0.25">
      <c r="A91" s="76"/>
      <c r="B91" s="76"/>
      <c r="C91" s="76"/>
      <c r="D91" s="76"/>
      <c r="E91" s="76"/>
      <c r="F91" s="8"/>
      <c r="G91" s="8"/>
      <c r="H91" s="8"/>
      <c r="I91" s="8"/>
      <c r="J91" s="8"/>
      <c r="K91" s="8"/>
      <c r="L91" s="8"/>
      <c r="M91" s="8"/>
      <c r="N91" s="8"/>
      <c r="O91" s="13"/>
      <c r="P91" s="13"/>
      <c r="Q91" s="13"/>
    </row>
    <row r="92" spans="1:17" ht="18.75" x14ac:dyDescent="0.25">
      <c r="A92" s="4"/>
      <c r="B92" s="72" t="s">
        <v>100</v>
      </c>
      <c r="C92" s="72"/>
      <c r="D92" s="72"/>
      <c r="E92" s="72"/>
      <c r="F92" s="6"/>
      <c r="G92" s="6"/>
      <c r="H92" s="6"/>
      <c r="I92" s="6"/>
      <c r="J92" s="6"/>
      <c r="K92" s="6"/>
      <c r="L92" s="6"/>
      <c r="M92" s="6"/>
      <c r="N92" s="6"/>
    </row>
    <row r="93" spans="1:17" ht="18.75" x14ac:dyDescent="0.25">
      <c r="A93" s="4"/>
      <c r="B93" s="72" t="s">
        <v>101</v>
      </c>
      <c r="C93" s="72"/>
      <c r="D93" s="72"/>
      <c r="E93" s="72"/>
      <c r="F93" s="6"/>
      <c r="G93" s="6"/>
      <c r="H93" s="6"/>
      <c r="I93" s="6"/>
      <c r="J93" s="6"/>
      <c r="K93" s="6"/>
      <c r="L93" s="6"/>
      <c r="M93" s="6"/>
      <c r="N93" s="6"/>
    </row>
    <row r="94" spans="1:17" x14ac:dyDescent="0.25">
      <c r="A94" s="4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7" x14ac:dyDescent="0.25">
      <c r="A95" s="4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7" x14ac:dyDescent="0.25">
      <c r="A96" s="4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x14ac:dyDescent="0.25">
      <c r="A97" s="4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x14ac:dyDescent="0.25">
      <c r="A98" s="4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x14ac:dyDescent="0.25">
      <c r="A99" s="4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x14ac:dyDescent="0.25">
      <c r="A100" s="4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x14ac:dyDescent="0.25">
      <c r="A101" s="4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</sheetData>
  <mergeCells count="6">
    <mergeCell ref="B93:E93"/>
    <mergeCell ref="A1:Q1"/>
    <mergeCell ref="A2:Q2"/>
    <mergeCell ref="A3:Q3"/>
    <mergeCell ref="A91:E91"/>
    <mergeCell ref="B92:E92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2026-07-08T16:13:44Z</cp:lastPrinted>
  <dcterms:created xsi:type="dcterms:W3CDTF">2026-02-11T10:22:37Z</dcterms:created>
  <dcterms:modified xsi:type="dcterms:W3CDTF">2026-07-08T16:16:17Z</dcterms:modified>
</cp:coreProperties>
</file>