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BN\Desktop\AOO   REMPLACEMENT DE PREFABRIQUEES 2026\AOO 47-SB-2026\"/>
    </mc:Choice>
  </mc:AlternateContent>
  <bookViews>
    <workbookView xWindow="0" yWindow="0" windowWidth="28800" windowHeight="12210"/>
  </bookViews>
  <sheets>
    <sheet name="BPDE LOT 2 (VF) (47)" sheetId="9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2" i="9" l="1"/>
  <c r="E111" i="9"/>
  <c r="F111" i="9" s="1"/>
  <c r="C111" i="9"/>
  <c r="B111" i="9"/>
  <c r="A111" i="9"/>
  <c r="F110" i="9"/>
  <c r="C110" i="9"/>
  <c r="B110" i="9"/>
  <c r="A110" i="9"/>
  <c r="F109" i="9"/>
  <c r="C109" i="9"/>
  <c r="B109" i="9"/>
  <c r="A109" i="9"/>
  <c r="F108" i="9"/>
  <c r="C108" i="9"/>
  <c r="B108" i="9"/>
  <c r="A108" i="9"/>
  <c r="B107" i="9"/>
  <c r="B106" i="9"/>
  <c r="F105" i="9"/>
  <c r="C105" i="9"/>
  <c r="B105" i="9"/>
  <c r="A105" i="9"/>
  <c r="E104" i="9"/>
  <c r="F104" i="9" s="1"/>
  <c r="C104" i="9"/>
  <c r="B104" i="9"/>
  <c r="A104" i="9"/>
  <c r="E103" i="9"/>
  <c r="F103" i="9" s="1"/>
  <c r="C103" i="9"/>
  <c r="B103" i="9"/>
  <c r="A103" i="9"/>
  <c r="F102" i="9"/>
  <c r="C102" i="9"/>
  <c r="B102" i="9"/>
  <c r="A102" i="9"/>
  <c r="F101" i="9"/>
  <c r="C101" i="9"/>
  <c r="B101" i="9"/>
  <c r="A101" i="9"/>
  <c r="E100" i="9"/>
  <c r="F100" i="9" s="1"/>
  <c r="C100" i="9"/>
  <c r="B100" i="9"/>
  <c r="A100" i="9"/>
  <c r="E99" i="9"/>
  <c r="F99" i="9" s="1"/>
  <c r="C99" i="9"/>
  <c r="B99" i="9"/>
  <c r="A99" i="9"/>
  <c r="E98" i="9"/>
  <c r="F98" i="9" s="1"/>
  <c r="C98" i="9"/>
  <c r="B98" i="9"/>
  <c r="A98" i="9"/>
  <c r="E97" i="9"/>
  <c r="F97" i="9" s="1"/>
  <c r="C97" i="9"/>
  <c r="B97" i="9"/>
  <c r="A97" i="9"/>
  <c r="E96" i="9"/>
  <c r="F96" i="9" s="1"/>
  <c r="C96" i="9"/>
  <c r="B96" i="9"/>
  <c r="A96" i="9"/>
  <c r="E95" i="9"/>
  <c r="F95" i="9" s="1"/>
  <c r="C95" i="9"/>
  <c r="B95" i="9"/>
  <c r="A95" i="9"/>
  <c r="E94" i="9"/>
  <c r="F94" i="9" s="1"/>
  <c r="C94" i="9"/>
  <c r="B94" i="9"/>
  <c r="A94" i="9"/>
  <c r="F93" i="9"/>
  <c r="C93" i="9"/>
  <c r="B93" i="9"/>
  <c r="A93" i="9"/>
  <c r="E92" i="9"/>
  <c r="F92" i="9" s="1"/>
  <c r="C92" i="9"/>
  <c r="B92" i="9"/>
  <c r="A92" i="9"/>
  <c r="E91" i="9"/>
  <c r="F91" i="9" s="1"/>
  <c r="C91" i="9"/>
  <c r="B91" i="9"/>
  <c r="A91" i="9"/>
  <c r="F90" i="9"/>
  <c r="C90" i="9"/>
  <c r="B90" i="9"/>
  <c r="A90" i="9"/>
  <c r="F89" i="9"/>
  <c r="C89" i="9"/>
  <c r="B89" i="9"/>
  <c r="A89" i="9"/>
  <c r="B88" i="9"/>
  <c r="B87" i="9"/>
  <c r="F86" i="9"/>
  <c r="C86" i="9"/>
  <c r="B86" i="9"/>
  <c r="E85" i="9"/>
  <c r="F85" i="9" s="1"/>
  <c r="C85" i="9"/>
  <c r="B85" i="9"/>
  <c r="A85" i="9"/>
  <c r="E83" i="9"/>
  <c r="F83" i="9" s="1"/>
  <c r="C83" i="9"/>
  <c r="B83" i="9"/>
  <c r="A83" i="9"/>
  <c r="E82" i="9"/>
  <c r="F82" i="9" s="1"/>
  <c r="C82" i="9"/>
  <c r="B82" i="9"/>
  <c r="A82" i="9"/>
  <c r="E81" i="9"/>
  <c r="F81" i="9" s="1"/>
  <c r="C81" i="9"/>
  <c r="B81" i="9"/>
  <c r="A81" i="9"/>
  <c r="E80" i="9"/>
  <c r="F80" i="9" s="1"/>
  <c r="C80" i="9"/>
  <c r="B80" i="9"/>
  <c r="A80" i="9"/>
  <c r="E79" i="9"/>
  <c r="F79" i="9" s="1"/>
  <c r="C79" i="9"/>
  <c r="B79" i="9"/>
  <c r="A79" i="9"/>
  <c r="E78" i="9"/>
  <c r="F78" i="9" s="1"/>
  <c r="C78" i="9"/>
  <c r="B78" i="9"/>
  <c r="A78" i="9"/>
  <c r="B76" i="9"/>
  <c r="B75" i="9"/>
  <c r="E74" i="9"/>
  <c r="F74" i="9" s="1"/>
  <c r="C74" i="9"/>
  <c r="B74" i="9"/>
  <c r="A74" i="9"/>
  <c r="E73" i="9"/>
  <c r="F73" i="9" s="1"/>
  <c r="F75" i="9" s="1"/>
  <c r="C73" i="9"/>
  <c r="B73" i="9"/>
  <c r="A73" i="9"/>
  <c r="B72" i="9"/>
  <c r="B71" i="9"/>
  <c r="E70" i="9"/>
  <c r="F70" i="9" s="1"/>
  <c r="C70" i="9"/>
  <c r="B70" i="9"/>
  <c r="A70" i="9"/>
  <c r="E69" i="9"/>
  <c r="F69" i="9" s="1"/>
  <c r="C69" i="9"/>
  <c r="B69" i="9"/>
  <c r="A69" i="9"/>
  <c r="E68" i="9"/>
  <c r="F68" i="9" s="1"/>
  <c r="C68" i="9"/>
  <c r="B68" i="9"/>
  <c r="A68" i="9"/>
  <c r="E67" i="9"/>
  <c r="F67" i="9" s="1"/>
  <c r="C67" i="9"/>
  <c r="B67" i="9"/>
  <c r="A67" i="9"/>
  <c r="B66" i="9"/>
  <c r="B65" i="9"/>
  <c r="E64" i="9"/>
  <c r="F64" i="9" s="1"/>
  <c r="C64" i="9"/>
  <c r="B64" i="9"/>
  <c r="A64" i="9"/>
  <c r="E63" i="9"/>
  <c r="F63" i="9" s="1"/>
  <c r="C63" i="9"/>
  <c r="B63" i="9"/>
  <c r="A63" i="9"/>
  <c r="E62" i="9"/>
  <c r="F62" i="9" s="1"/>
  <c r="C62" i="9"/>
  <c r="B62" i="9"/>
  <c r="A62" i="9"/>
  <c r="E61" i="9"/>
  <c r="F61" i="9" s="1"/>
  <c r="C61" i="9"/>
  <c r="B61" i="9"/>
  <c r="A61" i="9"/>
  <c r="E60" i="9"/>
  <c r="F60" i="9" s="1"/>
  <c r="C60" i="9"/>
  <c r="B60" i="9"/>
  <c r="A60" i="9"/>
  <c r="B59" i="9"/>
  <c r="B58" i="9"/>
  <c r="E57" i="9"/>
  <c r="F57" i="9" s="1"/>
  <c r="C57" i="9"/>
  <c r="B57" i="9"/>
  <c r="E56" i="9"/>
  <c r="F56" i="9" s="1"/>
  <c r="C56" i="9"/>
  <c r="B56" i="9"/>
  <c r="F55" i="9"/>
  <c r="C55" i="9"/>
  <c r="B55" i="9"/>
  <c r="E54" i="9"/>
  <c r="F54" i="9" s="1"/>
  <c r="C54" i="9"/>
  <c r="B54" i="9"/>
  <c r="F53" i="9"/>
  <c r="C53" i="9"/>
  <c r="B53" i="9"/>
  <c r="A53" i="9"/>
  <c r="E52" i="9"/>
  <c r="F52" i="9" s="1"/>
  <c r="C52" i="9"/>
  <c r="B52" i="9"/>
  <c r="A52" i="9"/>
  <c r="B51" i="9"/>
  <c r="F50" i="9"/>
  <c r="C50" i="9"/>
  <c r="B50" i="9"/>
  <c r="A50" i="9"/>
  <c r="F49" i="9"/>
  <c r="C49" i="9"/>
  <c r="B49" i="9"/>
  <c r="A49" i="9"/>
  <c r="B48" i="9"/>
  <c r="E47" i="9"/>
  <c r="F47" i="9" s="1"/>
  <c r="C47" i="9"/>
  <c r="B47" i="9"/>
  <c r="A47" i="9"/>
  <c r="E46" i="9"/>
  <c r="F46" i="9" s="1"/>
  <c r="C46" i="9"/>
  <c r="B46" i="9"/>
  <c r="A46" i="9"/>
  <c r="F45" i="9"/>
  <c r="C45" i="9"/>
  <c r="B45" i="9"/>
  <c r="A45" i="9"/>
  <c r="B44" i="9"/>
  <c r="E43" i="9"/>
  <c r="F43" i="9" s="1"/>
  <c r="C43" i="9"/>
  <c r="B43" i="9"/>
  <c r="A43" i="9"/>
  <c r="E42" i="9"/>
  <c r="F42" i="9" s="1"/>
  <c r="C42" i="9"/>
  <c r="B42" i="9"/>
  <c r="A42" i="9"/>
  <c r="E41" i="9"/>
  <c r="F41" i="9" s="1"/>
  <c r="C41" i="9"/>
  <c r="B41" i="9"/>
  <c r="A41" i="9"/>
  <c r="B40" i="9"/>
  <c r="E39" i="9"/>
  <c r="F39" i="9" s="1"/>
  <c r="C39" i="9"/>
  <c r="B39" i="9"/>
  <c r="A39" i="9"/>
  <c r="F38" i="9"/>
  <c r="C38" i="9"/>
  <c r="B38" i="9"/>
  <c r="A38" i="9"/>
  <c r="B37" i="9"/>
  <c r="F36" i="9"/>
  <c r="C36" i="9"/>
  <c r="B36" i="9"/>
  <c r="A36" i="9"/>
  <c r="E35" i="9"/>
  <c r="F35" i="9" s="1"/>
  <c r="C35" i="9"/>
  <c r="B35" i="9"/>
  <c r="A35" i="9"/>
  <c r="B34" i="9"/>
  <c r="F33" i="9"/>
  <c r="C33" i="9"/>
  <c r="B33" i="9"/>
  <c r="A33" i="9"/>
  <c r="F32" i="9"/>
  <c r="C32" i="9"/>
  <c r="B32" i="9"/>
  <c r="A32" i="9"/>
  <c r="E31" i="9"/>
  <c r="F31" i="9" s="1"/>
  <c r="C31" i="9"/>
  <c r="B31" i="9"/>
  <c r="A31" i="9"/>
  <c r="E30" i="9"/>
  <c r="F30" i="9" s="1"/>
  <c r="C30" i="9"/>
  <c r="B30" i="9"/>
  <c r="A30" i="9"/>
  <c r="E29" i="9"/>
  <c r="F29" i="9" s="1"/>
  <c r="C29" i="9"/>
  <c r="B29" i="9"/>
  <c r="A29" i="9"/>
  <c r="B28" i="9"/>
  <c r="E27" i="9"/>
  <c r="F27" i="9" s="1"/>
  <c r="C27" i="9"/>
  <c r="B27" i="9"/>
  <c r="A27" i="9"/>
  <c r="F26" i="9"/>
  <c r="C26" i="9"/>
  <c r="B26" i="9"/>
  <c r="A26" i="9"/>
  <c r="F25" i="9"/>
  <c r="C25" i="9"/>
  <c r="B25" i="9"/>
  <c r="A25" i="9"/>
  <c r="F24" i="9"/>
  <c r="C24" i="9"/>
  <c r="B24" i="9"/>
  <c r="A24" i="9"/>
  <c r="B23" i="9"/>
  <c r="B22" i="9"/>
  <c r="F112" i="9" l="1"/>
  <c r="F87" i="9"/>
  <c r="F71" i="9"/>
  <c r="F58" i="9"/>
  <c r="F106" i="9"/>
  <c r="F65" i="9"/>
  <c r="E113" i="9" l="1"/>
</calcChain>
</file>

<file path=xl/sharedStrings.xml><?xml version="1.0" encoding="utf-8"?>
<sst xmlns="http://schemas.openxmlformats.org/spreadsheetml/2006/main" count="17" uniqueCount="17">
  <si>
    <t>N°</t>
  </si>
  <si>
    <t>DESIGNATION DES OUVRAGES</t>
  </si>
  <si>
    <t>UNITE</t>
  </si>
  <si>
    <t>TOTAL</t>
  </si>
  <si>
    <t>TOTAL GENERALE DES TRAVAUX  H.T</t>
  </si>
  <si>
    <t>DIRECTION PROVINCIALE DE SIDI BENNOUR</t>
  </si>
  <si>
    <t xml:space="preserve">BORDEREAU DES PRIX - DETAIL ESTMATIF
</t>
  </si>
  <si>
    <t>RABAIS OU MAJORATION EN %……</t>
  </si>
  <si>
    <t>RABAIS OU MAJORATION EN VALEUR…</t>
  </si>
  <si>
    <t>TOTAL GENERAL HT APRES RABAIS OU MAJORATION...…………</t>
  </si>
  <si>
    <t>T.V.A  à 20% APRES RABAIS OU MAJORATION</t>
  </si>
  <si>
    <t>TOTAL GENERAL T.T.C  APRES RABAIS OU MAJORATION</t>
  </si>
  <si>
    <t>TRAVAUX DE REMPLACEMENT DES SALLES DE CLASSE EN PREFABRIQEES EN DUR  DANS  DES ETABLISSEMENTS SCOLAIRES RELEVANT DE LA DIRECTION PROVINCIALE DE SIDI BENNOUR: 20 SALLES EN DUR POUR L’ENSEIGNEMENT PRIMAIRE EN DEUX LOTS :
Lot N° 2: 3 salles en dur  à la commune laatatra, 2 salles en dur  à la commune ghnadra, 2 salles en dur  à la commune gharbia, 1 salles en dur  à la commune laahkakcha, 1 salles en dur  à la commune mtal, 1 salles en dur  à la commune tamda.</t>
  </si>
  <si>
    <t xml:space="preserve">APPEL D’OFFRE OUVERT NATIONAL AU RABAIS OU A MAJORATION  N° 47/SB/2026
</t>
  </si>
  <si>
    <t xml:space="preserve">QUANTITE </t>
  </si>
  <si>
    <r>
      <t>P . U</t>
    </r>
    <r>
      <rPr>
        <sz val="14"/>
        <rFont val="Calibri Light"/>
        <family val="1"/>
        <scheme val="major"/>
      </rPr>
      <t xml:space="preserve"> (H.T)</t>
    </r>
  </si>
  <si>
    <r>
      <t xml:space="preserve">TOTAL </t>
    </r>
    <r>
      <rPr>
        <sz val="14"/>
        <rFont val="Calibri Light"/>
        <family val="1"/>
        <scheme val="major"/>
      </rPr>
      <t xml:space="preserve">(H.T)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</si>
</sst>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.00\ _F_-;\-* #,##0.00\ _F_-;_-* &quot;-&quot;??\ _F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 val="double"/>
      <sz val="14"/>
      <color indexed="8"/>
      <name val="Calibri Light"/>
      <family val="1"/>
      <scheme val="major"/>
    </font>
    <font>
      <b/>
      <sz val="9"/>
      <name val="Calibri Light"/>
      <family val="1"/>
      <scheme val="major"/>
    </font>
    <font>
      <b/>
      <u/>
      <sz val="9"/>
      <name val="Calibri Light"/>
      <family val="1"/>
      <scheme val="major"/>
    </font>
    <font>
      <sz val="9"/>
      <name val="Calibri Light"/>
      <family val="1"/>
      <scheme val="major"/>
    </font>
    <font>
      <b/>
      <u/>
      <sz val="12"/>
      <name val="Cambria"/>
      <family val="1"/>
    </font>
    <font>
      <sz val="10"/>
      <color indexed="8"/>
      <name val="Calibri Light"/>
      <family val="1"/>
      <scheme val="major"/>
    </font>
    <font>
      <b/>
      <u/>
      <sz val="10"/>
      <name val="Calibri Light"/>
      <family val="1"/>
      <scheme val="major"/>
    </font>
    <font>
      <b/>
      <u/>
      <sz val="11"/>
      <name val="Calibri Light"/>
      <family val="1"/>
      <scheme val="major"/>
    </font>
    <font>
      <b/>
      <sz val="12"/>
      <name val="Calibri Light"/>
      <family val="1"/>
      <scheme val="major"/>
    </font>
    <font>
      <b/>
      <sz val="10"/>
      <name val="Calibri Light"/>
      <family val="2"/>
      <scheme val="major"/>
    </font>
    <font>
      <b/>
      <sz val="13"/>
      <name val="Calibri Light"/>
      <family val="1"/>
      <scheme val="major"/>
    </font>
    <font>
      <b/>
      <u/>
      <sz val="20"/>
      <color indexed="8"/>
      <name val="Berlin Sans FB Demi"/>
      <family val="2"/>
    </font>
    <font>
      <b/>
      <u/>
      <sz val="14"/>
      <color indexed="8"/>
      <name val="Berlin Sans FB Demi"/>
      <family val="2"/>
    </font>
    <font>
      <b/>
      <sz val="11"/>
      <color theme="1"/>
      <name val="Calibri Light"/>
      <family val="1"/>
      <scheme val="major"/>
    </font>
    <font>
      <b/>
      <sz val="14"/>
      <name val="Calibri Light"/>
      <family val="1"/>
      <scheme val="major"/>
    </font>
    <font>
      <b/>
      <u/>
      <sz val="14"/>
      <name val="Calibri Light"/>
      <family val="1"/>
      <scheme val="major"/>
    </font>
    <font>
      <sz val="14"/>
      <name val="Calibri Light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1" fillId="0" borderId="0"/>
  </cellStyleXfs>
  <cellXfs count="55">
    <xf numFmtId="0" fontId="0" fillId="0" borderId="0" xfId="0"/>
    <xf numFmtId="49" fontId="4" fillId="0" borderId="3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5" fillId="0" borderId="3" xfId="1" applyFont="1" applyBorder="1" applyAlignment="1">
      <alignment vertical="center" wrapText="1"/>
    </xf>
    <xf numFmtId="0" fontId="5" fillId="2" borderId="3" xfId="1" applyFont="1" applyFill="1" applyBorder="1" applyAlignment="1">
      <alignment horizontal="center" vertical="center" wrapText="1"/>
    </xf>
    <xf numFmtId="43" fontId="5" fillId="2" borderId="3" xfId="2" applyFont="1" applyFill="1" applyBorder="1" applyAlignment="1">
      <alignment horizontal="center" vertical="center" wrapText="1"/>
    </xf>
    <xf numFmtId="43" fontId="5" fillId="0" borderId="3" xfId="2" applyFont="1" applyFill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/>
    </xf>
    <xf numFmtId="2" fontId="5" fillId="2" borderId="3" xfId="1" applyNumberFormat="1" applyFont="1" applyFill="1" applyBorder="1" applyAlignment="1">
      <alignment horizontal="center" vertical="center" wrapText="1"/>
    </xf>
    <xf numFmtId="43" fontId="4" fillId="0" borderId="3" xfId="2" applyFont="1" applyFill="1" applyBorder="1" applyAlignment="1">
      <alignment horizontal="center" vertical="center"/>
    </xf>
    <xf numFmtId="43" fontId="6" fillId="0" borderId="3" xfId="2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165" fontId="8" fillId="0" borderId="3" xfId="3" applyNumberFormat="1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right" vertical="center"/>
    </xf>
    <xf numFmtId="0" fontId="9" fillId="0" borderId="3" xfId="1" applyFont="1" applyBorder="1" applyAlignment="1">
      <alignment vertical="center"/>
    </xf>
    <xf numFmtId="43" fontId="4" fillId="5" borderId="3" xfId="2" applyFont="1" applyFill="1" applyBorder="1" applyAlignment="1">
      <alignment horizontal="center" vertical="center"/>
    </xf>
    <xf numFmtId="0" fontId="9" fillId="0" borderId="3" xfId="1" applyFont="1" applyBorder="1" applyAlignment="1">
      <alignment horizontal="right" vertical="center" wrapText="1"/>
    </xf>
    <xf numFmtId="0" fontId="9" fillId="0" borderId="3" xfId="1" applyFont="1" applyBorder="1" applyAlignment="1">
      <alignment vertical="center" wrapText="1"/>
    </xf>
    <xf numFmtId="0" fontId="10" fillId="0" borderId="3" xfId="1" applyFont="1" applyBorder="1" applyAlignment="1">
      <alignment vertical="center" wrapText="1"/>
    </xf>
    <xf numFmtId="0" fontId="11" fillId="3" borderId="5" xfId="1" applyFont="1" applyFill="1" applyBorder="1" applyAlignment="1">
      <alignment horizontal="center" vertical="center" wrapText="1"/>
    </xf>
    <xf numFmtId="2" fontId="4" fillId="2" borderId="3" xfId="1" applyNumberFormat="1" applyFont="1" applyFill="1" applyBorder="1" applyAlignment="1">
      <alignment horizontal="center" vertical="center" wrapText="1"/>
    </xf>
    <xf numFmtId="2" fontId="12" fillId="0" borderId="3" xfId="1" applyNumberFormat="1" applyFont="1" applyBorder="1" applyAlignment="1">
      <alignment horizontal="left" vertical="center" wrapText="1"/>
    </xf>
    <xf numFmtId="43" fontId="6" fillId="0" borderId="3" xfId="2" applyNumberFormat="1" applyFont="1" applyFill="1" applyBorder="1" applyAlignment="1">
      <alignment horizontal="center" vertical="center" wrapText="1"/>
    </xf>
    <xf numFmtId="0" fontId="13" fillId="0" borderId="7" xfId="5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" fontId="11" fillId="3" borderId="5" xfId="1" applyNumberFormat="1" applyFont="1" applyFill="1" applyBorder="1" applyAlignment="1">
      <alignment horizontal="center" vertical="center"/>
    </xf>
    <xf numFmtId="4" fontId="11" fillId="3" borderId="6" xfId="1" applyNumberFormat="1" applyFont="1" applyFill="1" applyBorder="1" applyAlignment="1">
      <alignment horizontal="center" vertical="center"/>
    </xf>
    <xf numFmtId="0" fontId="16" fillId="6" borderId="7" xfId="5" applyFont="1" applyFill="1" applyBorder="1" applyAlignment="1">
      <alignment horizontal="center" vertical="center"/>
    </xf>
    <xf numFmtId="0" fontId="16" fillId="6" borderId="8" xfId="5" applyFont="1" applyFill="1" applyBorder="1" applyAlignment="1">
      <alignment horizontal="center" vertical="center"/>
    </xf>
    <xf numFmtId="0" fontId="16" fillId="6" borderId="9" xfId="5" applyFont="1" applyFill="1" applyBorder="1" applyAlignment="1">
      <alignment horizontal="center" vertical="center"/>
    </xf>
    <xf numFmtId="0" fontId="16" fillId="6" borderId="17" xfId="5" applyFont="1" applyFill="1" applyBorder="1" applyAlignment="1">
      <alignment horizontal="center" vertical="center"/>
    </xf>
    <xf numFmtId="0" fontId="16" fillId="6" borderId="11" xfId="5" applyFont="1" applyFill="1" applyBorder="1" applyAlignment="1">
      <alignment horizontal="center" vertical="center"/>
    </xf>
    <xf numFmtId="0" fontId="16" fillId="6" borderId="18" xfId="5" applyFont="1" applyFill="1" applyBorder="1" applyAlignment="1">
      <alignment horizontal="center" vertical="center"/>
    </xf>
    <xf numFmtId="0" fontId="16" fillId="6" borderId="14" xfId="5" applyFont="1" applyFill="1" applyBorder="1" applyAlignment="1">
      <alignment horizontal="center" vertical="center"/>
    </xf>
    <xf numFmtId="0" fontId="16" fillId="6" borderId="15" xfId="5" applyFont="1" applyFill="1" applyBorder="1" applyAlignment="1">
      <alignment horizontal="center" vertical="center"/>
    </xf>
    <xf numFmtId="0" fontId="16" fillId="6" borderId="16" xfId="5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17" fillId="3" borderId="3" xfId="1" applyFont="1" applyFill="1" applyBorder="1" applyAlignment="1">
      <alignment horizontal="center" vertical="center"/>
    </xf>
    <xf numFmtId="0" fontId="17" fillId="3" borderId="3" xfId="1" applyFont="1" applyFill="1" applyBorder="1" applyAlignment="1">
      <alignment horizontal="center" vertical="center" wrapText="1"/>
    </xf>
    <xf numFmtId="4" fontId="18" fillId="3" borderId="3" xfId="1" applyNumberFormat="1" applyFont="1" applyFill="1" applyBorder="1" applyAlignment="1">
      <alignment horizontal="center" vertical="center" wrapText="1"/>
    </xf>
    <xf numFmtId="4" fontId="17" fillId="3" borderId="3" xfId="1" applyNumberFormat="1" applyFont="1" applyFill="1" applyBorder="1" applyAlignment="1">
      <alignment horizontal="center" vertical="center" wrapText="1"/>
    </xf>
    <xf numFmtId="43" fontId="17" fillId="3" borderId="3" xfId="2" applyFont="1" applyFill="1" applyBorder="1" applyAlignment="1">
      <alignment horizontal="center" vertical="center"/>
    </xf>
    <xf numFmtId="0" fontId="13" fillId="0" borderId="7" xfId="5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top" wrapText="1"/>
    </xf>
    <xf numFmtId="0" fontId="14" fillId="0" borderId="10" xfId="1" applyFont="1" applyBorder="1" applyAlignment="1">
      <alignment horizontal="center" vertical="top" wrapText="1"/>
    </xf>
    <xf numFmtId="0" fontId="14" fillId="0" borderId="13" xfId="1" applyFont="1" applyBorder="1" applyAlignment="1">
      <alignment horizontal="center" vertical="top" wrapText="1"/>
    </xf>
    <xf numFmtId="0" fontId="15" fillId="0" borderId="1" xfId="1" applyFont="1" applyBorder="1" applyAlignment="1">
      <alignment horizontal="center" vertical="top" wrapText="1"/>
    </xf>
    <xf numFmtId="0" fontId="15" fillId="0" borderId="0" xfId="1" applyFont="1" applyBorder="1" applyAlignment="1">
      <alignment horizontal="center" vertical="top" wrapText="1"/>
    </xf>
    <xf numFmtId="0" fontId="15" fillId="0" borderId="2" xfId="1" applyFont="1" applyBorder="1" applyAlignment="1">
      <alignment horizontal="center" vertical="top" wrapText="1"/>
    </xf>
  </cellXfs>
  <cellStyles count="6">
    <cellStyle name="Milliers 10" xfId="3"/>
    <cellStyle name="Milliers 2" xfId="2"/>
    <cellStyle name="Normal" xfId="0" builtinId="0"/>
    <cellStyle name="Normal 2" xfId="1"/>
    <cellStyle name="Normal 4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1512093</xdr:colOff>
      <xdr:row>0</xdr:row>
      <xdr:rowOff>95250</xdr:rowOff>
    </xdr:from>
    <xdr:to>
      <xdr:col>4</xdr:col>
      <xdr:colOff>776286</xdr:colOff>
      <xdr:row>7</xdr:row>
      <xdr:rowOff>59530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4FEC4D8-3BA1-4400-ACE3-22E708BA1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5062" y="95250"/>
          <a:ext cx="5395912" cy="129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SBN/Desktop/AOO%20%20%20REMPLACEMENT%20DE%20PREFABRIQUEES%202026/BPDE%20140726%20%200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ION total"/>
      <sheetName val="EST 1 salles "/>
      <sheetName val="A.métré 1 salles "/>
      <sheetName val="EST 2 salle type 2 "/>
      <sheetName val="A. métré  2 salle type 2"/>
      <sheetName val="EST 2 salle type 1  "/>
      <sheetName val="A. métré  2 salle type 1"/>
      <sheetName val="EST 3 salle type 1  "/>
      <sheetName val="A. métré  3 salle type 1"/>
      <sheetName val="EST 3 salle type2"/>
      <sheetName val="A. métré  3 salle type 2"/>
      <sheetName val="EST 3 salle type3 avec preau"/>
      <sheetName val="A. métré  3 salle type3 avec pr"/>
      <sheetName val="ESTIMATION GLOBALE"/>
      <sheetName val="EST. GLOB. ALIGNEE AU BUDGET"/>
    </sheetNames>
    <sheetDataSet>
      <sheetData sheetId="0">
        <row r="6">
          <cell r="B6" t="str">
            <v>100 - GROS ŒUVRES</v>
          </cell>
        </row>
        <row r="7">
          <cell r="B7" t="str">
            <v>I - TERRASSEMENT</v>
          </cell>
        </row>
        <row r="8">
          <cell r="A8">
            <v>101</v>
          </cell>
          <cell r="B8" t="str">
            <v xml:space="preserve">Démolition structure verticalesen béton armé, en pisé ,en pierre et en agglos y/c étayage et évacuation à la décharge publique </v>
          </cell>
          <cell r="C8" t="str">
            <v>Ens</v>
          </cell>
        </row>
        <row r="9">
          <cell r="A9">
            <v>102</v>
          </cell>
          <cell r="B9" t="str">
            <v xml:space="preserve">Décapage ,nettoyage, nivellement et mise à niveau des plates formes Y compris evacuation    </v>
          </cell>
          <cell r="C9" t="str">
            <v>M2</v>
          </cell>
        </row>
        <row r="10">
          <cell r="A10">
            <v>103</v>
          </cell>
          <cell r="B10" t="str">
            <v>Fouilles en tranchées , en rigoles ou en puits  y compris rocher et terrain de toutes natures</v>
          </cell>
          <cell r="C10" t="str">
            <v>M3</v>
          </cell>
        </row>
        <row r="11">
          <cell r="A11">
            <v>104</v>
          </cell>
          <cell r="B11" t="str">
            <v>Remblai y compris remblai d'apport ou évacuation aux décharges publiques</v>
          </cell>
          <cell r="C11" t="str">
            <v>M3</v>
          </cell>
          <cell r="E11">
            <v>35</v>
          </cell>
        </row>
        <row r="12">
          <cell r="B12" t="str">
            <v>II - MACONNERIE EN FONDATION</v>
          </cell>
        </row>
        <row r="13">
          <cell r="A13">
            <v>105</v>
          </cell>
          <cell r="B13" t="str">
            <v xml:space="preserve">Béton de propreté </v>
          </cell>
          <cell r="C13" t="str">
            <v>M3</v>
          </cell>
          <cell r="E13">
            <v>500</v>
          </cell>
        </row>
        <row r="14">
          <cell r="A14">
            <v>106</v>
          </cell>
          <cell r="B14" t="str">
            <v>Gros béton</v>
          </cell>
          <cell r="C14" t="str">
            <v>M3</v>
          </cell>
          <cell r="E14">
            <v>600</v>
          </cell>
        </row>
        <row r="15">
          <cell r="A15">
            <v>107</v>
          </cell>
          <cell r="B15" t="str">
            <v>Béton cyclopéen en fondations</v>
          </cell>
          <cell r="C15" t="str">
            <v>M3</v>
          </cell>
          <cell r="E15">
            <v>350</v>
          </cell>
        </row>
        <row r="16">
          <cell r="A16">
            <v>108</v>
          </cell>
          <cell r="B16" t="str">
            <v xml:space="preserve">Maconnerie de moellons en fondation </v>
          </cell>
          <cell r="C16" t="str">
            <v>M3</v>
          </cell>
        </row>
        <row r="17">
          <cell r="A17">
            <v>109</v>
          </cell>
          <cell r="B17" t="str">
            <v xml:space="preserve">Arase étanche </v>
          </cell>
          <cell r="C17" t="str">
            <v>ML</v>
          </cell>
        </row>
        <row r="18">
          <cell r="B18" t="str">
            <v>III- BETON ARME EN FONDATION</v>
          </cell>
        </row>
        <row r="19">
          <cell r="A19">
            <v>110</v>
          </cell>
          <cell r="B19" t="str">
            <v xml:space="preserve">Béton pour Beton .Armé en fondations </v>
          </cell>
          <cell r="C19" t="str">
            <v>M3</v>
          </cell>
          <cell r="E19">
            <v>1100</v>
          </cell>
        </row>
        <row r="20">
          <cell r="A20">
            <v>111</v>
          </cell>
          <cell r="B20" t="str">
            <v>Aciers haute adhérence en fondations</v>
          </cell>
          <cell r="C20" t="str">
            <v>Kg</v>
          </cell>
        </row>
        <row r="21">
          <cell r="B21" t="str">
            <v>IV- DALLAGE EN BETON</v>
          </cell>
        </row>
        <row r="22">
          <cell r="A22">
            <v>112</v>
          </cell>
          <cell r="B22" t="str">
            <v>Herissonage en pierres seches de 20 cm d'epaisseur</v>
          </cell>
          <cell r="C22" t="str">
            <v>M2</v>
          </cell>
        </row>
        <row r="23">
          <cell r="A23">
            <v>113</v>
          </cell>
          <cell r="B23" t="str">
            <v>Forme en béton de 13 cm y compris acier</v>
          </cell>
          <cell r="C23" t="str">
            <v>M2</v>
          </cell>
          <cell r="E23">
            <v>150</v>
          </cell>
        </row>
        <row r="24">
          <cell r="B24" t="str">
            <v>VI-BETON ARME EN ELEVATION</v>
          </cell>
        </row>
        <row r="25">
          <cell r="A25">
            <v>114</v>
          </cell>
          <cell r="B25" t="str">
            <v>Béton pour B.A en élèvation de toute ouvrages</v>
          </cell>
          <cell r="C25" t="str">
            <v>M3</v>
          </cell>
          <cell r="E25">
            <v>1100</v>
          </cell>
        </row>
        <row r="26">
          <cell r="A26">
            <v>115</v>
          </cell>
          <cell r="B26" t="str">
            <v>Aciers haute adhérence en elévation</v>
          </cell>
          <cell r="C26" t="str">
            <v>Kg</v>
          </cell>
          <cell r="E26">
            <v>12</v>
          </cell>
        </row>
        <row r="27">
          <cell r="A27">
            <v>116</v>
          </cell>
          <cell r="B27" t="str">
            <v>plancher en hourdis préfabriqué de toute dimension</v>
          </cell>
          <cell r="C27" t="str">
            <v>M2</v>
          </cell>
          <cell r="E27">
            <v>300</v>
          </cell>
        </row>
        <row r="28">
          <cell r="B28" t="str">
            <v>VII - MACONNERIES EN ELEVATION ET CLOISONS</v>
          </cell>
        </row>
        <row r="29">
          <cell r="A29">
            <v>117</v>
          </cell>
          <cell r="B29" t="str">
            <v>Double cloisons en agglos de toute épaisseur</v>
          </cell>
          <cell r="C29" t="str">
            <v>M2</v>
          </cell>
        </row>
        <row r="30">
          <cell r="A30">
            <v>118</v>
          </cell>
          <cell r="B30" t="str">
            <v>Cloisons en agglos de 20 cm</v>
          </cell>
          <cell r="C30" t="str">
            <v>M2</v>
          </cell>
          <cell r="E30">
            <v>120</v>
          </cell>
        </row>
        <row r="31">
          <cell r="A31">
            <v>119</v>
          </cell>
          <cell r="B31" t="str">
            <v>Cloisons en agglos de 10 cm</v>
          </cell>
          <cell r="C31" t="str">
            <v>M2</v>
          </cell>
          <cell r="E31">
            <v>100</v>
          </cell>
        </row>
        <row r="32">
          <cell r="B32" t="str">
            <v>VIII - ENDUITS</v>
          </cell>
        </row>
        <row r="33">
          <cell r="A33">
            <v>120</v>
          </cell>
          <cell r="B33" t="str">
            <v>Enduit extérieur au mortier de ciment  y/c baguette d'angle</v>
          </cell>
          <cell r="C33" t="str">
            <v>M2</v>
          </cell>
        </row>
        <row r="34">
          <cell r="A34">
            <v>121</v>
          </cell>
          <cell r="B34" t="str">
            <v>Enduit intérieur au mortier de ciment sur murs et plafonds interieurs y/c baguette d'angle</v>
          </cell>
          <cell r="C34" t="str">
            <v>M2</v>
          </cell>
        </row>
        <row r="35">
          <cell r="B35" t="str">
            <v>IX- DIVERS</v>
          </cell>
        </row>
        <row r="36">
          <cell r="A36">
            <v>122</v>
          </cell>
          <cell r="B36" t="str">
            <v xml:space="preserve">Trottoir et drain périphérique  de 1m de largeur </v>
          </cell>
          <cell r="C36" t="str">
            <v>M2</v>
          </cell>
          <cell r="E36">
            <v>150</v>
          </cell>
        </row>
        <row r="37">
          <cell r="A37">
            <v>123</v>
          </cell>
          <cell r="B37" t="str">
            <v>Acrotere en beton arme y/c façonnage du couronnement</v>
          </cell>
          <cell r="C37" t="str">
            <v>ML</v>
          </cell>
        </row>
        <row r="38">
          <cell r="B38" t="str">
            <v>Appuis De Fenêtres et Châssis</v>
          </cell>
          <cell r="C38" t="str">
            <v>ML</v>
          </cell>
          <cell r="E38">
            <v>100</v>
          </cell>
        </row>
        <row r="39">
          <cell r="B39" t="str">
            <v>Encadrement de fenêtres en BA y compris aciers et enduits</v>
          </cell>
          <cell r="C39" t="str">
            <v>ML</v>
          </cell>
        </row>
        <row r="40">
          <cell r="B40" t="str">
            <v xml:space="preserve">Dalettes en béton armé </v>
          </cell>
          <cell r="C40" t="str">
            <v>M2</v>
          </cell>
          <cell r="E40">
            <v>120</v>
          </cell>
        </row>
        <row r="41">
          <cell r="B41" t="str">
            <v>Renformis en béton</v>
          </cell>
          <cell r="C41" t="str">
            <v>M2</v>
          </cell>
          <cell r="E41">
            <v>120</v>
          </cell>
        </row>
        <row r="42">
          <cell r="B42" t="str">
            <v>TOTAL GROS ŒUVRES</v>
          </cell>
        </row>
        <row r="43">
          <cell r="B43" t="str">
            <v xml:space="preserve"> 200-ETANCHEITE</v>
          </cell>
        </row>
        <row r="44">
          <cell r="A44">
            <v>201</v>
          </cell>
          <cell r="B44" t="str">
            <v>Forme de pente et Chappe de Lissage</v>
          </cell>
          <cell r="C44" t="str">
            <v>M2</v>
          </cell>
          <cell r="E44">
            <v>50</v>
          </cell>
        </row>
        <row r="45">
          <cell r="A45">
            <v>202</v>
          </cell>
          <cell r="B45" t="str">
            <v>Etanchéité autoprotégé de 4 mm soudable au chalumeau</v>
          </cell>
          <cell r="C45" t="str">
            <v>M2</v>
          </cell>
          <cell r="E45">
            <v>150</v>
          </cell>
        </row>
        <row r="46">
          <cell r="A46">
            <v>203</v>
          </cell>
          <cell r="B46" t="str">
            <v xml:space="preserve">Relevé d'étanchiete de 4mm </v>
          </cell>
          <cell r="C46" t="str">
            <v>ML</v>
          </cell>
          <cell r="E46">
            <v>70</v>
          </cell>
        </row>
        <row r="47">
          <cell r="A47">
            <v>204</v>
          </cell>
          <cell r="B47" t="str">
            <v xml:space="preserve">Fourniture et poses des gargouilles en plomb y/c crapaudine </v>
          </cell>
          <cell r="C47" t="str">
            <v>U</v>
          </cell>
          <cell r="E47">
            <v>300</v>
          </cell>
        </row>
        <row r="48">
          <cell r="A48">
            <v>205</v>
          </cell>
          <cell r="B48" t="str">
            <v>Descente des eaux pluvials en PVC 110mm</v>
          </cell>
          <cell r="C48" t="str">
            <v>ML</v>
          </cell>
          <cell r="E48">
            <v>120</v>
          </cell>
        </row>
        <row r="49">
          <cell r="B49" t="str">
            <v>TOTAL ETANCHEITE</v>
          </cell>
        </row>
        <row r="50">
          <cell r="B50" t="str">
            <v xml:space="preserve"> 300 - REVETEMENTS</v>
          </cell>
        </row>
        <row r="51">
          <cell r="A51">
            <v>301</v>
          </cell>
          <cell r="B51" t="str">
            <v xml:space="preserve">Revêtement  du sol en carreaux  grés  cérame 1 er choix </v>
          </cell>
          <cell r="C51" t="str">
            <v>M2</v>
          </cell>
          <cell r="E51">
            <v>140</v>
          </cell>
        </row>
        <row r="52">
          <cell r="A52">
            <v>302</v>
          </cell>
          <cell r="B52" t="str">
            <v>Plinthe en carreaux grès cérame 1 er choix</v>
          </cell>
          <cell r="C52" t="str">
            <v>ML</v>
          </cell>
          <cell r="E52">
            <v>75</v>
          </cell>
        </row>
        <row r="53">
          <cell r="A53">
            <v>303</v>
          </cell>
          <cell r="B53" t="str">
            <v xml:space="preserve">Sol en granito lavé y/c plinthes </v>
          </cell>
          <cell r="C53" t="str">
            <v>M2</v>
          </cell>
          <cell r="E53">
            <v>100</v>
          </cell>
        </row>
        <row r="54">
          <cell r="A54">
            <v>304</v>
          </cell>
          <cell r="B54" t="str">
            <v>Marche et contre marche en granito lavé yc Plinthe</v>
          </cell>
          <cell r="C54" t="str">
            <v>ML</v>
          </cell>
          <cell r="E54">
            <v>140</v>
          </cell>
        </row>
        <row r="55">
          <cell r="B55" t="str">
            <v>TOTAL DALLAGES - REVETEMENTS</v>
          </cell>
        </row>
        <row r="56">
          <cell r="B56" t="str">
            <v>400- PROTECTION INCENDIE</v>
          </cell>
        </row>
        <row r="57">
          <cell r="A57">
            <v>401</v>
          </cell>
          <cell r="B57" t="str">
            <v>Extincteur ABC 6kg</v>
          </cell>
          <cell r="C57" t="str">
            <v>U</v>
          </cell>
          <cell r="E57">
            <v>800</v>
          </cell>
        </row>
        <row r="58">
          <cell r="A58">
            <v>402</v>
          </cell>
          <cell r="B58" t="str">
            <v>Extincteur  CO 2 de 6 kg</v>
          </cell>
          <cell r="C58" t="str">
            <v>U</v>
          </cell>
          <cell r="E58">
            <v>800</v>
          </cell>
        </row>
        <row r="59">
          <cell r="B59" t="str">
            <v>TOTAL PROTECTION INCENDIE</v>
          </cell>
        </row>
        <row r="60">
          <cell r="B60" t="str">
            <v xml:space="preserve"> 500- MENUISERIE  - METALLIQUE ET ALUMINIUM</v>
          </cell>
        </row>
        <row r="62">
          <cell r="A62">
            <v>501</v>
          </cell>
          <cell r="B62" t="str">
            <v>Porte a lames en bois type salles</v>
          </cell>
          <cell r="C62" t="str">
            <v>M2</v>
          </cell>
          <cell r="E62">
            <v>800</v>
          </cell>
        </row>
        <row r="63">
          <cell r="A63">
            <v>502</v>
          </cell>
          <cell r="B63" t="str">
            <v xml:space="preserve">Portes isoplanes pour placards y/c étagères </v>
          </cell>
          <cell r="C63" t="str">
            <v>M2</v>
          </cell>
          <cell r="E63">
            <v>700</v>
          </cell>
        </row>
        <row r="64">
          <cell r="A64">
            <v>503</v>
          </cell>
          <cell r="B64" t="str">
            <v xml:space="preserve">Porte métallique ou grillagé y/c  vitrage </v>
          </cell>
          <cell r="C64" t="str">
            <v>M2</v>
          </cell>
          <cell r="E64">
            <v>800</v>
          </cell>
        </row>
        <row r="65">
          <cell r="A65">
            <v>504</v>
          </cell>
          <cell r="B65" t="str">
            <v>Grille de protection des  fenétres</v>
          </cell>
          <cell r="C65" t="str">
            <v>M2</v>
          </cell>
          <cell r="E65">
            <v>400</v>
          </cell>
        </row>
        <row r="66">
          <cell r="A66">
            <v>505</v>
          </cell>
          <cell r="B66" t="str">
            <v>Main courante métallique GAC</v>
          </cell>
          <cell r="C66" t="str">
            <v>ML</v>
          </cell>
          <cell r="E66">
            <v>200</v>
          </cell>
        </row>
        <row r="67">
          <cell r="A67">
            <v>506</v>
          </cell>
          <cell r="B67" t="str">
            <v>Support pour vidéo projecteur</v>
          </cell>
          <cell r="C67" t="str">
            <v>U</v>
          </cell>
          <cell r="E67">
            <v>250</v>
          </cell>
        </row>
        <row r="69">
          <cell r="A69">
            <v>507</v>
          </cell>
          <cell r="B69" t="str">
            <v xml:space="preserve">Fenêtres et châssis en aluminium  y/c  vitrage </v>
          </cell>
          <cell r="C69" t="str">
            <v>M2</v>
          </cell>
          <cell r="E69">
            <v>800</v>
          </cell>
        </row>
        <row r="70">
          <cell r="B70" t="str">
            <v xml:space="preserve">stores en tissu </v>
          </cell>
          <cell r="C70" t="str">
            <v>M2</v>
          </cell>
        </row>
        <row r="71">
          <cell r="B71" t="str">
            <v>TOTAL MENUISERIE BOIS - METALLIQUE -  ALUMINIUM</v>
          </cell>
        </row>
        <row r="72">
          <cell r="B72" t="str">
            <v xml:space="preserve">600 - ELECTRICITE </v>
          </cell>
        </row>
        <row r="73">
          <cell r="A73">
            <v>601</v>
          </cell>
          <cell r="B73" t="str">
            <v xml:space="preserve">Branchement au réseau existant </v>
          </cell>
          <cell r="C73" t="str">
            <v>Ens</v>
          </cell>
        </row>
        <row r="74">
          <cell r="A74">
            <v>602</v>
          </cell>
          <cell r="B74" t="str">
            <v>Mise à la terre</v>
          </cell>
          <cell r="C74" t="str">
            <v>Ens</v>
          </cell>
        </row>
        <row r="76">
          <cell r="A76">
            <v>603</v>
          </cell>
          <cell r="B76" t="str">
            <v xml:space="preserve">Câbles U1000 RO2V 2x10 mm² +T Y/C TRANCHEE </v>
          </cell>
          <cell r="C76" t="str">
            <v>ML</v>
          </cell>
          <cell r="E76">
            <v>140</v>
          </cell>
        </row>
        <row r="77">
          <cell r="A77">
            <v>604</v>
          </cell>
          <cell r="B77" t="str">
            <v xml:space="preserve">Câbles U1000 RO2V 2x16 mm² +T Y/C TRANCHEE </v>
          </cell>
          <cell r="C77" t="str">
            <v>ML</v>
          </cell>
          <cell r="E77">
            <v>150</v>
          </cell>
        </row>
        <row r="78">
          <cell r="A78">
            <v>605</v>
          </cell>
          <cell r="B78" t="str">
            <v xml:space="preserve">Tableau de protection </v>
          </cell>
          <cell r="C78" t="str">
            <v>U</v>
          </cell>
        </row>
        <row r="79">
          <cell r="A79">
            <v>606</v>
          </cell>
          <cell r="B79" t="str">
            <v xml:space="preserve">Foyer simple allumage </v>
          </cell>
          <cell r="C79" t="str">
            <v>U</v>
          </cell>
          <cell r="E79">
            <v>120</v>
          </cell>
        </row>
        <row r="80">
          <cell r="A80">
            <v>607</v>
          </cell>
          <cell r="B80" t="str">
            <v>Foyer lumineux double allumage</v>
          </cell>
          <cell r="C80" t="str">
            <v>U</v>
          </cell>
          <cell r="E80">
            <v>130</v>
          </cell>
        </row>
        <row r="81">
          <cell r="A81">
            <v>608</v>
          </cell>
          <cell r="B81" t="str">
            <v>Bouton poussoir</v>
          </cell>
          <cell r="C81" t="str">
            <v>U</v>
          </cell>
          <cell r="E81">
            <v>100</v>
          </cell>
        </row>
        <row r="82">
          <cell r="A82">
            <v>609</v>
          </cell>
          <cell r="B82" t="str">
            <v xml:space="preserve">Foyer lumineux complémentaire  </v>
          </cell>
          <cell r="C82" t="str">
            <v>U</v>
          </cell>
          <cell r="E82">
            <v>40</v>
          </cell>
        </row>
        <row r="83">
          <cell r="A83">
            <v>610</v>
          </cell>
          <cell r="B83" t="str">
            <v xml:space="preserve">Prise de courant 2X16/20A +T  </v>
          </cell>
          <cell r="C83" t="str">
            <v>U</v>
          </cell>
          <cell r="E83">
            <v>130</v>
          </cell>
        </row>
        <row r="84">
          <cell r="A84">
            <v>611</v>
          </cell>
          <cell r="B84" t="str">
            <v>Prise HDMI y/c  câble</v>
          </cell>
          <cell r="C84" t="str">
            <v>U</v>
          </cell>
          <cell r="E84">
            <v>250</v>
          </cell>
        </row>
        <row r="85">
          <cell r="A85">
            <v>612</v>
          </cell>
          <cell r="B85" t="str">
            <v>Prise VGA y/c câble</v>
          </cell>
          <cell r="C85" t="str">
            <v>U</v>
          </cell>
          <cell r="E85">
            <v>250</v>
          </cell>
        </row>
        <row r="86">
          <cell r="A86">
            <v>613</v>
          </cell>
          <cell r="B86" t="str">
            <v>Prise informatique y/c  câblage</v>
          </cell>
          <cell r="C86" t="str">
            <v>U</v>
          </cell>
        </row>
        <row r="87">
          <cell r="A87">
            <v>614</v>
          </cell>
          <cell r="B87" t="str">
            <v>Plafonnier 60x60 LED</v>
          </cell>
          <cell r="C87" t="str">
            <v>U</v>
          </cell>
        </row>
        <row r="88">
          <cell r="A88">
            <v>615</v>
          </cell>
          <cell r="B88" t="str">
            <v>Hublot étanche  LED 18w</v>
          </cell>
          <cell r="C88" t="str">
            <v>U</v>
          </cell>
          <cell r="E88">
            <v>130</v>
          </cell>
        </row>
        <row r="89">
          <cell r="A89">
            <v>616</v>
          </cell>
          <cell r="B89" t="str">
            <v>Applique murale etanche led 18w</v>
          </cell>
          <cell r="C89" t="str">
            <v>U</v>
          </cell>
          <cell r="E89">
            <v>130</v>
          </cell>
        </row>
        <row r="90">
          <cell r="A90">
            <v>617</v>
          </cell>
          <cell r="B90" t="str">
            <v>Bloc de secours 70 lumens</v>
          </cell>
          <cell r="C90" t="str">
            <v>U</v>
          </cell>
        </row>
        <row r="91">
          <cell r="B91" t="str">
            <v>TOTAL ELECTRICITE - LUSTRERIE</v>
          </cell>
        </row>
        <row r="92">
          <cell r="B92" t="str">
            <v>700-PEINTURE</v>
          </cell>
        </row>
        <row r="93">
          <cell r="A93">
            <v>701</v>
          </cell>
          <cell r="B93" t="str">
            <v>Peinture vinilique sur murs exterieures</v>
          </cell>
          <cell r="C93" t="str">
            <v>M2</v>
          </cell>
        </row>
        <row r="94">
          <cell r="A94">
            <v>702</v>
          </cell>
          <cell r="B94" t="str">
            <v>Peinture vinilique mate sur murs et plafonds interieures</v>
          </cell>
          <cell r="C94" t="str">
            <v>M2</v>
          </cell>
        </row>
        <row r="95">
          <cell r="A95">
            <v>703</v>
          </cell>
          <cell r="B95" t="str">
            <v>Peinture glycérophtalique mate sur murs int. et plafond</v>
          </cell>
          <cell r="C95" t="str">
            <v>M2</v>
          </cell>
        </row>
        <row r="96">
          <cell r="A96">
            <v>704</v>
          </cell>
          <cell r="B96" t="str">
            <v>Peinture glycérophtalique laquée sur menuiserie bois et métallique</v>
          </cell>
          <cell r="C96" t="str">
            <v>M2</v>
          </cell>
          <cell r="E96">
            <v>25</v>
          </cell>
        </row>
        <row r="97">
          <cell r="B97" t="str">
            <v>TOTAL PIENTURE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F118"/>
  <sheetViews>
    <sheetView tabSelected="1" topLeftCell="A106" zoomScale="80" zoomScaleNormal="80" workbookViewId="0">
      <selection activeCell="M130" sqref="M130"/>
    </sheetView>
  </sheetViews>
  <sheetFormatPr baseColWidth="10" defaultRowHeight="15" x14ac:dyDescent="0.25"/>
  <cols>
    <col min="1" max="1" width="13.42578125" customWidth="1"/>
    <col min="2" max="2" width="60.140625" customWidth="1"/>
    <col min="3" max="3" width="16.42578125" customWidth="1"/>
    <col min="4" max="4" width="15.28515625" customWidth="1"/>
    <col min="5" max="5" width="20.85546875" customWidth="1"/>
    <col min="6" max="6" width="16.7109375" customWidth="1"/>
    <col min="9" max="9" width="18.42578125" customWidth="1"/>
  </cols>
  <sheetData>
    <row r="8" spans="1:6" ht="15.75" thickBot="1" x14ac:dyDescent="0.3"/>
    <row r="9" spans="1:6" ht="15.75" customHeight="1" thickBot="1" x14ac:dyDescent="0.3">
      <c r="A9" s="45" t="s">
        <v>5</v>
      </c>
      <c r="B9" s="46"/>
      <c r="C9" s="46"/>
      <c r="D9" s="46"/>
      <c r="E9" s="46"/>
      <c r="F9" s="47"/>
    </row>
    <row r="10" spans="1:6" ht="18" thickBot="1" x14ac:dyDescent="0.3">
      <c r="A10" s="23"/>
      <c r="B10" s="24"/>
      <c r="C10" s="24"/>
      <c r="D10" s="24"/>
      <c r="E10" s="24"/>
      <c r="F10" s="25"/>
    </row>
    <row r="11" spans="1:6" ht="15" customHeight="1" x14ac:dyDescent="0.25">
      <c r="A11" s="45" t="s">
        <v>13</v>
      </c>
      <c r="B11" s="46"/>
      <c r="C11" s="46"/>
      <c r="D11" s="46"/>
      <c r="E11" s="46"/>
      <c r="F11" s="47"/>
    </row>
    <row r="12" spans="1:6" ht="39.75" customHeight="1" x14ac:dyDescent="0.25">
      <c r="A12" s="49" t="s">
        <v>6</v>
      </c>
      <c r="B12" s="50"/>
      <c r="C12" s="50"/>
      <c r="D12" s="50"/>
      <c r="E12" s="50"/>
      <c r="F12" s="51"/>
    </row>
    <row r="13" spans="1:6" ht="24" customHeight="1" x14ac:dyDescent="0.25">
      <c r="A13" s="52" t="s">
        <v>12</v>
      </c>
      <c r="B13" s="53"/>
      <c r="C13" s="53"/>
      <c r="D13" s="53"/>
      <c r="E13" s="53"/>
      <c r="F13" s="54"/>
    </row>
    <row r="14" spans="1:6" ht="21.75" customHeight="1" x14ac:dyDescent="0.25">
      <c r="A14" s="52"/>
      <c r="B14" s="53"/>
      <c r="C14" s="53"/>
      <c r="D14" s="53"/>
      <c r="E14" s="53"/>
      <c r="F14" s="54"/>
    </row>
    <row r="15" spans="1:6" ht="22.5" customHeight="1" x14ac:dyDescent="0.25">
      <c r="A15" s="52"/>
      <c r="B15" s="53"/>
      <c r="C15" s="53"/>
      <c r="D15" s="53"/>
      <c r="E15" s="53"/>
      <c r="F15" s="54"/>
    </row>
    <row r="16" spans="1:6" ht="21" customHeight="1" x14ac:dyDescent="0.25">
      <c r="A16" s="52"/>
      <c r="B16" s="53"/>
      <c r="C16" s="53"/>
      <c r="D16" s="53"/>
      <c r="E16" s="53"/>
      <c r="F16" s="54"/>
    </row>
    <row r="17" spans="1:6" ht="21" customHeight="1" x14ac:dyDescent="0.25">
      <c r="A17" s="52"/>
      <c r="B17" s="53"/>
      <c r="C17" s="53"/>
      <c r="D17" s="53"/>
      <c r="E17" s="53"/>
      <c r="F17" s="54"/>
    </row>
    <row r="18" spans="1:6" ht="3.75" customHeight="1" x14ac:dyDescent="0.25">
      <c r="A18" s="52"/>
      <c r="B18" s="53"/>
      <c r="C18" s="53"/>
      <c r="D18" s="53"/>
      <c r="E18" s="53"/>
      <c r="F18" s="54"/>
    </row>
    <row r="19" spans="1:6" ht="18.75" x14ac:dyDescent="0.25">
      <c r="A19" s="37"/>
      <c r="B19" s="38"/>
      <c r="C19" s="38"/>
      <c r="D19" s="38"/>
      <c r="E19" s="38"/>
      <c r="F19" s="39"/>
    </row>
    <row r="20" spans="1:6" ht="15" customHeight="1" x14ac:dyDescent="0.25">
      <c r="A20" s="40" t="s">
        <v>0</v>
      </c>
      <c r="B20" s="41" t="s">
        <v>1</v>
      </c>
      <c r="C20" s="40" t="s">
        <v>2</v>
      </c>
      <c r="D20" s="42" t="s">
        <v>14</v>
      </c>
      <c r="E20" s="44" t="s">
        <v>15</v>
      </c>
      <c r="F20" s="44" t="s">
        <v>16</v>
      </c>
    </row>
    <row r="21" spans="1:6" x14ac:dyDescent="0.25">
      <c r="A21" s="40"/>
      <c r="B21" s="41"/>
      <c r="C21" s="40"/>
      <c r="D21" s="43" t="s">
        <v>3</v>
      </c>
      <c r="E21" s="44"/>
      <c r="F21" s="44"/>
    </row>
    <row r="22" spans="1:6" ht="15.75" x14ac:dyDescent="0.25">
      <c r="A22" s="1"/>
      <c r="B22" s="2" t="str">
        <f>'[1]ESTIMATION total'!B6</f>
        <v>100 - GROS ŒUVRES</v>
      </c>
      <c r="C22" s="3"/>
      <c r="D22" s="3"/>
      <c r="E22" s="3"/>
      <c r="F22" s="3"/>
    </row>
    <row r="23" spans="1:6" x14ac:dyDescent="0.25">
      <c r="A23" s="1"/>
      <c r="B23" s="3" t="str">
        <f>'[1]ESTIMATION total'!B7</f>
        <v>I - TERRASSEMENT</v>
      </c>
      <c r="C23" s="4"/>
      <c r="D23" s="4"/>
      <c r="E23" s="5"/>
      <c r="F23" s="6"/>
    </row>
    <row r="24" spans="1:6" ht="40.5" customHeight="1" x14ac:dyDescent="0.25">
      <c r="A24" s="7">
        <f>+'[1]ESTIMATION total'!A8</f>
        <v>101</v>
      </c>
      <c r="B24" s="21" t="str">
        <f>+'[1]ESTIMATION total'!B8</f>
        <v xml:space="preserve">Démolition structure verticalesen béton armé, en pisé ,en pierre et en agglos y/c étayage et évacuation à la décharge publique </v>
      </c>
      <c r="C24" s="4" t="str">
        <f>+'[1]ESTIMATION total'!C8</f>
        <v>Ens</v>
      </c>
      <c r="D24" s="20">
        <v>10</v>
      </c>
      <c r="E24" s="9">
        <v>2000</v>
      </c>
      <c r="F24" s="10">
        <f>+D24*E24</f>
        <v>20000</v>
      </c>
    </row>
    <row r="25" spans="1:6" ht="40.5" customHeight="1" x14ac:dyDescent="0.25">
      <c r="A25" s="7">
        <f>+'[1]ESTIMATION total'!A9</f>
        <v>102</v>
      </c>
      <c r="B25" s="21" t="str">
        <f>'[1]ESTIMATION total'!B9</f>
        <v xml:space="preserve">Décapage ,nettoyage, nivellement et mise à niveau des plates formes Y compris evacuation    </v>
      </c>
      <c r="C25" s="4" t="str">
        <f>'[1]ESTIMATION total'!C9</f>
        <v>M2</v>
      </c>
      <c r="D25" s="20">
        <v>683</v>
      </c>
      <c r="E25" s="9">
        <v>15</v>
      </c>
      <c r="F25" s="10">
        <f t="shared" ref="F25:F57" si="0">+D25*E25</f>
        <v>10245</v>
      </c>
    </row>
    <row r="26" spans="1:6" ht="40.5" customHeight="1" x14ac:dyDescent="0.25">
      <c r="A26" s="7">
        <f>+'[1]ESTIMATION total'!A10</f>
        <v>103</v>
      </c>
      <c r="B26" s="21" t="str">
        <f>'[1]ESTIMATION total'!B10</f>
        <v>Fouilles en tranchées , en rigoles ou en puits  y compris rocher et terrain de toutes natures</v>
      </c>
      <c r="C26" s="4" t="str">
        <f>'[1]ESTIMATION total'!C10</f>
        <v>M3</v>
      </c>
      <c r="D26" s="20">
        <v>480</v>
      </c>
      <c r="E26" s="9">
        <v>25</v>
      </c>
      <c r="F26" s="10">
        <f t="shared" si="0"/>
        <v>12000</v>
      </c>
    </row>
    <row r="27" spans="1:6" ht="29.25" customHeight="1" x14ac:dyDescent="0.25">
      <c r="A27" s="7">
        <f>+'[1]ESTIMATION total'!A11</f>
        <v>104</v>
      </c>
      <c r="B27" s="21" t="str">
        <f>'[1]ESTIMATION total'!B11</f>
        <v>Remblai y compris remblai d'apport ou évacuation aux décharges publiques</v>
      </c>
      <c r="C27" s="4" t="str">
        <f>'[1]ESTIMATION total'!C11</f>
        <v>M3</v>
      </c>
      <c r="D27" s="20">
        <v>703</v>
      </c>
      <c r="E27" s="9">
        <f>'[1]ESTIMATION total'!E11</f>
        <v>35</v>
      </c>
      <c r="F27" s="10">
        <f t="shared" si="0"/>
        <v>24605</v>
      </c>
    </row>
    <row r="28" spans="1:6" x14ac:dyDescent="0.25">
      <c r="A28" s="11"/>
      <c r="B28" s="3" t="str">
        <f>'[1]ESTIMATION total'!B12</f>
        <v>II - MACONNERIE EN FONDATION</v>
      </c>
      <c r="C28" s="12"/>
      <c r="D28" s="20"/>
      <c r="E28" s="9"/>
      <c r="F28" s="10"/>
    </row>
    <row r="29" spans="1:6" ht="29.25" customHeight="1" x14ac:dyDescent="0.25">
      <c r="A29" s="7">
        <f>'[1]ESTIMATION total'!A13</f>
        <v>105</v>
      </c>
      <c r="B29" s="21" t="str">
        <f>'[1]ESTIMATION total'!B13</f>
        <v xml:space="preserve">Béton de propreté </v>
      </c>
      <c r="C29" s="4" t="str">
        <f>'[1]ESTIMATION total'!C13</f>
        <v>M3</v>
      </c>
      <c r="D29" s="20">
        <v>32.25</v>
      </c>
      <c r="E29" s="9">
        <f>'[1]ESTIMATION total'!E13</f>
        <v>500</v>
      </c>
      <c r="F29" s="10">
        <f t="shared" si="0"/>
        <v>16125</v>
      </c>
    </row>
    <row r="30" spans="1:6" ht="29.25" customHeight="1" x14ac:dyDescent="0.25">
      <c r="A30" s="7">
        <f>'[1]ESTIMATION total'!A14</f>
        <v>106</v>
      </c>
      <c r="B30" s="21" t="str">
        <f>'[1]ESTIMATION total'!B14</f>
        <v>Gros béton</v>
      </c>
      <c r="C30" s="4" t="str">
        <f>'[1]ESTIMATION total'!C14</f>
        <v>M3</v>
      </c>
      <c r="D30" s="20">
        <v>14.25</v>
      </c>
      <c r="E30" s="9">
        <f>'[1]ESTIMATION total'!E14</f>
        <v>600</v>
      </c>
      <c r="F30" s="10">
        <f t="shared" si="0"/>
        <v>8550</v>
      </c>
    </row>
    <row r="31" spans="1:6" ht="29.25" customHeight="1" x14ac:dyDescent="0.25">
      <c r="A31" s="7">
        <f>'[1]ESTIMATION total'!A15</f>
        <v>107</v>
      </c>
      <c r="B31" s="21" t="str">
        <f>'[1]ESTIMATION total'!B15</f>
        <v>Béton cyclopéen en fondations</v>
      </c>
      <c r="C31" s="4" t="str">
        <f>'[1]ESTIMATION total'!C15</f>
        <v>M3</v>
      </c>
      <c r="D31" s="20">
        <v>16.23</v>
      </c>
      <c r="E31" s="9">
        <f>'[1]ESTIMATION total'!E15</f>
        <v>350</v>
      </c>
      <c r="F31" s="10">
        <f t="shared" si="0"/>
        <v>5680.5</v>
      </c>
    </row>
    <row r="32" spans="1:6" ht="29.25" customHeight="1" x14ac:dyDescent="0.25">
      <c r="A32" s="7">
        <f>'[1]ESTIMATION total'!A16</f>
        <v>108</v>
      </c>
      <c r="B32" s="21" t="str">
        <f>'[1]ESTIMATION total'!B16</f>
        <v xml:space="preserve">Maconnerie de moellons en fondation </v>
      </c>
      <c r="C32" s="4" t="str">
        <f>'[1]ESTIMATION total'!C16</f>
        <v>M3</v>
      </c>
      <c r="D32" s="20">
        <v>160</v>
      </c>
      <c r="E32" s="9">
        <v>200</v>
      </c>
      <c r="F32" s="10">
        <f t="shared" si="0"/>
        <v>32000</v>
      </c>
    </row>
    <row r="33" spans="1:6" ht="29.25" customHeight="1" x14ac:dyDescent="0.25">
      <c r="A33" s="7">
        <f>'[1]ESTIMATION total'!A17</f>
        <v>109</v>
      </c>
      <c r="B33" s="21" t="str">
        <f>'[1]ESTIMATION total'!B17</f>
        <v xml:space="preserve">Arase étanche </v>
      </c>
      <c r="C33" s="4" t="str">
        <f>'[1]ESTIMATION total'!C17</f>
        <v>ML</v>
      </c>
      <c r="D33" s="20">
        <v>268</v>
      </c>
      <c r="E33" s="9">
        <v>60</v>
      </c>
      <c r="F33" s="10">
        <f t="shared" si="0"/>
        <v>16080</v>
      </c>
    </row>
    <row r="34" spans="1:6" x14ac:dyDescent="0.25">
      <c r="A34" s="11"/>
      <c r="B34" s="3" t="str">
        <f>'[1]ESTIMATION total'!B18</f>
        <v>III- BETON ARME EN FONDATION</v>
      </c>
      <c r="C34" s="11"/>
      <c r="D34" s="20"/>
      <c r="E34" s="9"/>
      <c r="F34" s="10"/>
    </row>
    <row r="35" spans="1:6" ht="29.25" customHeight="1" x14ac:dyDescent="0.25">
      <c r="A35" s="7">
        <f>'[1]ESTIMATION total'!A19</f>
        <v>110</v>
      </c>
      <c r="B35" s="21" t="str">
        <f>'[1]ESTIMATION total'!B19</f>
        <v xml:space="preserve">Béton pour Beton .Armé en fondations </v>
      </c>
      <c r="C35" s="4" t="str">
        <f>'[1]ESTIMATION total'!C19</f>
        <v>M3</v>
      </c>
      <c r="D35" s="20">
        <v>111.5</v>
      </c>
      <c r="E35" s="9">
        <f>'[1]ESTIMATION total'!E19</f>
        <v>1100</v>
      </c>
      <c r="F35" s="10">
        <f t="shared" si="0"/>
        <v>122650</v>
      </c>
    </row>
    <row r="36" spans="1:6" ht="29.25" customHeight="1" x14ac:dyDescent="0.25">
      <c r="A36" s="7">
        <f>'[1]ESTIMATION total'!A20</f>
        <v>111</v>
      </c>
      <c r="B36" s="21" t="str">
        <f>'[1]ESTIMATION total'!B20</f>
        <v>Aciers haute adhérence en fondations</v>
      </c>
      <c r="C36" s="4" t="str">
        <f>'[1]ESTIMATION total'!C20</f>
        <v>Kg</v>
      </c>
      <c r="D36" s="20">
        <v>12035</v>
      </c>
      <c r="E36" s="9">
        <v>12</v>
      </c>
      <c r="F36" s="10">
        <f t="shared" si="0"/>
        <v>144420</v>
      </c>
    </row>
    <row r="37" spans="1:6" x14ac:dyDescent="0.25">
      <c r="A37" s="11"/>
      <c r="B37" s="3" t="str">
        <f>'[1]ESTIMATION total'!B21</f>
        <v>IV- DALLAGE EN BETON</v>
      </c>
      <c r="C37" s="11"/>
      <c r="D37" s="20"/>
      <c r="E37" s="9"/>
      <c r="F37" s="10"/>
    </row>
    <row r="38" spans="1:6" ht="29.25" customHeight="1" x14ac:dyDescent="0.25">
      <c r="A38" s="7">
        <f>'[1]ESTIMATION total'!A22</f>
        <v>112</v>
      </c>
      <c r="B38" s="21" t="str">
        <f>'[1]ESTIMATION total'!B22</f>
        <v>Herissonage en pierres seches de 20 cm d'epaisseur</v>
      </c>
      <c r="C38" s="4" t="str">
        <f>'[1]ESTIMATION total'!C22</f>
        <v>M2</v>
      </c>
      <c r="D38" s="20">
        <v>680</v>
      </c>
      <c r="E38" s="9">
        <v>25</v>
      </c>
      <c r="F38" s="22">
        <f t="shared" si="0"/>
        <v>17000</v>
      </c>
    </row>
    <row r="39" spans="1:6" ht="29.25" customHeight="1" x14ac:dyDescent="0.25">
      <c r="A39" s="7">
        <f>'[1]ESTIMATION total'!A23</f>
        <v>113</v>
      </c>
      <c r="B39" s="21" t="str">
        <f>'[1]ESTIMATION total'!B23</f>
        <v>Forme en béton de 13 cm y compris acier</v>
      </c>
      <c r="C39" s="4" t="str">
        <f>'[1]ESTIMATION total'!C23</f>
        <v>M2</v>
      </c>
      <c r="D39" s="20">
        <v>680</v>
      </c>
      <c r="E39" s="9">
        <f>'[1]ESTIMATION total'!E23</f>
        <v>150</v>
      </c>
      <c r="F39" s="10">
        <f t="shared" si="0"/>
        <v>102000</v>
      </c>
    </row>
    <row r="40" spans="1:6" x14ac:dyDescent="0.25">
      <c r="A40" s="11"/>
      <c r="B40" s="3" t="str">
        <f>'[1]ESTIMATION total'!B24</f>
        <v>VI-BETON ARME EN ELEVATION</v>
      </c>
      <c r="C40" s="11"/>
      <c r="D40" s="20"/>
      <c r="E40" s="9"/>
      <c r="F40" s="10"/>
    </row>
    <row r="41" spans="1:6" ht="29.25" customHeight="1" x14ac:dyDescent="0.25">
      <c r="A41" s="7">
        <f>'[1]ESTIMATION total'!A25</f>
        <v>114</v>
      </c>
      <c r="B41" s="21" t="str">
        <f>'[1]ESTIMATION total'!B25</f>
        <v>Béton pour B.A en élèvation de toute ouvrages</v>
      </c>
      <c r="C41" s="4" t="str">
        <f>'[1]ESTIMATION total'!C25</f>
        <v>M3</v>
      </c>
      <c r="D41" s="20">
        <v>119.14</v>
      </c>
      <c r="E41" s="9">
        <f>'[1]ESTIMATION total'!E25</f>
        <v>1100</v>
      </c>
      <c r="F41" s="10">
        <f t="shared" si="0"/>
        <v>131054</v>
      </c>
    </row>
    <row r="42" spans="1:6" ht="29.25" customHeight="1" x14ac:dyDescent="0.25">
      <c r="A42" s="7">
        <f>'[1]ESTIMATION total'!A26</f>
        <v>115</v>
      </c>
      <c r="B42" s="21" t="str">
        <f>'[1]ESTIMATION total'!B26</f>
        <v>Aciers haute adhérence en elévation</v>
      </c>
      <c r="C42" s="4" t="str">
        <f>'[1]ESTIMATION total'!C26</f>
        <v>Kg</v>
      </c>
      <c r="D42" s="20">
        <v>13372</v>
      </c>
      <c r="E42" s="9">
        <f>'[1]ESTIMATION total'!E26</f>
        <v>12</v>
      </c>
      <c r="F42" s="10">
        <f t="shared" si="0"/>
        <v>160464</v>
      </c>
    </row>
    <row r="43" spans="1:6" ht="29.25" customHeight="1" x14ac:dyDescent="0.25">
      <c r="A43" s="7">
        <f>'[1]ESTIMATION total'!A27</f>
        <v>116</v>
      </c>
      <c r="B43" s="21" t="str">
        <f>'[1]ESTIMATION total'!B27</f>
        <v>plancher en hourdis préfabriqué de toute dimension</v>
      </c>
      <c r="C43" s="4" t="str">
        <f>'[1]ESTIMATION total'!C27</f>
        <v>M2</v>
      </c>
      <c r="D43" s="20">
        <v>709.94</v>
      </c>
      <c r="E43" s="9">
        <f>'[1]ESTIMATION total'!E27</f>
        <v>300</v>
      </c>
      <c r="F43" s="10">
        <f t="shared" si="0"/>
        <v>212982.00000000003</v>
      </c>
    </row>
    <row r="44" spans="1:6" x14ac:dyDescent="0.25">
      <c r="A44" s="11"/>
      <c r="B44" s="3" t="str">
        <f>'[1]ESTIMATION total'!B28</f>
        <v>VII - MACONNERIES EN ELEVATION ET CLOISONS</v>
      </c>
      <c r="C44" s="11"/>
      <c r="D44" s="20"/>
      <c r="E44" s="9"/>
      <c r="F44" s="10"/>
    </row>
    <row r="45" spans="1:6" ht="29.25" customHeight="1" x14ac:dyDescent="0.25">
      <c r="A45" s="7">
        <f>'[1]ESTIMATION total'!A29</f>
        <v>117</v>
      </c>
      <c r="B45" s="21" t="str">
        <f>'[1]ESTIMATION total'!B29</f>
        <v>Double cloisons en agglos de toute épaisseur</v>
      </c>
      <c r="C45" s="4" t="str">
        <f>'[1]ESTIMATION total'!C29</f>
        <v>M2</v>
      </c>
      <c r="D45" s="20">
        <v>861.5200000000001</v>
      </c>
      <c r="E45" s="9">
        <v>150</v>
      </c>
      <c r="F45" s="10">
        <f t="shared" si="0"/>
        <v>129228.00000000001</v>
      </c>
    </row>
    <row r="46" spans="1:6" ht="29.25" customHeight="1" x14ac:dyDescent="0.25">
      <c r="A46" s="7">
        <f>'[1]ESTIMATION total'!A30</f>
        <v>118</v>
      </c>
      <c r="B46" s="21" t="str">
        <f>'[1]ESTIMATION total'!B30</f>
        <v>Cloisons en agglos de 20 cm</v>
      </c>
      <c r="C46" s="4" t="str">
        <f>'[1]ESTIMATION total'!C30</f>
        <v>M2</v>
      </c>
      <c r="D46" s="20">
        <v>86</v>
      </c>
      <c r="E46" s="9">
        <f>'[1]ESTIMATION total'!E30</f>
        <v>120</v>
      </c>
      <c r="F46" s="10">
        <f t="shared" si="0"/>
        <v>10320</v>
      </c>
    </row>
    <row r="47" spans="1:6" ht="29.25" customHeight="1" x14ac:dyDescent="0.25">
      <c r="A47" s="7">
        <f>'[1]ESTIMATION total'!A31</f>
        <v>119</v>
      </c>
      <c r="B47" s="21" t="str">
        <f>'[1]ESTIMATION total'!B31</f>
        <v>Cloisons en agglos de 10 cm</v>
      </c>
      <c r="C47" s="4" t="str">
        <f>'[1]ESTIMATION total'!C31</f>
        <v>M2</v>
      </c>
      <c r="D47" s="20">
        <v>10</v>
      </c>
      <c r="E47" s="9">
        <f>'[1]ESTIMATION total'!E31</f>
        <v>100</v>
      </c>
      <c r="F47" s="10">
        <f t="shared" si="0"/>
        <v>1000</v>
      </c>
    </row>
    <row r="48" spans="1:6" x14ac:dyDescent="0.25">
      <c r="A48" s="11"/>
      <c r="B48" s="3" t="str">
        <f>'[1]ESTIMATION total'!B32</f>
        <v>VIII - ENDUITS</v>
      </c>
      <c r="C48" s="11"/>
      <c r="D48" s="20"/>
      <c r="E48" s="9"/>
      <c r="F48" s="10"/>
    </row>
    <row r="49" spans="1:6" ht="29.25" customHeight="1" x14ac:dyDescent="0.25">
      <c r="A49" s="7">
        <f>'[1]ESTIMATION total'!A33</f>
        <v>120</v>
      </c>
      <c r="B49" s="21" t="str">
        <f>'[1]ESTIMATION total'!B33</f>
        <v>Enduit extérieur au mortier de ciment  y/c baguette d'angle</v>
      </c>
      <c r="C49" s="4" t="str">
        <f>'[1]ESTIMATION total'!C33</f>
        <v>M2</v>
      </c>
      <c r="D49" s="20">
        <v>2030</v>
      </c>
      <c r="E49" s="9">
        <v>35</v>
      </c>
      <c r="F49" s="10">
        <f t="shared" si="0"/>
        <v>71050</v>
      </c>
    </row>
    <row r="50" spans="1:6" ht="29.25" customHeight="1" x14ac:dyDescent="0.25">
      <c r="A50" s="7">
        <f>'[1]ESTIMATION total'!A34</f>
        <v>121</v>
      </c>
      <c r="B50" s="21" t="str">
        <f>'[1]ESTIMATION total'!B34</f>
        <v>Enduit intérieur au mortier de ciment sur murs et plafonds interieurs y/c baguette d'angle</v>
      </c>
      <c r="C50" s="4" t="str">
        <f>'[1]ESTIMATION total'!C34</f>
        <v>M2</v>
      </c>
      <c r="D50" s="20">
        <v>1440</v>
      </c>
      <c r="E50" s="9">
        <v>30</v>
      </c>
      <c r="F50" s="10">
        <f t="shared" si="0"/>
        <v>43200</v>
      </c>
    </row>
    <row r="51" spans="1:6" x14ac:dyDescent="0.25">
      <c r="A51" s="11"/>
      <c r="B51" s="3" t="str">
        <f>'[1]ESTIMATION total'!B35</f>
        <v>IX- DIVERS</v>
      </c>
      <c r="C51" s="11"/>
      <c r="D51" s="20"/>
      <c r="E51" s="9"/>
      <c r="F51" s="10"/>
    </row>
    <row r="52" spans="1:6" ht="29.25" customHeight="1" x14ac:dyDescent="0.25">
      <c r="A52" s="7">
        <f>'[1]ESTIMATION total'!A36</f>
        <v>122</v>
      </c>
      <c r="B52" s="21" t="str">
        <f>'[1]ESTIMATION total'!B36</f>
        <v xml:space="preserve">Trottoir et drain périphérique  de 1m de largeur </v>
      </c>
      <c r="C52" s="4" t="str">
        <f>'[1]ESTIMATION total'!C36</f>
        <v>M2</v>
      </c>
      <c r="D52" s="20">
        <v>260</v>
      </c>
      <c r="E52" s="9">
        <f>'[1]ESTIMATION total'!E36</f>
        <v>150</v>
      </c>
      <c r="F52" s="10">
        <f t="shared" si="0"/>
        <v>39000</v>
      </c>
    </row>
    <row r="53" spans="1:6" ht="29.25" customHeight="1" x14ac:dyDescent="0.25">
      <c r="A53" s="7">
        <f>'[1]ESTIMATION total'!A37</f>
        <v>123</v>
      </c>
      <c r="B53" s="21" t="str">
        <f>'[1]ESTIMATION total'!B37</f>
        <v>Acrotere en beton arme y/c façonnage du couronnement</v>
      </c>
      <c r="C53" s="4" t="str">
        <f>'[1]ESTIMATION total'!C37</f>
        <v>ML</v>
      </c>
      <c r="D53" s="20">
        <v>291</v>
      </c>
      <c r="E53" s="9">
        <v>120</v>
      </c>
      <c r="F53" s="10">
        <f t="shared" si="0"/>
        <v>34920</v>
      </c>
    </row>
    <row r="54" spans="1:6" ht="29.25" customHeight="1" x14ac:dyDescent="0.25">
      <c r="A54" s="7">
        <v>124</v>
      </c>
      <c r="B54" s="21" t="str">
        <f>'[1]ESTIMATION total'!B38</f>
        <v>Appuis De Fenêtres et Châssis</v>
      </c>
      <c r="C54" s="4" t="str">
        <f>'[1]ESTIMATION total'!C38</f>
        <v>ML</v>
      </c>
      <c r="D54" s="20">
        <v>85</v>
      </c>
      <c r="E54" s="9">
        <f>'[1]ESTIMATION total'!E38</f>
        <v>100</v>
      </c>
      <c r="F54" s="10">
        <f t="shared" si="0"/>
        <v>8500</v>
      </c>
    </row>
    <row r="55" spans="1:6" ht="29.25" customHeight="1" x14ac:dyDescent="0.25">
      <c r="A55" s="7">
        <v>125</v>
      </c>
      <c r="B55" s="21" t="str">
        <f>'[1]ESTIMATION total'!B39</f>
        <v>Encadrement de fenêtres en BA y compris aciers et enduits</v>
      </c>
      <c r="C55" s="4" t="str">
        <f>'[1]ESTIMATION total'!C39</f>
        <v>ML</v>
      </c>
      <c r="D55" s="20">
        <v>275</v>
      </c>
      <c r="E55" s="9">
        <v>100</v>
      </c>
      <c r="F55" s="10">
        <f t="shared" si="0"/>
        <v>27500</v>
      </c>
    </row>
    <row r="56" spans="1:6" ht="29.25" customHeight="1" x14ac:dyDescent="0.25">
      <c r="A56" s="7">
        <v>126</v>
      </c>
      <c r="B56" s="21" t="str">
        <f>'[1]ESTIMATION total'!B40</f>
        <v xml:space="preserve">Dalettes en béton armé </v>
      </c>
      <c r="C56" s="4" t="str">
        <f>'[1]ESTIMATION total'!C40</f>
        <v>M2</v>
      </c>
      <c r="D56" s="20">
        <v>9.6000000000000014</v>
      </c>
      <c r="E56" s="9">
        <f>'[1]ESTIMATION total'!E40</f>
        <v>120</v>
      </c>
      <c r="F56" s="10">
        <f t="shared" si="0"/>
        <v>1152.0000000000002</v>
      </c>
    </row>
    <row r="57" spans="1:6" ht="29.25" customHeight="1" x14ac:dyDescent="0.25">
      <c r="A57" s="7">
        <v>127</v>
      </c>
      <c r="B57" s="21" t="str">
        <f>'[1]ESTIMATION total'!B41</f>
        <v>Renformis en béton</v>
      </c>
      <c r="C57" s="4" t="str">
        <f>'[1]ESTIMATION total'!C41</f>
        <v>M2</v>
      </c>
      <c r="D57" s="20">
        <v>9.6000000000000014</v>
      </c>
      <c r="E57" s="9">
        <f>'[1]ESTIMATION total'!E41</f>
        <v>120</v>
      </c>
      <c r="F57" s="10">
        <f t="shared" si="0"/>
        <v>1152.0000000000002</v>
      </c>
    </row>
    <row r="58" spans="1:6" x14ac:dyDescent="0.25">
      <c r="A58" s="11"/>
      <c r="B58" s="13" t="str">
        <f>'[1]ESTIMATION total'!B42</f>
        <v>TOTAL GROS ŒUVRES</v>
      </c>
      <c r="C58" s="14"/>
      <c r="D58" s="8"/>
      <c r="E58" s="9"/>
      <c r="F58" s="15">
        <f>SUM(F24:F57)</f>
        <v>1402877.5</v>
      </c>
    </row>
    <row r="59" spans="1:6" ht="15.75" x14ac:dyDescent="0.25">
      <c r="A59" s="11"/>
      <c r="B59" s="2" t="str">
        <f>'[1]ESTIMATION total'!B43</f>
        <v xml:space="preserve"> 200-ETANCHEITE</v>
      </c>
      <c r="C59" s="3"/>
      <c r="D59" s="8"/>
      <c r="E59" s="9"/>
      <c r="F59" s="3"/>
    </row>
    <row r="60" spans="1:6" ht="29.25" customHeight="1" x14ac:dyDescent="0.25">
      <c r="A60" s="7">
        <f>'[1]ESTIMATION total'!A44</f>
        <v>201</v>
      </c>
      <c r="B60" s="21" t="str">
        <f>'[1]ESTIMATION total'!B44</f>
        <v>Forme de pente et Chappe de Lissage</v>
      </c>
      <c r="C60" s="4" t="str">
        <f>'[1]ESTIMATION total'!C44</f>
        <v>M2</v>
      </c>
      <c r="D60" s="20">
        <v>700</v>
      </c>
      <c r="E60" s="9">
        <f>'[1]ESTIMATION total'!E44</f>
        <v>50</v>
      </c>
      <c r="F60" s="10">
        <f>+D60*E60</f>
        <v>35000</v>
      </c>
    </row>
    <row r="61" spans="1:6" ht="29.25" customHeight="1" x14ac:dyDescent="0.25">
      <c r="A61" s="7">
        <f>'[1]ESTIMATION total'!A45</f>
        <v>202</v>
      </c>
      <c r="B61" s="21" t="str">
        <f>'[1]ESTIMATION total'!B45</f>
        <v>Etanchéité autoprotégé de 4 mm soudable au chalumeau</v>
      </c>
      <c r="C61" s="4" t="str">
        <f>'[1]ESTIMATION total'!C45</f>
        <v>M2</v>
      </c>
      <c r="D61" s="20">
        <v>700</v>
      </c>
      <c r="E61" s="9">
        <f>'[1]ESTIMATION total'!E45</f>
        <v>150</v>
      </c>
      <c r="F61" s="10">
        <f t="shared" ref="F61:F64" si="1">+D61*E61</f>
        <v>105000</v>
      </c>
    </row>
    <row r="62" spans="1:6" ht="29.25" customHeight="1" x14ac:dyDescent="0.25">
      <c r="A62" s="7">
        <f>'[1]ESTIMATION total'!A46</f>
        <v>203</v>
      </c>
      <c r="B62" s="21" t="str">
        <f>'[1]ESTIMATION total'!B46</f>
        <v xml:space="preserve">Relevé d'étanchiete de 4mm </v>
      </c>
      <c r="C62" s="4" t="str">
        <f>'[1]ESTIMATION total'!C46</f>
        <v>ML</v>
      </c>
      <c r="D62" s="20">
        <v>318</v>
      </c>
      <c r="E62" s="9">
        <f>'[1]ESTIMATION total'!E46</f>
        <v>70</v>
      </c>
      <c r="F62" s="10">
        <f t="shared" si="1"/>
        <v>22260</v>
      </c>
    </row>
    <row r="63" spans="1:6" ht="29.25" customHeight="1" x14ac:dyDescent="0.25">
      <c r="A63" s="7">
        <f>'[1]ESTIMATION total'!A47</f>
        <v>204</v>
      </c>
      <c r="B63" s="21" t="str">
        <f>'[1]ESTIMATION total'!B47</f>
        <v xml:space="preserve">Fourniture et poses des gargouilles en plomb y/c crapaudine </v>
      </c>
      <c r="C63" s="4" t="str">
        <f>'[1]ESTIMATION total'!C47</f>
        <v>U</v>
      </c>
      <c r="D63" s="20">
        <v>9</v>
      </c>
      <c r="E63" s="9">
        <f>'[1]ESTIMATION total'!E47</f>
        <v>300</v>
      </c>
      <c r="F63" s="10">
        <f t="shared" si="1"/>
        <v>2700</v>
      </c>
    </row>
    <row r="64" spans="1:6" ht="29.25" customHeight="1" x14ac:dyDescent="0.25">
      <c r="A64" s="7">
        <f>'[1]ESTIMATION total'!A48</f>
        <v>205</v>
      </c>
      <c r="B64" s="21" t="str">
        <f>'[1]ESTIMATION total'!B48</f>
        <v>Descente des eaux pluvials en PVC 110mm</v>
      </c>
      <c r="C64" s="4" t="str">
        <f>'[1]ESTIMATION total'!C48</f>
        <v>ML</v>
      </c>
      <c r="D64" s="20">
        <v>40</v>
      </c>
      <c r="E64" s="9">
        <f>+'[1]ESTIMATION total'!E48</f>
        <v>120</v>
      </c>
      <c r="F64" s="10">
        <f t="shared" si="1"/>
        <v>4800</v>
      </c>
    </row>
    <row r="65" spans="1:6" x14ac:dyDescent="0.25">
      <c r="A65" s="11"/>
      <c r="B65" s="16" t="str">
        <f>'[1]ESTIMATION total'!B49</f>
        <v>TOTAL ETANCHEITE</v>
      </c>
      <c r="C65" s="17"/>
      <c r="D65" s="20"/>
      <c r="E65" s="9"/>
      <c r="F65" s="15">
        <f>SUM(F60:F64)</f>
        <v>169760</v>
      </c>
    </row>
    <row r="66" spans="1:6" ht="15.75" x14ac:dyDescent="0.25">
      <c r="A66" s="11"/>
      <c r="B66" s="2" t="str">
        <f>'[1]ESTIMATION total'!B50</f>
        <v xml:space="preserve"> 300 - REVETEMENTS</v>
      </c>
      <c r="C66" s="18"/>
      <c r="D66" s="20"/>
      <c r="E66" s="9"/>
      <c r="F66" s="18"/>
    </row>
    <row r="67" spans="1:6" ht="29.25" customHeight="1" x14ac:dyDescent="0.25">
      <c r="A67" s="7">
        <f>'[1]ESTIMATION total'!A51</f>
        <v>301</v>
      </c>
      <c r="B67" s="21" t="str">
        <f>'[1]ESTIMATION total'!B51</f>
        <v xml:space="preserve">Revêtement  du sol en carreaux  grés  cérame 1 er choix </v>
      </c>
      <c r="C67" s="4" t="str">
        <f>'[1]ESTIMATION total'!C51</f>
        <v>M2</v>
      </c>
      <c r="D67" s="20">
        <v>574.19999999999993</v>
      </c>
      <c r="E67" s="9">
        <f>'[1]ESTIMATION total'!E51</f>
        <v>140</v>
      </c>
      <c r="F67" s="10">
        <f>+D67*E67</f>
        <v>80387.999999999985</v>
      </c>
    </row>
    <row r="68" spans="1:6" ht="29.25" customHeight="1" x14ac:dyDescent="0.25">
      <c r="A68" s="7">
        <f>'[1]ESTIMATION total'!A52</f>
        <v>302</v>
      </c>
      <c r="B68" s="21" t="str">
        <f>'[1]ESTIMATION total'!B52</f>
        <v>Plinthe en carreaux grès cérame 1 er choix</v>
      </c>
      <c r="C68" s="4" t="str">
        <f>'[1]ESTIMATION total'!C52</f>
        <v>ML</v>
      </c>
      <c r="D68" s="20">
        <v>329.9</v>
      </c>
      <c r="E68" s="9">
        <f>'[1]ESTIMATION total'!E52</f>
        <v>75</v>
      </c>
      <c r="F68" s="10">
        <f t="shared" ref="F68:F70" si="2">+D68*E68</f>
        <v>24742.5</v>
      </c>
    </row>
    <row r="69" spans="1:6" ht="29.25" customHeight="1" x14ac:dyDescent="0.25">
      <c r="A69" s="7">
        <f>'[1]ESTIMATION total'!A53</f>
        <v>303</v>
      </c>
      <c r="B69" s="21" t="str">
        <f>'[1]ESTIMATION total'!B53</f>
        <v xml:space="preserve">Sol en granito lavé y/c plinthes </v>
      </c>
      <c r="C69" s="4" t="str">
        <f>'[1]ESTIMATION total'!C53</f>
        <v>M2</v>
      </c>
      <c r="D69" s="20">
        <v>176.7</v>
      </c>
      <c r="E69" s="9">
        <f>'[1]ESTIMATION total'!E53</f>
        <v>100</v>
      </c>
      <c r="F69" s="10">
        <f t="shared" si="2"/>
        <v>17670</v>
      </c>
    </row>
    <row r="70" spans="1:6" ht="29.25" customHeight="1" x14ac:dyDescent="0.25">
      <c r="A70" s="7">
        <f>'[1]ESTIMATION total'!A54</f>
        <v>304</v>
      </c>
      <c r="B70" s="21" t="str">
        <f>'[1]ESTIMATION total'!B54</f>
        <v>Marche et contre marche en granito lavé yc Plinthe</v>
      </c>
      <c r="C70" s="4" t="str">
        <f>'[1]ESTIMATION total'!C54</f>
        <v>ML</v>
      </c>
      <c r="D70" s="20">
        <v>37.800000000000004</v>
      </c>
      <c r="E70" s="9">
        <f>'[1]ESTIMATION total'!E54</f>
        <v>140</v>
      </c>
      <c r="F70" s="10">
        <f t="shared" si="2"/>
        <v>5292.0000000000009</v>
      </c>
    </row>
    <row r="71" spans="1:6" x14ac:dyDescent="0.25">
      <c r="A71" s="11"/>
      <c r="B71" s="16" t="str">
        <f>'[1]ESTIMATION total'!B55</f>
        <v>TOTAL DALLAGES - REVETEMENTS</v>
      </c>
      <c r="C71" s="17"/>
      <c r="D71" s="20"/>
      <c r="E71" s="9"/>
      <c r="F71" s="15">
        <f>SUM(F67:F70)</f>
        <v>128092.49999999999</v>
      </c>
    </row>
    <row r="72" spans="1:6" ht="15.75" x14ac:dyDescent="0.25">
      <c r="A72" s="11"/>
      <c r="B72" s="2" t="str">
        <f>'[1]ESTIMATION total'!B56</f>
        <v>400- PROTECTION INCENDIE</v>
      </c>
      <c r="C72" s="18"/>
      <c r="D72" s="20"/>
      <c r="E72" s="9"/>
      <c r="F72" s="10"/>
    </row>
    <row r="73" spans="1:6" ht="29.25" customHeight="1" x14ac:dyDescent="0.25">
      <c r="A73" s="7">
        <f>'[1]ESTIMATION total'!A57</f>
        <v>401</v>
      </c>
      <c r="B73" s="21" t="str">
        <f>'[1]ESTIMATION total'!B57</f>
        <v>Extincteur ABC 6kg</v>
      </c>
      <c r="C73" s="4" t="str">
        <f>'[1]ESTIMATION total'!C57</f>
        <v>U</v>
      </c>
      <c r="D73" s="20">
        <v>8</v>
      </c>
      <c r="E73" s="9">
        <f>+'[1]ESTIMATION total'!E57</f>
        <v>800</v>
      </c>
      <c r="F73" s="10">
        <f>+D73*E73</f>
        <v>6400</v>
      </c>
    </row>
    <row r="74" spans="1:6" ht="29.25" customHeight="1" x14ac:dyDescent="0.25">
      <c r="A74" s="7">
        <f>'[1]ESTIMATION total'!A58</f>
        <v>402</v>
      </c>
      <c r="B74" s="21" t="str">
        <f>'[1]ESTIMATION total'!B58</f>
        <v>Extincteur  CO 2 de 6 kg</v>
      </c>
      <c r="C74" s="4" t="str">
        <f>'[1]ESTIMATION total'!C58</f>
        <v>U</v>
      </c>
      <c r="D74" s="20">
        <v>10</v>
      </c>
      <c r="E74" s="9">
        <f>+'[1]ESTIMATION total'!E58</f>
        <v>800</v>
      </c>
      <c r="F74" s="10">
        <f>+D74*E74</f>
        <v>8000</v>
      </c>
    </row>
    <row r="75" spans="1:6" x14ac:dyDescent="0.25">
      <c r="A75" s="11"/>
      <c r="B75" s="16" t="str">
        <f>'[1]ESTIMATION total'!B59</f>
        <v>TOTAL PROTECTION INCENDIE</v>
      </c>
      <c r="C75" s="17"/>
      <c r="D75" s="20"/>
      <c r="E75" s="9"/>
      <c r="F75" s="15">
        <f>SUM(F72:F74)</f>
        <v>14400</v>
      </c>
    </row>
    <row r="76" spans="1:6" ht="15.75" x14ac:dyDescent="0.25">
      <c r="A76" s="11"/>
      <c r="B76" s="2" t="str">
        <f>'[1]ESTIMATION total'!B60</f>
        <v xml:space="preserve"> 500- MENUISERIE  - METALLIQUE ET ALUMINIUM</v>
      </c>
      <c r="C76" s="18"/>
      <c r="D76" s="20"/>
      <c r="E76" s="9"/>
      <c r="F76" s="18"/>
    </row>
    <row r="77" spans="1:6" x14ac:dyDescent="0.25">
      <c r="A77" s="11"/>
      <c r="B77" s="3"/>
      <c r="C77" s="11"/>
      <c r="D77" s="20"/>
      <c r="E77" s="9"/>
      <c r="F77" s="10"/>
    </row>
    <row r="78" spans="1:6" ht="29.25" customHeight="1" x14ac:dyDescent="0.25">
      <c r="A78" s="7">
        <f>'[1]ESTIMATION total'!A62</f>
        <v>501</v>
      </c>
      <c r="B78" s="21" t="str">
        <f>'[1]ESTIMATION total'!B62</f>
        <v>Porte a lames en bois type salles</v>
      </c>
      <c r="C78" s="4" t="str">
        <f>'[1]ESTIMATION total'!C62</f>
        <v>M2</v>
      </c>
      <c r="D78" s="20">
        <v>44</v>
      </c>
      <c r="E78" s="9">
        <f>'[1]ESTIMATION total'!E62</f>
        <v>800</v>
      </c>
      <c r="F78" s="10">
        <f>+D78*E78</f>
        <v>35200</v>
      </c>
    </row>
    <row r="79" spans="1:6" ht="29.25" customHeight="1" x14ac:dyDescent="0.25">
      <c r="A79" s="7">
        <f>'[1]ESTIMATION total'!A63</f>
        <v>502</v>
      </c>
      <c r="B79" s="21" t="str">
        <f>'[1]ESTIMATION total'!B63</f>
        <v xml:space="preserve">Portes isoplanes pour placards y/c étagères </v>
      </c>
      <c r="C79" s="4" t="str">
        <f>'[1]ESTIMATION total'!C63</f>
        <v>M2</v>
      </c>
      <c r="D79" s="20">
        <v>24.5</v>
      </c>
      <c r="E79" s="9">
        <f>'[1]ESTIMATION total'!E63</f>
        <v>700</v>
      </c>
      <c r="F79" s="10">
        <f t="shared" ref="F79:F86" si="3">+D79*E79</f>
        <v>17150</v>
      </c>
    </row>
    <row r="80" spans="1:6" ht="29.25" customHeight="1" x14ac:dyDescent="0.25">
      <c r="A80" s="7">
        <f>'[1]ESTIMATION total'!A64</f>
        <v>503</v>
      </c>
      <c r="B80" s="21" t="str">
        <f>'[1]ESTIMATION total'!B64</f>
        <v xml:space="preserve">Porte métallique ou grillagé y/c  vitrage </v>
      </c>
      <c r="C80" s="4" t="str">
        <f>'[1]ESTIMATION total'!C64</f>
        <v>M2</v>
      </c>
      <c r="D80" s="20">
        <v>54</v>
      </c>
      <c r="E80" s="9">
        <f>'[1]ESTIMATION total'!E64</f>
        <v>800</v>
      </c>
      <c r="F80" s="10">
        <f t="shared" si="3"/>
        <v>43200</v>
      </c>
    </row>
    <row r="81" spans="1:6" ht="29.25" customHeight="1" x14ac:dyDescent="0.25">
      <c r="A81" s="7">
        <f>'[1]ESTIMATION total'!A65</f>
        <v>504</v>
      </c>
      <c r="B81" s="21" t="str">
        <f>'[1]ESTIMATION total'!B65</f>
        <v>Grille de protection des  fenétres</v>
      </c>
      <c r="C81" s="4" t="str">
        <f>'[1]ESTIMATION total'!C65</f>
        <v>M2</v>
      </c>
      <c r="D81" s="20">
        <v>90</v>
      </c>
      <c r="E81" s="9">
        <f>'[1]ESTIMATION total'!E65</f>
        <v>400</v>
      </c>
      <c r="F81" s="10">
        <f t="shared" si="3"/>
        <v>36000</v>
      </c>
    </row>
    <row r="82" spans="1:6" ht="29.25" customHeight="1" x14ac:dyDescent="0.25">
      <c r="A82" s="7">
        <f>'[1]ESTIMATION total'!A66</f>
        <v>505</v>
      </c>
      <c r="B82" s="21" t="str">
        <f>'[1]ESTIMATION total'!B66</f>
        <v>Main courante métallique GAC</v>
      </c>
      <c r="C82" s="4" t="str">
        <f>'[1]ESTIMATION total'!C66</f>
        <v>ML</v>
      </c>
      <c r="D82" s="20">
        <v>9</v>
      </c>
      <c r="E82" s="9">
        <f>'[1]ESTIMATION total'!E66</f>
        <v>200</v>
      </c>
      <c r="F82" s="10">
        <f t="shared" si="3"/>
        <v>1800</v>
      </c>
    </row>
    <row r="83" spans="1:6" ht="29.25" customHeight="1" x14ac:dyDescent="0.25">
      <c r="A83" s="7">
        <f>'[1]ESTIMATION total'!A67</f>
        <v>506</v>
      </c>
      <c r="B83" s="21" t="str">
        <f>'[1]ESTIMATION total'!B67</f>
        <v>Support pour vidéo projecteur</v>
      </c>
      <c r="C83" s="4" t="str">
        <f>'[1]ESTIMATION total'!C67</f>
        <v>U</v>
      </c>
      <c r="D83" s="20">
        <v>4</v>
      </c>
      <c r="E83" s="9">
        <f>'[1]ESTIMATION total'!E67</f>
        <v>250</v>
      </c>
      <c r="F83" s="10">
        <f t="shared" si="3"/>
        <v>1000</v>
      </c>
    </row>
    <row r="84" spans="1:6" x14ac:dyDescent="0.25">
      <c r="A84" s="11"/>
      <c r="B84" s="3"/>
      <c r="C84" s="11"/>
      <c r="D84" s="20"/>
      <c r="E84" s="9"/>
      <c r="F84" s="10"/>
    </row>
    <row r="85" spans="1:6" ht="29.25" customHeight="1" x14ac:dyDescent="0.25">
      <c r="A85" s="7">
        <f>'[1]ESTIMATION total'!A69</f>
        <v>507</v>
      </c>
      <c r="B85" s="21" t="str">
        <f>'[1]ESTIMATION total'!B69</f>
        <v xml:space="preserve">Fenêtres et châssis en aluminium  y/c  vitrage </v>
      </c>
      <c r="C85" s="4" t="str">
        <f>'[1]ESTIMATION total'!C69</f>
        <v>M2</v>
      </c>
      <c r="D85" s="20">
        <v>90</v>
      </c>
      <c r="E85" s="9">
        <f>'[1]ESTIMATION total'!E69</f>
        <v>800</v>
      </c>
      <c r="F85" s="10">
        <f t="shared" si="3"/>
        <v>72000</v>
      </c>
    </row>
    <row r="86" spans="1:6" ht="29.25" customHeight="1" x14ac:dyDescent="0.25">
      <c r="A86" s="7">
        <v>508</v>
      </c>
      <c r="B86" s="21" t="str">
        <f>'[1]ESTIMATION total'!B70</f>
        <v xml:space="preserve">stores en tissu </v>
      </c>
      <c r="C86" s="4" t="str">
        <f>'[1]ESTIMATION total'!C70</f>
        <v>M2</v>
      </c>
      <c r="D86" s="20">
        <v>90</v>
      </c>
      <c r="E86" s="9">
        <v>120</v>
      </c>
      <c r="F86" s="10">
        <f t="shared" si="3"/>
        <v>10800</v>
      </c>
    </row>
    <row r="87" spans="1:6" x14ac:dyDescent="0.25">
      <c r="A87" s="11"/>
      <c r="B87" s="16" t="str">
        <f>'[1]ESTIMATION total'!B71</f>
        <v>TOTAL MENUISERIE BOIS - METALLIQUE -  ALUMINIUM</v>
      </c>
      <c r="C87" s="17"/>
      <c r="D87" s="20"/>
      <c r="E87" s="9"/>
      <c r="F87" s="15">
        <f>SUM(F78:F86)</f>
        <v>217150</v>
      </c>
    </row>
    <row r="88" spans="1:6" ht="15.75" x14ac:dyDescent="0.25">
      <c r="A88" s="11"/>
      <c r="B88" s="2" t="str">
        <f>'[1]ESTIMATION total'!B72</f>
        <v xml:space="preserve">600 - ELECTRICITE </v>
      </c>
      <c r="C88" s="3"/>
      <c r="D88" s="20"/>
      <c r="E88" s="9"/>
      <c r="F88" s="3"/>
    </row>
    <row r="89" spans="1:6" ht="29.25" customHeight="1" x14ac:dyDescent="0.25">
      <c r="A89" s="7">
        <f>'[1]ESTIMATION total'!A73</f>
        <v>601</v>
      </c>
      <c r="B89" s="21" t="str">
        <f>'[1]ESTIMATION total'!B73</f>
        <v xml:space="preserve">Branchement au réseau existant </v>
      </c>
      <c r="C89" s="4" t="str">
        <f>'[1]ESTIMATION total'!C73</f>
        <v>Ens</v>
      </c>
      <c r="D89" s="20">
        <v>6</v>
      </c>
      <c r="E89" s="9">
        <v>1200</v>
      </c>
      <c r="F89" s="10">
        <f>+D89*E89</f>
        <v>7200</v>
      </c>
    </row>
    <row r="90" spans="1:6" ht="29.25" customHeight="1" x14ac:dyDescent="0.25">
      <c r="A90" s="7">
        <f>'[1]ESTIMATION total'!A74</f>
        <v>602</v>
      </c>
      <c r="B90" s="21" t="str">
        <f>'[1]ESTIMATION total'!B74</f>
        <v>Mise à la terre</v>
      </c>
      <c r="C90" s="4" t="str">
        <f>'[1]ESTIMATION total'!C74</f>
        <v>Ens</v>
      </c>
      <c r="D90" s="20">
        <v>6</v>
      </c>
      <c r="E90" s="9">
        <v>2000</v>
      </c>
      <c r="F90" s="10">
        <f t="shared" ref="F90:F105" si="4">+D90*E90</f>
        <v>12000</v>
      </c>
    </row>
    <row r="91" spans="1:6" ht="29.25" customHeight="1" x14ac:dyDescent="0.25">
      <c r="A91" s="7">
        <f>'[1]ESTIMATION total'!A76</f>
        <v>603</v>
      </c>
      <c r="B91" s="21" t="str">
        <f>'[1]ESTIMATION total'!B76</f>
        <v xml:space="preserve">Câbles U1000 RO2V 2x10 mm² +T Y/C TRANCHEE </v>
      </c>
      <c r="C91" s="4" t="str">
        <f>'[1]ESTIMATION total'!C76</f>
        <v>ML</v>
      </c>
      <c r="D91" s="20">
        <v>20</v>
      </c>
      <c r="E91" s="9">
        <f>+'[1]ESTIMATION total'!E76</f>
        <v>140</v>
      </c>
      <c r="F91" s="10">
        <f t="shared" si="4"/>
        <v>2800</v>
      </c>
    </row>
    <row r="92" spans="1:6" ht="29.25" customHeight="1" x14ac:dyDescent="0.25">
      <c r="A92" s="7">
        <f>'[1]ESTIMATION total'!A77</f>
        <v>604</v>
      </c>
      <c r="B92" s="21" t="str">
        <f>'[1]ESTIMATION total'!B77</f>
        <v xml:space="preserve">Câbles U1000 RO2V 2x16 mm² +T Y/C TRANCHEE </v>
      </c>
      <c r="C92" s="4" t="str">
        <f>'[1]ESTIMATION total'!C77</f>
        <v>ML</v>
      </c>
      <c r="D92" s="20">
        <v>25</v>
      </c>
      <c r="E92" s="9">
        <f>+'[1]ESTIMATION total'!E77</f>
        <v>150</v>
      </c>
      <c r="F92" s="10">
        <f t="shared" si="4"/>
        <v>3750</v>
      </c>
    </row>
    <row r="93" spans="1:6" ht="29.25" customHeight="1" x14ac:dyDescent="0.25">
      <c r="A93" s="7">
        <f>'[1]ESTIMATION total'!A78</f>
        <v>605</v>
      </c>
      <c r="B93" s="21" t="str">
        <f>'[1]ESTIMATION total'!B78</f>
        <v xml:space="preserve">Tableau de protection </v>
      </c>
      <c r="C93" s="4" t="str">
        <f>'[1]ESTIMATION total'!C78</f>
        <v>U</v>
      </c>
      <c r="D93" s="20">
        <v>10</v>
      </c>
      <c r="E93" s="9">
        <v>1500</v>
      </c>
      <c r="F93" s="10">
        <f t="shared" si="4"/>
        <v>15000</v>
      </c>
    </row>
    <row r="94" spans="1:6" ht="29.25" customHeight="1" x14ac:dyDescent="0.25">
      <c r="A94" s="7">
        <f>'[1]ESTIMATION total'!A79</f>
        <v>606</v>
      </c>
      <c r="B94" s="21" t="str">
        <f>'[1]ESTIMATION total'!B79</f>
        <v xml:space="preserve">Foyer simple allumage </v>
      </c>
      <c r="C94" s="4" t="str">
        <f>'[1]ESTIMATION total'!C79</f>
        <v>U</v>
      </c>
      <c r="D94" s="20">
        <v>10</v>
      </c>
      <c r="E94" s="9">
        <f>+'[1]ESTIMATION total'!E79</f>
        <v>120</v>
      </c>
      <c r="F94" s="10">
        <f t="shared" si="4"/>
        <v>1200</v>
      </c>
    </row>
    <row r="95" spans="1:6" ht="29.25" customHeight="1" x14ac:dyDescent="0.25">
      <c r="A95" s="7">
        <f>'[1]ESTIMATION total'!A80</f>
        <v>607</v>
      </c>
      <c r="B95" s="21" t="str">
        <f>'[1]ESTIMATION total'!B80</f>
        <v>Foyer lumineux double allumage</v>
      </c>
      <c r="C95" s="4" t="str">
        <f>'[1]ESTIMATION total'!C80</f>
        <v>U</v>
      </c>
      <c r="D95" s="20">
        <v>10</v>
      </c>
      <c r="E95" s="9">
        <f>+'[1]ESTIMATION total'!E80</f>
        <v>130</v>
      </c>
      <c r="F95" s="10">
        <f t="shared" si="4"/>
        <v>1300</v>
      </c>
    </row>
    <row r="96" spans="1:6" ht="29.25" customHeight="1" x14ac:dyDescent="0.25">
      <c r="A96" s="7">
        <f>'[1]ESTIMATION total'!A81</f>
        <v>608</v>
      </c>
      <c r="B96" s="21" t="str">
        <f>'[1]ESTIMATION total'!B81</f>
        <v>Bouton poussoir</v>
      </c>
      <c r="C96" s="4" t="str">
        <f>'[1]ESTIMATION total'!C81</f>
        <v>U</v>
      </c>
      <c r="D96" s="20">
        <v>2</v>
      </c>
      <c r="E96" s="9">
        <f>+'[1]ESTIMATION total'!E81</f>
        <v>100</v>
      </c>
      <c r="F96" s="10">
        <f t="shared" si="4"/>
        <v>200</v>
      </c>
    </row>
    <row r="97" spans="1:6" ht="29.25" customHeight="1" x14ac:dyDescent="0.25">
      <c r="A97" s="7">
        <f>'[1]ESTIMATION total'!A82</f>
        <v>609</v>
      </c>
      <c r="B97" s="21" t="str">
        <f>'[1]ESTIMATION total'!B82</f>
        <v xml:space="preserve">Foyer lumineux complémentaire  </v>
      </c>
      <c r="C97" s="4" t="str">
        <f>'[1]ESTIMATION total'!C82</f>
        <v>U</v>
      </c>
      <c r="D97" s="20">
        <v>10</v>
      </c>
      <c r="E97" s="9">
        <f>+'[1]ESTIMATION total'!E82</f>
        <v>40</v>
      </c>
      <c r="F97" s="10">
        <f t="shared" si="4"/>
        <v>400</v>
      </c>
    </row>
    <row r="98" spans="1:6" ht="29.25" customHeight="1" x14ac:dyDescent="0.25">
      <c r="A98" s="7">
        <f>'[1]ESTIMATION total'!A83</f>
        <v>610</v>
      </c>
      <c r="B98" s="21" t="str">
        <f>'[1]ESTIMATION total'!B83</f>
        <v xml:space="preserve">Prise de courant 2X16/20A +T  </v>
      </c>
      <c r="C98" s="4" t="str">
        <f>'[1]ESTIMATION total'!C83</f>
        <v>U</v>
      </c>
      <c r="D98" s="20">
        <v>30</v>
      </c>
      <c r="E98" s="9">
        <f>+'[1]ESTIMATION total'!E83</f>
        <v>130</v>
      </c>
      <c r="F98" s="10">
        <f t="shared" si="4"/>
        <v>3900</v>
      </c>
    </row>
    <row r="99" spans="1:6" ht="29.25" customHeight="1" x14ac:dyDescent="0.25">
      <c r="A99" s="7">
        <f>'[1]ESTIMATION total'!A84</f>
        <v>611</v>
      </c>
      <c r="B99" s="21" t="str">
        <f>'[1]ESTIMATION total'!B84</f>
        <v>Prise HDMI y/c  câble</v>
      </c>
      <c r="C99" s="4" t="str">
        <f>'[1]ESTIMATION total'!C84</f>
        <v>U</v>
      </c>
      <c r="D99" s="20">
        <v>10</v>
      </c>
      <c r="E99" s="9">
        <f>+'[1]ESTIMATION total'!E84</f>
        <v>250</v>
      </c>
      <c r="F99" s="10">
        <f t="shared" si="4"/>
        <v>2500</v>
      </c>
    </row>
    <row r="100" spans="1:6" ht="29.25" customHeight="1" x14ac:dyDescent="0.25">
      <c r="A100" s="7">
        <f>'[1]ESTIMATION total'!A85</f>
        <v>612</v>
      </c>
      <c r="B100" s="21" t="str">
        <f>'[1]ESTIMATION total'!B85</f>
        <v>Prise VGA y/c câble</v>
      </c>
      <c r="C100" s="4" t="str">
        <f>'[1]ESTIMATION total'!C85</f>
        <v>U</v>
      </c>
      <c r="D100" s="20">
        <v>10</v>
      </c>
      <c r="E100" s="9">
        <f>+'[1]ESTIMATION total'!E85</f>
        <v>250</v>
      </c>
      <c r="F100" s="10">
        <f>+D100*E100</f>
        <v>2500</v>
      </c>
    </row>
    <row r="101" spans="1:6" ht="29.25" customHeight="1" x14ac:dyDescent="0.25">
      <c r="A101" s="7">
        <f>'[1]ESTIMATION total'!A86</f>
        <v>613</v>
      </c>
      <c r="B101" s="21" t="str">
        <f>'[1]ESTIMATION total'!B86</f>
        <v>Prise informatique y/c  câblage</v>
      </c>
      <c r="C101" s="4" t="str">
        <f>'[1]ESTIMATION total'!C86</f>
        <v>U</v>
      </c>
      <c r="D101" s="20">
        <v>10</v>
      </c>
      <c r="E101" s="9">
        <v>100</v>
      </c>
      <c r="F101" s="10">
        <f t="shared" si="4"/>
        <v>1000</v>
      </c>
    </row>
    <row r="102" spans="1:6" ht="29.25" customHeight="1" x14ac:dyDescent="0.25">
      <c r="A102" s="7">
        <f>'[1]ESTIMATION total'!A87</f>
        <v>614</v>
      </c>
      <c r="B102" s="21" t="str">
        <f>'[1]ESTIMATION total'!B87</f>
        <v>Plafonnier 60x60 LED</v>
      </c>
      <c r="C102" s="4" t="str">
        <f>'[1]ESTIMATION total'!C87</f>
        <v>U</v>
      </c>
      <c r="D102" s="20">
        <v>60</v>
      </c>
      <c r="E102" s="9">
        <v>320</v>
      </c>
      <c r="F102" s="10">
        <f t="shared" si="4"/>
        <v>19200</v>
      </c>
    </row>
    <row r="103" spans="1:6" ht="29.25" customHeight="1" x14ac:dyDescent="0.25">
      <c r="A103" s="7">
        <f>'[1]ESTIMATION total'!A88</f>
        <v>615</v>
      </c>
      <c r="B103" s="21" t="str">
        <f>'[1]ESTIMATION total'!B88</f>
        <v>Hublot étanche  LED 18w</v>
      </c>
      <c r="C103" s="4" t="str">
        <f>'[1]ESTIMATION total'!C88</f>
        <v>U</v>
      </c>
      <c r="D103" s="20">
        <v>22</v>
      </c>
      <c r="E103" s="9">
        <f>+'[1]ESTIMATION total'!E88</f>
        <v>130</v>
      </c>
      <c r="F103" s="10">
        <f t="shared" si="4"/>
        <v>2860</v>
      </c>
    </row>
    <row r="104" spans="1:6" ht="29.25" customHeight="1" x14ac:dyDescent="0.25">
      <c r="A104" s="7">
        <f>'[1]ESTIMATION total'!A89</f>
        <v>616</v>
      </c>
      <c r="B104" s="21" t="str">
        <f>'[1]ESTIMATION total'!B89</f>
        <v>Applique murale etanche led 18w</v>
      </c>
      <c r="C104" s="4" t="str">
        <f>'[1]ESTIMATION total'!C89</f>
        <v>U</v>
      </c>
      <c r="D104" s="20">
        <v>1</v>
      </c>
      <c r="E104" s="9">
        <f>+'[1]ESTIMATION total'!E89</f>
        <v>130</v>
      </c>
      <c r="F104" s="10">
        <f t="shared" si="4"/>
        <v>130</v>
      </c>
    </row>
    <row r="105" spans="1:6" ht="29.25" customHeight="1" x14ac:dyDescent="0.25">
      <c r="A105" s="7">
        <f>'[1]ESTIMATION total'!A90</f>
        <v>617</v>
      </c>
      <c r="B105" s="21" t="str">
        <f>'[1]ESTIMATION total'!B90</f>
        <v>Bloc de secours 70 lumens</v>
      </c>
      <c r="C105" s="4" t="str">
        <f>'[1]ESTIMATION total'!C90</f>
        <v>U</v>
      </c>
      <c r="D105" s="20">
        <v>6</v>
      </c>
      <c r="E105" s="9">
        <v>270</v>
      </c>
      <c r="F105" s="10">
        <f t="shared" si="4"/>
        <v>1620</v>
      </c>
    </row>
    <row r="106" spans="1:6" x14ac:dyDescent="0.25">
      <c r="A106" s="11"/>
      <c r="B106" s="17" t="str">
        <f>'[1]ESTIMATION total'!B91</f>
        <v>TOTAL ELECTRICITE - LUSTRERIE</v>
      </c>
      <c r="C106" s="17"/>
      <c r="D106" s="20"/>
      <c r="E106" s="9"/>
      <c r="F106" s="15">
        <f>SUM(F89:F105)</f>
        <v>77560</v>
      </c>
    </row>
    <row r="107" spans="1:6" ht="15.75" x14ac:dyDescent="0.25">
      <c r="A107" s="11"/>
      <c r="B107" s="2" t="str">
        <f>'[1]ESTIMATION total'!B92</f>
        <v>700-PEINTURE</v>
      </c>
      <c r="C107" s="17"/>
      <c r="D107" s="20"/>
      <c r="E107" s="9"/>
      <c r="F107" s="17"/>
    </row>
    <row r="108" spans="1:6" ht="29.25" customHeight="1" x14ac:dyDescent="0.25">
      <c r="A108" s="7">
        <f>'[1]ESTIMATION total'!A93</f>
        <v>701</v>
      </c>
      <c r="B108" s="21" t="str">
        <f>'[1]ESTIMATION total'!B93</f>
        <v>Peinture vinilique sur murs exterieures</v>
      </c>
      <c r="C108" s="4" t="str">
        <f>'[1]ESTIMATION total'!C93</f>
        <v>M2</v>
      </c>
      <c r="D108" s="20">
        <v>1980</v>
      </c>
      <c r="E108" s="9">
        <v>20</v>
      </c>
      <c r="F108" s="10">
        <f>+D108*E108</f>
        <v>39600</v>
      </c>
    </row>
    <row r="109" spans="1:6" ht="29.25" customHeight="1" x14ac:dyDescent="0.25">
      <c r="A109" s="7">
        <f>'[1]ESTIMATION total'!A94</f>
        <v>702</v>
      </c>
      <c r="B109" s="21" t="str">
        <f>'[1]ESTIMATION total'!B94</f>
        <v>Peinture vinilique mate sur murs et plafonds interieures</v>
      </c>
      <c r="C109" s="4" t="str">
        <f>'[1]ESTIMATION total'!C94</f>
        <v>M2</v>
      </c>
      <c r="D109" s="20">
        <v>1350</v>
      </c>
      <c r="E109" s="9">
        <v>20</v>
      </c>
      <c r="F109" s="10">
        <f t="shared" ref="F109:F111" si="5">+D109*E109</f>
        <v>27000</v>
      </c>
    </row>
    <row r="110" spans="1:6" ht="29.25" customHeight="1" x14ac:dyDescent="0.25">
      <c r="A110" s="7">
        <f>'[1]ESTIMATION total'!A95</f>
        <v>703</v>
      </c>
      <c r="B110" s="21" t="str">
        <f>'[1]ESTIMATION total'!B95</f>
        <v>Peinture glycérophtalique mate sur murs int. et plafond</v>
      </c>
      <c r="C110" s="4" t="str">
        <f>'[1]ESTIMATION total'!C95</f>
        <v>M2</v>
      </c>
      <c r="D110" s="20">
        <v>258</v>
      </c>
      <c r="E110" s="9">
        <v>20</v>
      </c>
      <c r="F110" s="10">
        <f t="shared" si="5"/>
        <v>5160</v>
      </c>
    </row>
    <row r="111" spans="1:6" ht="29.25" customHeight="1" x14ac:dyDescent="0.25">
      <c r="A111" s="7">
        <f>'[1]ESTIMATION total'!A96</f>
        <v>704</v>
      </c>
      <c r="B111" s="21" t="str">
        <f>'[1]ESTIMATION total'!B96</f>
        <v>Peinture glycérophtalique laquée sur menuiserie bois et métallique</v>
      </c>
      <c r="C111" s="4" t="str">
        <f>'[1]ESTIMATION total'!C96</f>
        <v>M2</v>
      </c>
      <c r="D111" s="20">
        <v>210</v>
      </c>
      <c r="E111" s="9">
        <f>'[1]ESTIMATION total'!E96</f>
        <v>25</v>
      </c>
      <c r="F111" s="10">
        <f t="shared" si="5"/>
        <v>5250</v>
      </c>
    </row>
    <row r="112" spans="1:6" x14ac:dyDescent="0.25">
      <c r="A112" s="11"/>
      <c r="B112" s="16" t="str">
        <f>'[1]ESTIMATION total'!B97</f>
        <v>TOTAL PIENTURE</v>
      </c>
      <c r="C112" s="17"/>
      <c r="D112" s="8"/>
      <c r="E112" s="9"/>
      <c r="F112" s="15">
        <f>SUM(F108:F111)</f>
        <v>77010</v>
      </c>
    </row>
    <row r="113" spans="1:6" ht="15.75" customHeight="1" thickBot="1" x14ac:dyDescent="0.3">
      <c r="A113" s="48" t="s">
        <v>4</v>
      </c>
      <c r="B113" s="48"/>
      <c r="C113" s="48"/>
      <c r="D113" s="19"/>
      <c r="E113" s="26">
        <f>F112+F106+F87+F75+F71+F65+F58</f>
        <v>2086850</v>
      </c>
      <c r="F113" s="27"/>
    </row>
    <row r="114" spans="1:6" ht="15.75" x14ac:dyDescent="0.25">
      <c r="A114" s="28" t="s">
        <v>7</v>
      </c>
      <c r="B114" s="29"/>
      <c r="C114" s="29"/>
      <c r="D114" s="30"/>
      <c r="E114" s="26"/>
      <c r="F114" s="27"/>
    </row>
    <row r="115" spans="1:6" ht="15.75" x14ac:dyDescent="0.25">
      <c r="A115" s="31" t="s">
        <v>8</v>
      </c>
      <c r="B115" s="32"/>
      <c r="C115" s="32"/>
      <c r="D115" s="33"/>
      <c r="E115" s="26"/>
      <c r="F115" s="27"/>
    </row>
    <row r="116" spans="1:6" ht="15.75" x14ac:dyDescent="0.25">
      <c r="A116" s="31" t="s">
        <v>9</v>
      </c>
      <c r="B116" s="32"/>
      <c r="C116" s="32"/>
      <c r="D116" s="33"/>
      <c r="E116" s="26"/>
      <c r="F116" s="27"/>
    </row>
    <row r="117" spans="1:6" ht="15.75" x14ac:dyDescent="0.25">
      <c r="A117" s="31" t="s">
        <v>10</v>
      </c>
      <c r="B117" s="32"/>
      <c r="C117" s="32"/>
      <c r="D117" s="33"/>
      <c r="E117" s="26"/>
      <c r="F117" s="27"/>
    </row>
    <row r="118" spans="1:6" ht="16.5" thickBot="1" x14ac:dyDescent="0.3">
      <c r="A118" s="34" t="s">
        <v>11</v>
      </c>
      <c r="B118" s="35"/>
      <c r="C118" s="35"/>
      <c r="D118" s="36"/>
      <c r="E118" s="26"/>
      <c r="F118" s="27"/>
    </row>
  </sheetData>
  <mergeCells count="23">
    <mergeCell ref="A9:F9"/>
    <mergeCell ref="A11:F11"/>
    <mergeCell ref="A12:F12"/>
    <mergeCell ref="A13:F18"/>
    <mergeCell ref="A114:D114"/>
    <mergeCell ref="E114:F114"/>
    <mergeCell ref="A19:F19"/>
    <mergeCell ref="A20:A21"/>
    <mergeCell ref="B20:B21"/>
    <mergeCell ref="C20:C21"/>
    <mergeCell ref="D20:D21"/>
    <mergeCell ref="E20:E21"/>
    <mergeCell ref="F20:F21"/>
    <mergeCell ref="A113:C113"/>
    <mergeCell ref="E113:F113"/>
    <mergeCell ref="A118:D118"/>
    <mergeCell ref="E118:F118"/>
    <mergeCell ref="A115:D115"/>
    <mergeCell ref="E115:F115"/>
    <mergeCell ref="A116:D116"/>
    <mergeCell ref="E116:F116"/>
    <mergeCell ref="A117:D117"/>
    <mergeCell ref="E117:F117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 LOT 2 (VF) (47)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DSBN</dc:creator>
  <cp:lastModifiedBy>DSBN</cp:lastModifiedBy>
  <dcterms:created xsi:type="dcterms:W3CDTF">2026-07-14T20:33:54Z</dcterms:created>
  <dcterms:modified xsi:type="dcterms:W3CDTF">2026-07-16T18:12:00Z</dcterms:modified>
</cp:coreProperties>
</file>