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CPS GSM Flui CFA CFO\Fluide 03-07-2026\"/>
    </mc:Choice>
  </mc:AlternateContent>
  <xr:revisionPtr revIDLastSave="0" documentId="13_ncr:1_{9EAFCE5C-B8A0-4134-B399-71412D82F6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uides" sheetId="1" r:id="rId1"/>
    <sheet name="Feuil1" sheetId="2" r:id="rId2"/>
  </sheets>
  <definedNames>
    <definedName name="\A">#REF!</definedName>
    <definedName name="\B">#REF!</definedName>
    <definedName name="\C">#REF!</definedName>
    <definedName name="________________________________________R">#REF!</definedName>
    <definedName name="_______________________________________R">#REF!</definedName>
    <definedName name="______________________________________R">#REF!</definedName>
    <definedName name="_____________________________________R">#REF!</definedName>
    <definedName name="____________________________________R">#REF!</definedName>
    <definedName name="___________________________________R">#REF!</definedName>
    <definedName name="__________________________________R">#REF!</definedName>
    <definedName name="_________________________________R">#REF!</definedName>
    <definedName name="________________________________R">#REF!</definedName>
    <definedName name="_______________________________R">#REF!</definedName>
    <definedName name="______________________________R">#REF!</definedName>
    <definedName name="_____________________________NA1">#REF!</definedName>
    <definedName name="_____________________________NA2">#REF!</definedName>
    <definedName name="_____________________________NA3">#REF!</definedName>
    <definedName name="_____________________________R">#REF!</definedName>
    <definedName name="____________________________NA1">#REF!</definedName>
    <definedName name="____________________________NA2">#REF!</definedName>
    <definedName name="____________________________NA3">#REF!</definedName>
    <definedName name="____________________________R">#REF!</definedName>
    <definedName name="___________________________NA1">#REF!</definedName>
    <definedName name="___________________________NA2">#REF!</definedName>
    <definedName name="___________________________NA3">#REF!</definedName>
    <definedName name="___________________________R">#REF!</definedName>
    <definedName name="__________________________NA1">#REF!</definedName>
    <definedName name="__________________________NA2">#REF!</definedName>
    <definedName name="__________________________NA3">#REF!</definedName>
    <definedName name="__________________________R">#REF!</definedName>
    <definedName name="_________________________NA1">#REF!</definedName>
    <definedName name="_________________________NA2">#REF!</definedName>
    <definedName name="_________________________NA3">#REF!</definedName>
    <definedName name="_________________________R">#REF!</definedName>
    <definedName name="________________________NA1">#REF!</definedName>
    <definedName name="________________________NA2">#REF!</definedName>
    <definedName name="________________________NA3">#REF!</definedName>
    <definedName name="________________________R">#REF!</definedName>
    <definedName name="_______________________NA1">#REF!</definedName>
    <definedName name="_______________________NA2">#REF!</definedName>
    <definedName name="_______________________NA3">#REF!</definedName>
    <definedName name="_______________________R">#REF!</definedName>
    <definedName name="______________________NA1">#REF!</definedName>
    <definedName name="______________________NA2">#REF!</definedName>
    <definedName name="______________________NA3">#REF!</definedName>
    <definedName name="______________________R">#REF!</definedName>
    <definedName name="_____________________NA1">#REF!</definedName>
    <definedName name="_____________________NA2">#REF!</definedName>
    <definedName name="_____________________NA3">#REF!</definedName>
    <definedName name="_____________________R">#REF!</definedName>
    <definedName name="____________________NA1">#REF!</definedName>
    <definedName name="____________________NA2">#REF!</definedName>
    <definedName name="____________________NA3">#REF!</definedName>
    <definedName name="____________________R">#REF!</definedName>
    <definedName name="___________________NA1">#REF!</definedName>
    <definedName name="___________________NA2">#REF!</definedName>
    <definedName name="___________________NA3">#REF!</definedName>
    <definedName name="___________________R">#REF!</definedName>
    <definedName name="__________________NA1">#REF!</definedName>
    <definedName name="__________________NA2">#REF!</definedName>
    <definedName name="__________________NA3">#REF!</definedName>
    <definedName name="__________________R">#N/A</definedName>
    <definedName name="_________________NA1">#REF!</definedName>
    <definedName name="_________________NA2">#REF!</definedName>
    <definedName name="_________________NA3">#REF!</definedName>
    <definedName name="_________________R">#REF!</definedName>
    <definedName name="________________NA1">#REF!</definedName>
    <definedName name="________________NA2">#REF!</definedName>
    <definedName name="________________NA3">#REF!</definedName>
    <definedName name="________________R">#REF!</definedName>
    <definedName name="_______________IMM48">#REF!</definedName>
    <definedName name="_______________MM1">#REF!</definedName>
    <definedName name="_______________NA1">#REF!</definedName>
    <definedName name="_______________NA2">#REF!</definedName>
    <definedName name="_______________NA3">#REF!</definedName>
    <definedName name="_______________R">#REF!</definedName>
    <definedName name="______________IMM48">#REF!</definedName>
    <definedName name="______________MM1">#REF!</definedName>
    <definedName name="______________NA1">#REF!</definedName>
    <definedName name="______________NA2">#REF!</definedName>
    <definedName name="______________NA3">#REF!</definedName>
    <definedName name="______________R">#REF!</definedName>
    <definedName name="_____________IMM48">#REF!</definedName>
    <definedName name="_____________MM1">#REF!</definedName>
    <definedName name="_____________NA1">#REF!</definedName>
    <definedName name="_____________NA2">#REF!</definedName>
    <definedName name="_____________NA3">#REF!</definedName>
    <definedName name="_____________NB1">#REF!</definedName>
    <definedName name="_____________NB2">#REF!</definedName>
    <definedName name="_____________NB3">#REF!</definedName>
    <definedName name="_____________nba1">#REF!</definedName>
    <definedName name="_____________R">#REF!</definedName>
    <definedName name="_____________SB1">#REF!</definedName>
    <definedName name="_____________SB2">#REF!</definedName>
    <definedName name="_____________SB3">#REF!</definedName>
    <definedName name="____________IMM48">#REF!</definedName>
    <definedName name="____________MM1">#REF!</definedName>
    <definedName name="____________NA1">#REF!</definedName>
    <definedName name="____________NA2">#REF!</definedName>
    <definedName name="____________NA3">#REF!</definedName>
    <definedName name="____________NB1">#REF!</definedName>
    <definedName name="____________NB2">#REF!</definedName>
    <definedName name="____________NB3">#REF!</definedName>
    <definedName name="____________nba1">#REF!</definedName>
    <definedName name="____________R">#REF!</definedName>
    <definedName name="____________SB1">#REF!</definedName>
    <definedName name="____________SB2">#REF!</definedName>
    <definedName name="____________SB3">#REF!</definedName>
    <definedName name="___________deb1">#REF!</definedName>
    <definedName name="___________dec1">#REF!</definedName>
    <definedName name="___________dec2">#REF!</definedName>
    <definedName name="___________dec3">#REF!</definedName>
    <definedName name="___________dee1">#REF!</definedName>
    <definedName name="___________dee2">#REF!</definedName>
    <definedName name="___________dee3">#REF!</definedName>
    <definedName name="___________EST1">#REF!</definedName>
    <definedName name="___________EST2">#REF!</definedName>
    <definedName name="___________EST3">#REF!</definedName>
    <definedName name="___________IMM48">#REF!</definedName>
    <definedName name="___________MM1">#REF!</definedName>
    <definedName name="___________NA1">#REF!</definedName>
    <definedName name="___________NA2">#REF!</definedName>
    <definedName name="___________NA3">#REF!</definedName>
    <definedName name="___________NB1">#REF!</definedName>
    <definedName name="___________NB2">#REF!</definedName>
    <definedName name="___________NB3">#REF!</definedName>
    <definedName name="___________nba1">#REF!</definedName>
    <definedName name="___________R">#REF!</definedName>
    <definedName name="___________SB1">#REF!</definedName>
    <definedName name="___________SB2">#REF!</definedName>
    <definedName name="___________SB3">#REF!</definedName>
    <definedName name="__________deb1">#REF!</definedName>
    <definedName name="__________dec1">#REF!</definedName>
    <definedName name="__________dec2">#REF!</definedName>
    <definedName name="__________dec3">#REF!</definedName>
    <definedName name="__________dee1">#REF!</definedName>
    <definedName name="__________dee2">#REF!</definedName>
    <definedName name="__________dee3">#REF!</definedName>
    <definedName name="__________EST1">#REF!</definedName>
    <definedName name="__________EST2">#REF!</definedName>
    <definedName name="__________EST3">#REF!</definedName>
    <definedName name="__________IMM48">#REF!</definedName>
    <definedName name="__________MM1">#REF!</definedName>
    <definedName name="__________NA1">#REF!</definedName>
    <definedName name="__________NA2">#REF!</definedName>
    <definedName name="__________NA3">#REF!</definedName>
    <definedName name="__________NB1">#REF!</definedName>
    <definedName name="__________NB2">#REF!</definedName>
    <definedName name="__________NB3">#REF!</definedName>
    <definedName name="__________nba1">#REF!</definedName>
    <definedName name="__________R">#REF!</definedName>
    <definedName name="__________SB1">#REF!</definedName>
    <definedName name="__________SB2">#REF!</definedName>
    <definedName name="__________SB3">#REF!</definedName>
    <definedName name="_________deb1">#REF!</definedName>
    <definedName name="_________dec1">#REF!</definedName>
    <definedName name="_________dec2">#REF!</definedName>
    <definedName name="_________dec3">#REF!</definedName>
    <definedName name="_________dee1">#REF!</definedName>
    <definedName name="_________dee2">#REF!</definedName>
    <definedName name="_________dee3">#REF!</definedName>
    <definedName name="_________EST1">#REF!</definedName>
    <definedName name="_________EST2">#REF!</definedName>
    <definedName name="_________EST3">#REF!</definedName>
    <definedName name="_________MM1">#REF!</definedName>
    <definedName name="_________NA1">#REF!</definedName>
    <definedName name="_________NA2">#REF!</definedName>
    <definedName name="_________NA3">#REF!</definedName>
    <definedName name="_________NB1">#REF!</definedName>
    <definedName name="_________NB2">#REF!</definedName>
    <definedName name="_________NB3">#REF!</definedName>
    <definedName name="_________nba1">#REF!</definedName>
    <definedName name="_________R">#REF!</definedName>
    <definedName name="_________SB1">#REF!</definedName>
    <definedName name="_________SB2">#REF!</definedName>
    <definedName name="_________SB3">#REF!</definedName>
    <definedName name="________deb1">#REF!</definedName>
    <definedName name="________DEB3">#REF!</definedName>
    <definedName name="________deb5">#REF!</definedName>
    <definedName name="________deb6">#REF!</definedName>
    <definedName name="________deb8">#REF!</definedName>
    <definedName name="________dec1">#REF!</definedName>
    <definedName name="________dec2">#REF!</definedName>
    <definedName name="________dec3">#REF!</definedName>
    <definedName name="________dee1">#REF!</definedName>
    <definedName name="________dee2">#REF!</definedName>
    <definedName name="________dee3">#REF!</definedName>
    <definedName name="________EST1">#REF!</definedName>
    <definedName name="________EST2">#REF!</definedName>
    <definedName name="________EST3">#REF!</definedName>
    <definedName name="________IMM48">#REF!</definedName>
    <definedName name="________MM1">#REF!</definedName>
    <definedName name="________NA1">#REF!</definedName>
    <definedName name="________NA2">#REF!</definedName>
    <definedName name="________NA3">#REF!</definedName>
    <definedName name="________NB1">#REF!</definedName>
    <definedName name="________NB2">#REF!</definedName>
    <definedName name="________NB3">#REF!</definedName>
    <definedName name="________nba1">#REF!</definedName>
    <definedName name="________Pt2">#REF!</definedName>
    <definedName name="________Pt3">#REF!</definedName>
    <definedName name="________qmg2">#REF!</definedName>
    <definedName name="________Qt2">#REF!</definedName>
    <definedName name="________Qt3">#REF!</definedName>
    <definedName name="________R">#REF!</definedName>
    <definedName name="________R200_">#REF!</definedName>
    <definedName name="________SB1">#REF!</definedName>
    <definedName name="________SB2">#REF!</definedName>
    <definedName name="________SB3">#REF!</definedName>
    <definedName name="________SEB3">#REF!</definedName>
    <definedName name="________seb5">#REF!</definedName>
    <definedName name="________seb6">#REF!</definedName>
    <definedName name="________seb8">#REF!</definedName>
    <definedName name="________ST100">#REF!</definedName>
    <definedName name="________ST200">#REF!</definedName>
    <definedName name="_______AA1">#REF!</definedName>
    <definedName name="_______deb1">#REF!</definedName>
    <definedName name="_______DEB3">#REF!</definedName>
    <definedName name="_______deb5">#REF!</definedName>
    <definedName name="_______deb6">#REF!</definedName>
    <definedName name="_______deb8">#REF!</definedName>
    <definedName name="_______dec1">#REF!</definedName>
    <definedName name="_______dec2">#REF!</definedName>
    <definedName name="_______dec3">#REF!</definedName>
    <definedName name="_______dee1">#REF!</definedName>
    <definedName name="_______dee2">#REF!</definedName>
    <definedName name="_______dee3">#REF!</definedName>
    <definedName name="_______EST1">#REF!</definedName>
    <definedName name="_______EST2">#REF!</definedName>
    <definedName name="_______EST3">#REF!</definedName>
    <definedName name="_______IMM48">#REF!</definedName>
    <definedName name="_______LPN10">#REF!</definedName>
    <definedName name="_______LPN16">#REF!</definedName>
    <definedName name="_______MM1">#REF!</definedName>
    <definedName name="_______NA1">#REF!</definedName>
    <definedName name="_______NA2">#REF!</definedName>
    <definedName name="_______NA3">#REF!</definedName>
    <definedName name="_______NB1">#REF!</definedName>
    <definedName name="_______NB2">#REF!</definedName>
    <definedName name="_______NB3">#REF!</definedName>
    <definedName name="_______nba1">#REF!</definedName>
    <definedName name="_______Pt2">#REF!</definedName>
    <definedName name="_______Pt3">#REF!</definedName>
    <definedName name="_______qmg1">#REF!</definedName>
    <definedName name="_______qmg2">#REF!</definedName>
    <definedName name="_______qmg3">#REF!</definedName>
    <definedName name="_______Qt2">#REF!</definedName>
    <definedName name="_______Qt3">#REF!</definedName>
    <definedName name="_______R">#REF!</definedName>
    <definedName name="_______R100_">#REF!</definedName>
    <definedName name="_______R150_">#REF!</definedName>
    <definedName name="_______R200_">#REF!</definedName>
    <definedName name="_______R300_">#REF!</definedName>
    <definedName name="_______SB1">#REF!</definedName>
    <definedName name="_______SB2">#REF!</definedName>
    <definedName name="_______SB3">#REF!</definedName>
    <definedName name="_______SEB3">#REF!</definedName>
    <definedName name="_______seb5">#REF!</definedName>
    <definedName name="_______seb6">#REF!</definedName>
    <definedName name="_______seb8">#REF!</definedName>
    <definedName name="_______ss1">#REF!</definedName>
    <definedName name="_______ss2">#REF!</definedName>
    <definedName name="_______ss3">#REF!</definedName>
    <definedName name="_______ss4">#REF!</definedName>
    <definedName name="_______ST100">#REF!</definedName>
    <definedName name="_______ST150">#REF!</definedName>
    <definedName name="_______ST200">#REF!</definedName>
    <definedName name="_______ST300">#REF!</definedName>
    <definedName name="______AA1">#REF!</definedName>
    <definedName name="______deb1">#REF!</definedName>
    <definedName name="______DEB3">#REF!</definedName>
    <definedName name="______deb5">#REF!</definedName>
    <definedName name="______deb6">#REF!</definedName>
    <definedName name="______deb8">#REF!</definedName>
    <definedName name="______dec1">#REF!</definedName>
    <definedName name="______dec2">#REF!</definedName>
    <definedName name="______dec3">#REF!</definedName>
    <definedName name="______dee1">#REF!</definedName>
    <definedName name="______dee2">#REF!</definedName>
    <definedName name="______dee3">#REF!</definedName>
    <definedName name="______EST1">#REF!</definedName>
    <definedName name="______EST2">#REF!</definedName>
    <definedName name="______EST3">#REF!</definedName>
    <definedName name="______IMM48">#REF!</definedName>
    <definedName name="______LPN10">#REF!</definedName>
    <definedName name="______LPN16">#REF!</definedName>
    <definedName name="______MM1">#REF!</definedName>
    <definedName name="______NA1">#REF!</definedName>
    <definedName name="______NA2">#REF!</definedName>
    <definedName name="______NA3">#REF!</definedName>
    <definedName name="______NB1">#REF!</definedName>
    <definedName name="______NB2">#REF!</definedName>
    <definedName name="______NB3">#REF!</definedName>
    <definedName name="______nba1">#REF!</definedName>
    <definedName name="______qmg1">#REF!</definedName>
    <definedName name="______qmg3">#REF!</definedName>
    <definedName name="______R">#REF!</definedName>
    <definedName name="______R100_">#REF!</definedName>
    <definedName name="______R150_">#REF!</definedName>
    <definedName name="______R300_">#REF!</definedName>
    <definedName name="______SB1">#REF!</definedName>
    <definedName name="______SB2">#REF!</definedName>
    <definedName name="______SB3">#REF!</definedName>
    <definedName name="______SEB3">#REF!</definedName>
    <definedName name="______seb5">#REF!</definedName>
    <definedName name="______seb6">#REF!</definedName>
    <definedName name="______seb8">#REF!</definedName>
    <definedName name="______ss1">#REF!</definedName>
    <definedName name="______ss2">#REF!</definedName>
    <definedName name="______ss3">#REF!</definedName>
    <definedName name="______ss4">#REF!</definedName>
    <definedName name="______ST150">#REF!</definedName>
    <definedName name="______ST300">#REF!</definedName>
    <definedName name="_____AA1">#REF!</definedName>
    <definedName name="_____deb1">#REF!</definedName>
    <definedName name="_____DEB3">#REF!</definedName>
    <definedName name="_____deb5">#REF!</definedName>
    <definedName name="_____deb6">#REF!</definedName>
    <definedName name="_____deb8">#REF!</definedName>
    <definedName name="_____dec1">#REF!</definedName>
    <definedName name="_____dec2">#REF!</definedName>
    <definedName name="_____dec3">#REF!</definedName>
    <definedName name="_____dee1">#REF!</definedName>
    <definedName name="_____dee2">#REF!</definedName>
    <definedName name="_____dee3">#REF!</definedName>
    <definedName name="_____EST1">#REF!</definedName>
    <definedName name="_____EST2">#REF!</definedName>
    <definedName name="_____EST3">#REF!</definedName>
    <definedName name="_____IMM48">#REF!</definedName>
    <definedName name="_____IV199999">#REF!</definedName>
    <definedName name="_____IV69999">#REF!</definedName>
    <definedName name="_____IV99999">#REF!</definedName>
    <definedName name="_____IV999999">#REF!</definedName>
    <definedName name="_____LPN10">#REF!</definedName>
    <definedName name="_____LPN16">#REF!</definedName>
    <definedName name="_____MM1">#REF!</definedName>
    <definedName name="_____NA1">#REF!</definedName>
    <definedName name="_____NA2">#REF!</definedName>
    <definedName name="_____NA3">#REF!</definedName>
    <definedName name="_____NB1">#REF!</definedName>
    <definedName name="_____NB2">#REF!</definedName>
    <definedName name="_____NB3">#REF!</definedName>
    <definedName name="_____nba1">#REF!</definedName>
    <definedName name="_____Pt2">#REF!</definedName>
    <definedName name="_____Pt3">#REF!</definedName>
    <definedName name="_____qmg1">#REF!</definedName>
    <definedName name="_____qmg2">#REF!</definedName>
    <definedName name="_____qmg3">#REF!</definedName>
    <definedName name="_____Qt2">#REF!</definedName>
    <definedName name="_____Qt3">#REF!</definedName>
    <definedName name="_____R">#REF!</definedName>
    <definedName name="_____R100_">#REF!</definedName>
    <definedName name="_____R150_">#REF!</definedName>
    <definedName name="_____R200_">#REF!</definedName>
    <definedName name="_____R300_">#REF!</definedName>
    <definedName name="_____SB1">#REF!</definedName>
    <definedName name="_____SB2">#REF!</definedName>
    <definedName name="_____SB3">#REF!</definedName>
    <definedName name="_____SEB3">#REF!</definedName>
    <definedName name="_____seb5">#REF!</definedName>
    <definedName name="_____seb6">#REF!</definedName>
    <definedName name="_____seb8">#REF!</definedName>
    <definedName name="_____ss1">#REF!</definedName>
    <definedName name="_____ss2">#REF!</definedName>
    <definedName name="_____ss3">#REF!</definedName>
    <definedName name="_____ss4">#REF!</definedName>
    <definedName name="_____ST100">#REF!</definedName>
    <definedName name="_____ST150">#REF!</definedName>
    <definedName name="_____ST200">#REF!</definedName>
    <definedName name="_____ST300">#REF!</definedName>
    <definedName name="____AA1">#REF!</definedName>
    <definedName name="____deb1">#REF!</definedName>
    <definedName name="____DEB3">#REF!</definedName>
    <definedName name="____deb5">#REF!</definedName>
    <definedName name="____deb6">#REF!</definedName>
    <definedName name="____deb8">#REF!</definedName>
    <definedName name="____dec1">#REF!</definedName>
    <definedName name="____dec2">#REF!</definedName>
    <definedName name="____dec3">#REF!</definedName>
    <definedName name="____dee1">#REF!</definedName>
    <definedName name="____dee2">#REF!</definedName>
    <definedName name="____dee3">#REF!</definedName>
    <definedName name="____EST1">#REF!</definedName>
    <definedName name="____EST2">#REF!</definedName>
    <definedName name="____EST3">#REF!</definedName>
    <definedName name="____IMM48">#REF!</definedName>
    <definedName name="____IV199999">#REF!</definedName>
    <definedName name="____IV69999">#REF!</definedName>
    <definedName name="____IV99999">#REF!</definedName>
    <definedName name="____IV999999">#REF!</definedName>
    <definedName name="____LPN10">#REF!</definedName>
    <definedName name="____LPN16">#REF!</definedName>
    <definedName name="____MM1">#REF!</definedName>
    <definedName name="____NA1">#REF!</definedName>
    <definedName name="____NA2">#REF!</definedName>
    <definedName name="____NA3">#REF!</definedName>
    <definedName name="____NB1">#REF!</definedName>
    <definedName name="____NB2">#REF!</definedName>
    <definedName name="____NB3">#REF!</definedName>
    <definedName name="____nba1">#REF!</definedName>
    <definedName name="____Pt2">#REF!</definedName>
    <definedName name="____Pt3">#REF!</definedName>
    <definedName name="____qmg1">#REF!</definedName>
    <definedName name="____qmg2">#REF!</definedName>
    <definedName name="____qmg3">#REF!</definedName>
    <definedName name="____Qt2">#REF!</definedName>
    <definedName name="____Qt3">#REF!</definedName>
    <definedName name="____R">#REF!</definedName>
    <definedName name="____R100_">#REF!</definedName>
    <definedName name="____R150_">#REF!</definedName>
    <definedName name="____R200_">#REF!</definedName>
    <definedName name="____R300_">#REF!</definedName>
    <definedName name="____SB1">#REF!</definedName>
    <definedName name="____SB2">#REF!</definedName>
    <definedName name="____SB3">#REF!</definedName>
    <definedName name="____SEB3">#REF!</definedName>
    <definedName name="____seb5">#REF!</definedName>
    <definedName name="____seb6">#REF!</definedName>
    <definedName name="____seb8">#REF!</definedName>
    <definedName name="____ss1">#REF!</definedName>
    <definedName name="____ss2">#REF!</definedName>
    <definedName name="____ss3">#REF!</definedName>
    <definedName name="____ss4">#REF!</definedName>
    <definedName name="____ST100">#REF!</definedName>
    <definedName name="____ST150">#REF!</definedName>
    <definedName name="____ST200">#REF!</definedName>
    <definedName name="____ST300">#REF!</definedName>
    <definedName name="___AA1">#REF!</definedName>
    <definedName name="___deb1">#REF!</definedName>
    <definedName name="___DEB3">#REF!</definedName>
    <definedName name="___deb5">#REF!</definedName>
    <definedName name="___deb6">#REF!</definedName>
    <definedName name="___deb8">#REF!</definedName>
    <definedName name="___dec1">#REF!</definedName>
    <definedName name="___dec2">#REF!</definedName>
    <definedName name="___dec3">#REF!</definedName>
    <definedName name="___dee1">#REF!</definedName>
    <definedName name="___dee2">#REF!</definedName>
    <definedName name="___dee3">#REF!</definedName>
    <definedName name="___EST1">#REF!</definedName>
    <definedName name="___EST2">#REF!</definedName>
    <definedName name="___EST3">#REF!</definedName>
    <definedName name="___IMM48">#REF!</definedName>
    <definedName name="___IV199999">#REF!</definedName>
    <definedName name="___IV69999">#REF!</definedName>
    <definedName name="___IV99999">#REF!</definedName>
    <definedName name="___IV999999">#REF!</definedName>
    <definedName name="___LPN10">#REF!</definedName>
    <definedName name="___LPN16">#REF!</definedName>
    <definedName name="___MM1">#REF!</definedName>
    <definedName name="___NA1">#REF!</definedName>
    <definedName name="___NA2">#REF!</definedName>
    <definedName name="___NA3">#REF!</definedName>
    <definedName name="___NB1">#REF!</definedName>
    <definedName name="___NB2">#REF!</definedName>
    <definedName name="___NB3">#REF!</definedName>
    <definedName name="___nba1">#REF!</definedName>
    <definedName name="___Pt2">#REF!</definedName>
    <definedName name="___Pt3">#REF!</definedName>
    <definedName name="___qmg1">#REF!</definedName>
    <definedName name="___qmg2">#REF!</definedName>
    <definedName name="___qmg3">#REF!</definedName>
    <definedName name="___Qt2">#REF!</definedName>
    <definedName name="___Qt3">#REF!</definedName>
    <definedName name="___r">#REF!</definedName>
    <definedName name="___R100_">#REF!</definedName>
    <definedName name="___R150_">#REF!</definedName>
    <definedName name="___R200_">#REF!</definedName>
    <definedName name="___R300_">#REF!</definedName>
    <definedName name="___SB1">#REF!</definedName>
    <definedName name="___SB2">#REF!</definedName>
    <definedName name="___SB3">#REF!</definedName>
    <definedName name="___SEB3">#REF!</definedName>
    <definedName name="___seb5">#REF!</definedName>
    <definedName name="___seb6">#REF!</definedName>
    <definedName name="___seb8">#REF!</definedName>
    <definedName name="___ss1">#REF!</definedName>
    <definedName name="___ss2">#REF!</definedName>
    <definedName name="___ss3">#REF!</definedName>
    <definedName name="___ss4">#REF!</definedName>
    <definedName name="___ST100">#REF!</definedName>
    <definedName name="___ST150">#REF!</definedName>
    <definedName name="___ST200">#REF!</definedName>
    <definedName name="___ST300">#REF!</definedName>
    <definedName name="__1c">#REF!</definedName>
    <definedName name="__1cc">#REF!</definedName>
    <definedName name="__AA1">#REF!</definedName>
    <definedName name="__deb1">#REF!</definedName>
    <definedName name="__DEB3">#REF!</definedName>
    <definedName name="__deb5">#REF!</definedName>
    <definedName name="__deb6">#REF!</definedName>
    <definedName name="__deb8">#REF!</definedName>
    <definedName name="__dec1">#REF!</definedName>
    <definedName name="__dec2">#REF!</definedName>
    <definedName name="__dec3">#REF!</definedName>
    <definedName name="__dee1">#REF!</definedName>
    <definedName name="__dee2">#REF!</definedName>
    <definedName name="__dee3">#REF!</definedName>
    <definedName name="__domotiquechambre">#REF!</definedName>
    <definedName name="__EST1">#REF!</definedName>
    <definedName name="__EST2">#REF!</definedName>
    <definedName name="__EST3">#REF!</definedName>
    <definedName name="__IMM48">#REF!</definedName>
    <definedName name="__IV199999">#REF!</definedName>
    <definedName name="__IV69999">#REF!</definedName>
    <definedName name="__IV99999">#REF!</definedName>
    <definedName name="__IV999999">#REF!</definedName>
    <definedName name="__LPN10">#REF!</definedName>
    <definedName name="__LPN16">#REF!</definedName>
    <definedName name="__maj4">#REF!</definedName>
    <definedName name="__MM1">#REF!</definedName>
    <definedName name="__NA1">#REF!</definedName>
    <definedName name="__NA2">#REF!</definedName>
    <definedName name="__NA3">#REF!</definedName>
    <definedName name="__NB1">#REF!</definedName>
    <definedName name="__NB2">#REF!</definedName>
    <definedName name="__NB3">#REF!</definedName>
    <definedName name="__nba1">#REF!</definedName>
    <definedName name="__Pt2">#REF!</definedName>
    <definedName name="__Pt3">#REF!</definedName>
    <definedName name="__qmg1">#REF!</definedName>
    <definedName name="__qmg2">#REF!</definedName>
    <definedName name="__qmg3">#REF!</definedName>
    <definedName name="__Qt2">#REF!</definedName>
    <definedName name="__Qt3">#REF!</definedName>
    <definedName name="__r">#REF!</definedName>
    <definedName name="__R100_">#REF!</definedName>
    <definedName name="__R150_">#REF!</definedName>
    <definedName name="__R200_">#REF!</definedName>
    <definedName name="__R300_">#REF!</definedName>
    <definedName name="__SB1">#REF!</definedName>
    <definedName name="__SB2">#REF!</definedName>
    <definedName name="__SB3">#REF!</definedName>
    <definedName name="__SEB3">#REF!</definedName>
    <definedName name="__seb5">#REF!</definedName>
    <definedName name="__seb6">#REF!</definedName>
    <definedName name="__seb8">#REF!</definedName>
    <definedName name="__ss1">#REF!</definedName>
    <definedName name="__ss2">#REF!</definedName>
    <definedName name="__ss3">#REF!</definedName>
    <definedName name="__ss4">#REF!</definedName>
    <definedName name="__ST100">#REF!</definedName>
    <definedName name="__ST150">#REF!</definedName>
    <definedName name="__ST200">#REF!</definedName>
    <definedName name="__ST300">#REF!</definedName>
    <definedName name="__tx1">#REF!</definedName>
    <definedName name="__tx2">#REF!</definedName>
    <definedName name="_1">#REF!</definedName>
    <definedName name="_1_Excel_BuiltIn_Print_Area_4_1">#REF!</definedName>
    <definedName name="_10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1ER_ETAGE">#REF!</definedName>
    <definedName name="_2">#REF!</definedName>
    <definedName name="_2_Excel_BuiltIn_Print_Titles_4_1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2c">#REF!</definedName>
    <definedName name="_2EME_ETAGE">#REF!</definedName>
    <definedName name="_3">#REF!</definedName>
    <definedName name="_300_Fonte_k9">#REF!</definedName>
    <definedName name="_315PN10">#REF!</definedName>
    <definedName name="_315PN16">#REF!</definedName>
    <definedName name="_3c">#REF!</definedName>
    <definedName name="_4">#REF!</definedName>
    <definedName name="_400_Fonte_k9">#REF!</definedName>
    <definedName name="_4c">#REF!</definedName>
    <definedName name="_5">#REF!</definedName>
    <definedName name="_50PN10">#REF!</definedName>
    <definedName name="_50PN16">#REF!</definedName>
    <definedName name="_5c">#REF!</definedName>
    <definedName name="_5p">#REF!</definedName>
    <definedName name="_6">#REF!</definedName>
    <definedName name="_60_Fonte_k9">#REF!</definedName>
    <definedName name="_63PN10">#REF!</definedName>
    <definedName name="_63PN16">#REF!</definedName>
    <definedName name="_7">#REF!</definedName>
    <definedName name="_75PN10">#REF!</definedName>
    <definedName name="_75PN16">#REF!</definedName>
    <definedName name="_8">#REF!</definedName>
    <definedName name="_80_Fonte_k9">#REF!</definedName>
    <definedName name="_8c">#REF!</definedName>
    <definedName name="_8T_7cm">#REF!</definedName>
    <definedName name="_9">#REF!</definedName>
    <definedName name="_90PN10">#REF!</definedName>
    <definedName name="_90PN16">#REF!</definedName>
    <definedName name="_9c">#REF!</definedName>
    <definedName name="_A">#REF!</definedName>
    <definedName name="_AA1">#REF!</definedName>
    <definedName name="_B">#REF!</definedName>
    <definedName name="_C">#REF!</definedName>
    <definedName name="_C1">#REF!</definedName>
    <definedName name="_deb1">#REF!</definedName>
    <definedName name="_DEB3">#REF!</definedName>
    <definedName name="_deb5">#REF!</definedName>
    <definedName name="_deb6">#REF!</definedName>
    <definedName name="_deb8">#REF!</definedName>
    <definedName name="_dec1">#REF!</definedName>
    <definedName name="_dec2">#REF!</definedName>
    <definedName name="_dec3">#REF!</definedName>
    <definedName name="_dee1">#REF!</definedName>
    <definedName name="_dee2">#REF!</definedName>
    <definedName name="_dee3">#REF!</definedName>
    <definedName name="_EST1">#REF!</definedName>
    <definedName name="_EST2">#REF!</definedName>
    <definedName name="_EST3">#REF!</definedName>
    <definedName name="_Fill" hidden="1">#REF!</definedName>
    <definedName name="_xlnm._FilterDatabase" localSheetId="0" hidden="1">Fluides!$M$393:$M$525</definedName>
    <definedName name="_IMM48">#REF!</definedName>
    <definedName name="_IV199999">#REF!</definedName>
    <definedName name="_IV6999">#REF!</definedName>
    <definedName name="_IV69999">#REF!</definedName>
    <definedName name="_IV99998">#REF!</definedName>
    <definedName name="_IV99999">#REF!</definedName>
    <definedName name="_IV999999">#REF!</definedName>
    <definedName name="_LPN10">NA()</definedName>
    <definedName name="_LPN16">NA()</definedName>
    <definedName name="_MM1">#REF!</definedName>
    <definedName name="_NA1">#REF!</definedName>
    <definedName name="_NA2">#REF!</definedName>
    <definedName name="_NA3">#REF!</definedName>
    <definedName name="_NB1">#REF!</definedName>
    <definedName name="_NB2">#REF!</definedName>
    <definedName name="_NB3">#REF!</definedName>
    <definedName name="_nba1">#REF!</definedName>
    <definedName name="_Pt2">#REF!</definedName>
    <definedName name="_Pt3">#REF!</definedName>
    <definedName name="_qmg1">#REF!</definedName>
    <definedName name="_qmg2">NA()</definedName>
    <definedName name="_qmg3">#REF!</definedName>
    <definedName name="_Qt2">#REF!</definedName>
    <definedName name="_Qt3">#REF!</definedName>
    <definedName name="_r">#REF!</definedName>
    <definedName name="_R100_">#REF!</definedName>
    <definedName name="_R150_">#REF!</definedName>
    <definedName name="_R200_">#REF!</definedName>
    <definedName name="_R300_">#REF!</definedName>
    <definedName name="_RobToc1_1">#REF!</definedName>
    <definedName name="_RobToc1_2">#REF!</definedName>
    <definedName name="_RobToc10_1">#REF!</definedName>
    <definedName name="_RobToc10_2">#REF!</definedName>
    <definedName name="_RobToc12_1">#REF!</definedName>
    <definedName name="_RobToc12_2">#REF!</definedName>
    <definedName name="_RobToc3_1">#REF!</definedName>
    <definedName name="_RobToc3_2">#REF!</definedName>
    <definedName name="_RobToc4_1">#REF!</definedName>
    <definedName name="_RobToc4_2">#REF!</definedName>
    <definedName name="_RobToc5_1">#REF!</definedName>
    <definedName name="_RobToc5_2">#REF!</definedName>
    <definedName name="_RobToc6_1">#REF!</definedName>
    <definedName name="_RobToc6_2">#REF!</definedName>
    <definedName name="_RobToc7_1">#REF!</definedName>
    <definedName name="_RobToc7_2">#REF!</definedName>
    <definedName name="_RobToc8_1">#REF!</definedName>
    <definedName name="_RobToc8_2">#REF!</definedName>
    <definedName name="_RobToc9_1">#REF!</definedName>
    <definedName name="_RobToc9_2">#REF!</definedName>
    <definedName name="_SB1">#REF!</definedName>
    <definedName name="_SB2">#REF!</definedName>
    <definedName name="_SB3">#REF!</definedName>
    <definedName name="_SEB3">#REF!</definedName>
    <definedName name="_seb5">#REF!</definedName>
    <definedName name="_seb6">#REF!</definedName>
    <definedName name="_seb8">#REF!</definedName>
    <definedName name="_ss1">#REF!</definedName>
    <definedName name="_ss2">#REF!</definedName>
    <definedName name="_ss3">#REF!</definedName>
    <definedName name="_ss4">#REF!</definedName>
    <definedName name="_ST100">NA()</definedName>
    <definedName name="_ST150">#REF!</definedName>
    <definedName name="_ST200">#REF!</definedName>
    <definedName name="_ST300">#REF!</definedName>
    <definedName name="_Toc198983790">#REF!</definedName>
    <definedName name="_Toc276547385_1">#REF!</definedName>
    <definedName name="_Toc276547385_2">#REF!</definedName>
    <definedName name="_Toc276547386_1">#REF!</definedName>
    <definedName name="_Toc276547386_2">#REF!</definedName>
    <definedName name="_Toc276547387_1">#REF!</definedName>
    <definedName name="_Toc276547387_2">#REF!</definedName>
    <definedName name="_Toc276547388_1">#REF!</definedName>
    <definedName name="_Toc276547388_2">#REF!</definedName>
    <definedName name="_Toc276547389_1">#REF!</definedName>
    <definedName name="_Toc276547389_2">#REF!</definedName>
    <definedName name="_Toc276547393_1">#REF!</definedName>
    <definedName name="_Toc276547393_2">#REF!</definedName>
    <definedName name="_Toc276547394_1">#REF!</definedName>
    <definedName name="_Toc276547394_2">#REF!</definedName>
    <definedName name="_Toc276547395_1">#REF!</definedName>
    <definedName name="_Toc276547395_2">#REF!</definedName>
    <definedName name="_Toc276547396_1">#REF!</definedName>
    <definedName name="_Toc276547396_2">#REF!</definedName>
    <definedName name="_Toc276547397_1">#REF!</definedName>
    <definedName name="_Toc276547397_2">#REF!</definedName>
    <definedName name="_Toc280368475_1">#REF!</definedName>
    <definedName name="_Toc280368475_2">#REF!</definedName>
    <definedName name="_Toc280368476_1">#REF!</definedName>
    <definedName name="_Toc280368476_2">#REF!</definedName>
    <definedName name="_Toc280368477_1">#REF!</definedName>
    <definedName name="_Toc280368477_2">#REF!</definedName>
    <definedName name="_Toc280368478_1">#REF!</definedName>
    <definedName name="_Toc280368478_2">#REF!</definedName>
    <definedName name="_Toc280368479_1">#REF!</definedName>
    <definedName name="_Toc280368479_2">#REF!</definedName>
    <definedName name="_Toc280368480_1">#REF!</definedName>
    <definedName name="_Toc280368480_2">#REF!</definedName>
    <definedName name="_Toc280368481_1">#REF!</definedName>
    <definedName name="_Toc280368481_2">#REF!</definedName>
    <definedName name="_Toc280368482_1">#REF!</definedName>
    <definedName name="_Toc280368482_2">#REF!</definedName>
    <definedName name="_Toc280368483_1">#REF!</definedName>
    <definedName name="_Toc280368483_2">#REF!</definedName>
    <definedName name="_Toc280368484_1">#REF!</definedName>
    <definedName name="_Toc280368484_2">#REF!</definedName>
    <definedName name="_Toc280368486_1">#REF!</definedName>
    <definedName name="_Toc280368486_2">#REF!</definedName>
    <definedName name="_Toc280368488_1">#REF!</definedName>
    <definedName name="_Toc280368488_2">#REF!</definedName>
    <definedName name="_Toc280368489_1">#REF!</definedName>
    <definedName name="_Toc280368489_2">#REF!</definedName>
    <definedName name="_Toc280368490_1">#REF!</definedName>
    <definedName name="_Toc280368490_2">#REF!</definedName>
    <definedName name="_Toc280368491_1">#REF!</definedName>
    <definedName name="_Toc280368491_2">#REF!</definedName>
    <definedName name="_Toc280368492_1">#REF!</definedName>
    <definedName name="_Toc280368492_2">#REF!</definedName>
    <definedName name="_Toc280368493_1">#REF!</definedName>
    <definedName name="_Toc280368493_2">#REF!</definedName>
    <definedName name="_Toc280368494_1">#REF!</definedName>
    <definedName name="_Toc280368494_2">#REF!</definedName>
    <definedName name="_Toc280368495_1">#REF!</definedName>
    <definedName name="_Toc280368495_2">#REF!</definedName>
    <definedName name="_Toc280368496_1">#REF!</definedName>
    <definedName name="_Toc280368496_2">#REF!</definedName>
    <definedName name="_Toc280368497_1">#REF!</definedName>
    <definedName name="_Toc280368497_2">#REF!</definedName>
    <definedName name="_Toc280368498_1">#REF!</definedName>
    <definedName name="_Toc280368498_2">#REF!</definedName>
    <definedName name="_Toc280368499_1">#REF!</definedName>
    <definedName name="_Toc280368499_2">#REF!</definedName>
    <definedName name="_Toc280368500_1">#REF!</definedName>
    <definedName name="_Toc280368500_2">#REF!</definedName>
    <definedName name="_Toc280368501_1">#REF!</definedName>
    <definedName name="_Toc280368501_2">#REF!</definedName>
    <definedName name="_Toc280368502_1">#REF!</definedName>
    <definedName name="_Toc280368502_2">#REF!</definedName>
    <definedName name="_Toc280368503_1">#REF!</definedName>
    <definedName name="_Toc280368503_2">#REF!</definedName>
    <definedName name="_Toc280368504_1">#REF!</definedName>
    <definedName name="_Toc280368504_2">#REF!</definedName>
    <definedName name="_Toc280368505_1">#REF!</definedName>
    <definedName name="_Toc280368505_2">#REF!</definedName>
    <definedName name="_Toc280368506_1">#REF!</definedName>
    <definedName name="_Toc280368506_2">#REF!</definedName>
    <definedName name="_Toc280368507_1">#REF!</definedName>
    <definedName name="_Toc280368507_2">#REF!</definedName>
    <definedName name="_Toc280368508_1">#REF!</definedName>
    <definedName name="_Toc280368508_2">#REF!</definedName>
    <definedName name="_Toc280368509_1">#REF!</definedName>
    <definedName name="_Toc280368509_2">#REF!</definedName>
    <definedName name="_Toc280368512_1">#REF!</definedName>
    <definedName name="_Toc280368512_2">#REF!</definedName>
    <definedName name="_Toc280368513_1">#REF!</definedName>
    <definedName name="_Toc280368513_2">#REF!</definedName>
    <definedName name="_Toc280368514_1">#REF!</definedName>
    <definedName name="_Toc280368514_2">#REF!</definedName>
    <definedName name="_Toc280368515_1">#REF!</definedName>
    <definedName name="_Toc280368515_2">#REF!</definedName>
    <definedName name="_Toc280368516_1">#REF!</definedName>
    <definedName name="_Toc280368516_2">#REF!</definedName>
    <definedName name="_Toc280368517_1">#REF!</definedName>
    <definedName name="_Toc280368517_2">#REF!</definedName>
    <definedName name="_Toc280368518_1">#REF!</definedName>
    <definedName name="_Toc280368518_2">#REF!</definedName>
    <definedName name="_Toc280368519_1">#REF!</definedName>
    <definedName name="_Toc280368519_2">#REF!</definedName>
    <definedName name="_Toc280368520_1">#REF!</definedName>
    <definedName name="_Toc280368520_2">#REF!</definedName>
    <definedName name="_Toc280368521_1">#REF!</definedName>
    <definedName name="_Toc280368521_2">#REF!</definedName>
    <definedName name="_Toc280368522_1">#REF!</definedName>
    <definedName name="_Toc280368522_2">#REF!</definedName>
    <definedName name="_Toc280368523_1">#REF!</definedName>
    <definedName name="_Toc280368523_2">#REF!</definedName>
    <definedName name="_Toc280368525_1">#REF!</definedName>
    <definedName name="_Toc280368525_2">#REF!</definedName>
    <definedName name="_Toc280368526_1">#REF!</definedName>
    <definedName name="_Toc280368526_2">#REF!</definedName>
    <definedName name="_Toc280368527_1">#REF!</definedName>
    <definedName name="_Toc280368527_2">#REF!</definedName>
    <definedName name="_Toc280368528_1">#REF!</definedName>
    <definedName name="_Toc280368528_2">#REF!</definedName>
    <definedName name="_Toc280368529_1">#REF!</definedName>
    <definedName name="_Toc280368529_2">#REF!</definedName>
    <definedName name="_Toc280368530_1">#REF!</definedName>
    <definedName name="_Toc280368530_2">#REF!</definedName>
    <definedName name="_Toc280368531_1">#REF!</definedName>
    <definedName name="_Toc280368531_2">#REF!</definedName>
    <definedName name="_Toc280368532_1">#REF!</definedName>
    <definedName name="_Toc280368532_2">#REF!</definedName>
    <definedName name="_Toc280368533_1">#REF!</definedName>
    <definedName name="_Toc280368533_2">#REF!</definedName>
    <definedName name="_Toc280368534_1">#REF!</definedName>
    <definedName name="_Toc280368534_2">#REF!</definedName>
    <definedName name="_Toc280368536_1">#REF!</definedName>
    <definedName name="_Toc280368536_2">#REF!</definedName>
    <definedName name="_Toc280368537_1">#REF!</definedName>
    <definedName name="_Toc280368537_2">#REF!</definedName>
    <definedName name="_Toc280368538_1">#REF!</definedName>
    <definedName name="_Toc280368538_2">#REF!</definedName>
    <definedName name="_Toc280368539_1">#REF!</definedName>
    <definedName name="_Toc280368539_2">#REF!</definedName>
    <definedName name="_Toc280368540_1">#REF!</definedName>
    <definedName name="_Toc280368540_2">#REF!</definedName>
    <definedName name="_Toc280368541_1">#REF!</definedName>
    <definedName name="_Toc280368541_2">#REF!</definedName>
    <definedName name="_Toc280368542_1">#REF!</definedName>
    <definedName name="_Toc280368542_2">#REF!</definedName>
    <definedName name="_Toc280368543_1">#REF!</definedName>
    <definedName name="_Toc280368543_2">#REF!</definedName>
    <definedName name="_Toc280368544_1">#REF!</definedName>
    <definedName name="_Toc280368544_2">#REF!</definedName>
    <definedName name="_Toc280368545_1">#REF!</definedName>
    <definedName name="_Toc280368545_2">#REF!</definedName>
    <definedName name="_Toc280368547_1">#REF!</definedName>
    <definedName name="_Toc280368547_2">#REF!</definedName>
    <definedName name="_Toc280368548_1">#REF!</definedName>
    <definedName name="_Toc280368548_2">#REF!</definedName>
    <definedName name="_Toc280368549_1">#REF!</definedName>
    <definedName name="_Toc280368549_2">#REF!</definedName>
    <definedName name="_Toc280368550_1">#REF!</definedName>
    <definedName name="_Toc280368550_2">#REF!</definedName>
    <definedName name="_Toc280368551_1">#REF!</definedName>
    <definedName name="_Toc280368551_2">#REF!</definedName>
    <definedName name="_Toc280368552_1">#REF!</definedName>
    <definedName name="_Toc280368552_2">#REF!</definedName>
    <definedName name="_Toc280368553_1">#REF!</definedName>
    <definedName name="_Toc280368553_2">#REF!</definedName>
    <definedName name="_Toc280368554_1">#REF!</definedName>
    <definedName name="_Toc280368554_2">#REF!</definedName>
    <definedName name="_Toc280368555_1">#REF!</definedName>
    <definedName name="_Toc280368555_2">#REF!</definedName>
    <definedName name="_Toc280368556_1">#REF!</definedName>
    <definedName name="_Toc280368556_2">#REF!</definedName>
    <definedName name="_Toc280368557_1">#REF!</definedName>
    <definedName name="_Toc280368557_2">#REF!</definedName>
    <definedName name="_Toc280368559_1">#REF!</definedName>
    <definedName name="_Toc280368559_2">#REF!</definedName>
    <definedName name="_Toc280368560_1">#REF!</definedName>
    <definedName name="_Toc280368560_2">#REF!</definedName>
    <definedName name="_Toc280368561_1">#REF!</definedName>
    <definedName name="_Toc280368561_2">#REF!</definedName>
    <definedName name="_Toc280368562_1">#REF!</definedName>
    <definedName name="_Toc280368562_2">#REF!</definedName>
    <definedName name="_Toc280368563_1">#REF!</definedName>
    <definedName name="_Toc280368563_2">#REF!</definedName>
    <definedName name="_Toc280368564_1">#REF!</definedName>
    <definedName name="_Toc280368564_2">#REF!</definedName>
    <definedName name="_Toc280368565_1">#REF!</definedName>
    <definedName name="_Toc280368565_2">#REF!</definedName>
    <definedName name="_Toc280368566_1">#REF!</definedName>
    <definedName name="_Toc280368566_2">#REF!</definedName>
    <definedName name="_Toc280368567_1">#REF!</definedName>
    <definedName name="_Toc280368567_2">#REF!</definedName>
    <definedName name="_Toc280368568_1">#REF!</definedName>
    <definedName name="_Toc280368568_2">#REF!</definedName>
    <definedName name="_Toc280368569_1">#REF!</definedName>
    <definedName name="_Toc280368569_2">#REF!</definedName>
    <definedName name="_Toc280601842_1">#REF!</definedName>
    <definedName name="_Toc280601842_2">#REF!</definedName>
    <definedName name="_Toc280601843_1">#REF!</definedName>
    <definedName name="_Toc280601843_2">#REF!</definedName>
    <definedName name="_Toc280601844_1">#REF!</definedName>
    <definedName name="_Toc280601844_2">#REF!</definedName>
    <definedName name="_Toc280601845_1">#REF!</definedName>
    <definedName name="_Toc280601845_2">#REF!</definedName>
    <definedName name="_Toc280601846_1">#REF!</definedName>
    <definedName name="_Toc280601846_2">#REF!</definedName>
    <definedName name="_Toc280601847_1">#REF!</definedName>
    <definedName name="_Toc280601847_2">#REF!</definedName>
    <definedName name="_Toc280601848_1">#REF!</definedName>
    <definedName name="_Toc280601848_2">#REF!</definedName>
    <definedName name="_Toc280601849_1">#REF!</definedName>
    <definedName name="_Toc280601849_2">#REF!</definedName>
    <definedName name="_Toc424635275">#REF!</definedName>
    <definedName name="_Toc509884261_1">#REF!</definedName>
    <definedName name="_Toc509884261_2">#REF!</definedName>
    <definedName name="_tx1">#REF!</definedName>
    <definedName name="_tx2">#REF!</definedName>
    <definedName name="a">#REF!</definedName>
    <definedName name="A1_">#REF!</definedName>
    <definedName name="A2_">#REF!</definedName>
    <definedName name="A3_">#REF!</definedName>
    <definedName name="A4_">#REF!</definedName>
    <definedName name="aa">#REF!</definedName>
    <definedName name="AAa">#REF!</definedName>
    <definedName name="AAAA">#REF!</definedName>
    <definedName name="aaaaa">#REF!</definedName>
    <definedName name="aaaaaa">#REF!</definedName>
    <definedName name="aaaaaaaaaaaaaa">#REF!</definedName>
    <definedName name="AAAAAANNNN">#REF!</definedName>
    <definedName name="aasr2">#REF!</definedName>
    <definedName name="aasr412">#REF!</definedName>
    <definedName name="ab">#REF!</definedName>
    <definedName name="abc">#REF!</definedName>
    <definedName name="abs">#REF!</definedName>
    <definedName name="Ac">#REF!</definedName>
    <definedName name="Ac1_">#REF!</definedName>
    <definedName name="Ac2_">#REF!</definedName>
    <definedName name="Ac3_">#REF!</definedName>
    <definedName name="Acier_rond">#REF!</definedName>
    <definedName name="Acier_Tor">#REF!</definedName>
    <definedName name="ACS">#N/A</definedName>
    <definedName name="AER">#N/A</definedName>
    <definedName name="afzefzf">#REF!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JLAIDI">#REF!</definedName>
    <definedName name="Albums_photos">#REF!</definedName>
    <definedName name="Albums_photos_Tout">#REF!</definedName>
    <definedName name="Anas">#REF!</definedName>
    <definedName name="annee">#REF!</definedName>
    <definedName name="anneref">#REF!</definedName>
    <definedName name="annui">IF(#REF!&lt;&gt;"",#REF!+#REF!,"")</definedName>
    <definedName name="annuit">#REF!*#REF!</definedName>
    <definedName name="ANREF">#REF!</definedName>
    <definedName name="anrefe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">#REF!</definedName>
    <definedName name="Approbation_plan_BA">#REF!</definedName>
    <definedName name="APS">#REF!</definedName>
    <definedName name="aps_a_comm_elec">#REF!</definedName>
    <definedName name="aqs">#N/A</definedName>
    <definedName name="aqsz">#REF!</definedName>
    <definedName name="AR">#REF!</definedName>
    <definedName name="armoire_arrivée">#REF!</definedName>
    <definedName name="Armoire_électrique">#REF!</definedName>
    <definedName name="armoire_groupe">#REF!</definedName>
    <definedName name="armoire_javellisation">#REF!</definedName>
    <definedName name="AS">#REF!</definedName>
    <definedName name="Asphalte">#REF!</definedName>
    <definedName name="Assurance_decennale">#REF!</definedName>
    <definedName name="aui">#REF!</definedName>
    <definedName name="az">#REF!</definedName>
    <definedName name="az_uu">#REF!</definedName>
    <definedName name="aze">#REF!</definedName>
    <definedName name="AZERT">#REF!</definedName>
    <definedName name="azerty">#REF!</definedName>
    <definedName name="azr">#REF!</definedName>
    <definedName name="b">#REF!</definedName>
    <definedName name="B.pr">#REF!</definedName>
    <definedName name="B__">#REF!</definedName>
    <definedName name="B1_">#REF!</definedName>
    <definedName name="B2_">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ig">#REF!</definedName>
    <definedName name="Barbacanes">#REF!</definedName>
    <definedName name="_xlnm.Database">#REF!</definedName>
    <definedName name="basededonnées">#REF!</definedName>
    <definedName name="bb">#REF!</definedName>
    <definedName name="bbb">#REF!</definedName>
    <definedName name="BBVBBVNBVNBV">#REF!</definedName>
    <definedName name="BBVBVBBV">#REF!</definedName>
    <definedName name="Bc">#REF!</definedName>
    <definedName name="BEL">#REF!</definedName>
    <definedName name="Béton_B1">#REF!</definedName>
    <definedName name="Béton_B2">#REF!</definedName>
    <definedName name="Béton_B2_parois_coupole_lanterneau_acrotère___12_cm">#REF!</definedName>
    <definedName name="Béton_B2_parois_verticale_25_cm">#REF!</definedName>
    <definedName name="Béton_B2_semelle_radier__20_cm">#REF!</definedName>
    <definedName name="Béton_B3">#REF!</definedName>
    <definedName name="Béton_B4">#REF!</definedName>
    <definedName name="Béton_B4_pour_les_caniveaux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éton_de_forme_de_pente_2">#REF!</definedName>
    <definedName name="Béton_de_propreté">#REF!</definedName>
    <definedName name="Béton_poreux">#REF!</definedName>
    <definedName name="BG">#REF!</definedName>
    <definedName name="Bhgg">#REF!</definedName>
    <definedName name="bid">#REF!</definedName>
    <definedName name="bidet">#REF!</definedName>
    <definedName name="BJ">#REF!</definedName>
    <definedName name="BLOC_A_B">#REF!</definedName>
    <definedName name="BLOC_C">#REF!</definedName>
    <definedName name="BLOC_D">#REF!</definedName>
    <definedName name="BLOC_E">#REF!</definedName>
    <definedName name="BLOC_F">#REF!</definedName>
    <definedName name="BLOC_G">#REF!</definedName>
    <definedName name="BLOC_H">#REF!</definedName>
    <definedName name="BLOC_H2___H7">#REF!</definedName>
    <definedName name="BLOC_I">#REF!</definedName>
    <definedName name="BLOC_J">#REF!</definedName>
    <definedName name="BLOC_K">#REF!</definedName>
    <definedName name="BLOC_L">#REF!</definedName>
    <definedName name="BLOC_M">#REF!</definedName>
    <definedName name="BLOC_N">#REF!</definedName>
    <definedName name="bn">#REF!</definedName>
    <definedName name="BNBBNBVBV">#REF!</definedName>
    <definedName name="Bordereau">#REF!</definedName>
    <definedName name="bordure_trottoir">#REF!</definedName>
    <definedName name="Borne_fontaine">#REF!</definedName>
    <definedName name="BOU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P">#REF!</definedName>
    <definedName name="BPDE">#REF!</definedName>
    <definedName name="Briques_20cm">#REF!</definedName>
    <definedName name="BRUT">#REF!</definedName>
    <definedName name="BU__en_FONTE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_PVC_ou_FONTE">#REF!</definedName>
    <definedName name="Bureaux_location">#REF!</definedName>
    <definedName name="Buse_100">#REF!</definedName>
    <definedName name="Buse_200">#REF!</definedName>
    <definedName name="C_">#REF!</definedName>
    <definedName name="cable_arrivée">#REF!</definedName>
    <definedName name="cable_BT_groupes">#REF!</definedName>
    <definedName name="CADRE">#REF!</definedName>
    <definedName name="CALCUL">#REF!</definedName>
    <definedName name="Canniveaux_cable">#REF!</definedName>
    <definedName name="Canniveaux_eau_fuite">#REF!</definedName>
    <definedName name="Capot_regard">#REF!</definedName>
    <definedName name="cc">#REF!</definedName>
    <definedName name="ccr">#REF!</definedName>
    <definedName name="ce">#REF!</definedName>
    <definedName name="celbrook">NA()</definedName>
    <definedName name="ch">#REF!</definedName>
    <definedName name="CH.DIRECTEUR">#REF!</definedName>
    <definedName name="chassis_0.4x0.3">#REF!</definedName>
    <definedName name="chassis_1_3x0.5">#REF!</definedName>
    <definedName name="Chaussée_bétonnée">#REF!</definedName>
    <definedName name="Chaussée_encaillasée">#REF!</definedName>
    <definedName name="CIRC">#REF!</definedName>
    <definedName name="circuit_terre">#REF!</definedName>
    <definedName name="CIVIL">#REF!</definedName>
    <definedName name="CIVILASLOUJI">#REF!</definedName>
    <definedName name="cj">#REF!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OISON">#REF!</definedName>
    <definedName name="Clôture_A">#REF!</definedName>
    <definedName name="Clôture_B">#REF!</definedName>
    <definedName name="Clôture_C">#REF!</definedName>
    <definedName name="Clôture_D">#REF!</definedName>
    <definedName name="CMarche">#REF!</definedName>
    <definedName name="Cmixte">#REF!</definedName>
    <definedName name="co">#REF!</definedName>
    <definedName name="Coef">#REF!</definedName>
    <definedName name="COEFA">#REF!</definedName>
    <definedName name="cof">#REF!</definedName>
    <definedName name="Colebrook">#REF!</definedName>
    <definedName name="colebrook2">#REF!</definedName>
    <definedName name="collet_Bridé">#REF!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R">#REF!</definedName>
    <definedName name="Compteur">NA()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onduits_en_tube_ICD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">#REF!</definedName>
    <definedName name="Confection_paillasse">#REF!</definedName>
    <definedName name="Cons">#REF!</definedName>
    <definedName name="consomer">#REF!</definedName>
    <definedName name="const">#REF!</definedName>
    <definedName name="cote_forage">#REF!</definedName>
    <definedName name="cote_forage1">#REF!</definedName>
    <definedName name="COTEPART">#REF!</definedName>
    <definedName name="Couche_d_accrochage">#REF!</definedName>
    <definedName name="Couche_d_asphalt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à_bride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250_PN16">#REF!</definedName>
    <definedName name="Coude_bridé_250_PN25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oudes_Tout_angle">#REF!</definedName>
    <definedName name="Cp">#REF!</definedName>
    <definedName name="Cpc">#REF!</definedName>
    <definedName name="CPJ">NA()</definedName>
    <definedName name="cpteur">NA()</definedName>
    <definedName name="cqa">#N/A</definedName>
    <definedName name="CQS">#N/A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_xlnm.Criteria">#REF!</definedName>
    <definedName name="CSP">NA()</definedName>
    <definedName name="CSR">NA()</definedName>
    <definedName name="cvn">#REF!</definedName>
    <definedName name="cWhole">#N/A</definedName>
    <definedName name="cxq">#REF!</definedName>
    <definedName name="D">#REF!</definedName>
    <definedName name="D81b17">#REF!</definedName>
    <definedName name="da">#REF!</definedName>
    <definedName name="daghet">#REF!</definedName>
    <definedName name="db">#REF!</definedName>
    <definedName name="dbf">#REF!</definedName>
    <definedName name="Dc">#REF!</definedName>
    <definedName name="dd">#REF!</definedName>
    <definedName name="ddd">#REF!</definedName>
    <definedName name="DDDDD">#REF!</definedName>
    <definedName name="dddddd">#REF!</definedName>
    <definedName name="DDFDSSDSD">#REF!</definedName>
    <definedName name="Deboisement_déracinnage">#REF!</definedName>
    <definedName name="debp">NA()</definedName>
    <definedName name="Décapage_intérieur">#REF!</definedName>
    <definedName name="DEDUIRE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ens">#REF!</definedName>
    <definedName name="dep">#REF!</definedName>
    <definedName name="DESIGNATION">#REF!</definedName>
    <definedName name="Désignation_des_ouvrages">#REF!</definedName>
    <definedName name="désinfection">#REF!</definedName>
    <definedName name="DETALESTIMATIF">#REF!</definedName>
    <definedName name="detectionincendie">#REF!</definedName>
    <definedName name="dev">#REF!</definedName>
    <definedName name="dex">#REF!</definedName>
    <definedName name="Dexterne">#REF!</definedName>
    <definedName name="DF">#REF!</definedName>
    <definedName name="DFD">#REF!</definedName>
    <definedName name="DFDFD">#REF!</definedName>
    <definedName name="DFDFDSSD">#REF!</definedName>
    <definedName name="DFDSDS">#REF!</definedName>
    <definedName name="DFDSFSFSDFD">#REF!</definedName>
    <definedName name="DFDSSDFSD">#REF!</definedName>
    <definedName name="DFE">#REF!</definedName>
    <definedName name="dferr">#REF!</definedName>
    <definedName name="dfg">#REF!</definedName>
    <definedName name="DFGDFGDF">#REF!</definedName>
    <definedName name="DFGS">#REF!</definedName>
    <definedName name="dfr">#REF!</definedName>
    <definedName name="DFSDFSDFSDF">#REF!</definedName>
    <definedName name="DFSDFSF">#REF!</definedName>
    <definedName name="DFSDSDSDS">#REF!</definedName>
    <definedName name="dfss">#REF!</definedName>
    <definedName name="DGFDGDF">#REF!</definedName>
    <definedName name="dh">#REF!</definedName>
    <definedName name="dia">NA()</definedName>
    <definedName name="Diam_ext">#REF!</definedName>
    <definedName name="Diam_int">#REF!</definedName>
    <definedName name="Diam_Norm">NA()</definedName>
    <definedName name="Diam_puit">NA()</definedName>
    <definedName name="Diamètre_lanterneau">#REF!</definedName>
    <definedName name="dimens.COL">#REF!</definedName>
    <definedName name="din">#REF!</definedName>
    <definedName name="Dint">#REF!</definedName>
    <definedName name="Dinterne">#REF!</definedName>
    <definedName name="Disjoncteur_général">#REF!</definedName>
    <definedName name="divers">#REF!</definedName>
    <definedName name="DN">#REF!</definedName>
    <definedName name="doadm">#REF!</definedName>
    <definedName name="dob">#REF!</definedName>
    <definedName name="doc">#REF!</definedName>
    <definedName name="dohe">#REF!</definedName>
    <definedName name="Dossier_recollement_GC">#REF!</definedName>
    <definedName name="Dossier_recollement_Tout">#REF!</definedName>
    <definedName name="dot">#REF!</definedName>
    <definedName name="dotadm">#REF!</definedName>
    <definedName name="Dotbr">#REF!</definedName>
    <definedName name="dotcamp">#REF!</definedName>
    <definedName name="dotdom">#REF!</definedName>
    <definedName name="dotind">#REF!</definedName>
    <definedName name="dotindus">#REF!</definedName>
    <definedName name="dotindust">#REF!</definedName>
    <definedName name="Dotnbr">#REF!</definedName>
    <definedName name="dotzat">#REF!</definedName>
    <definedName name="dou">#REF!</definedName>
    <definedName name="dov">#REF!</definedName>
    <definedName name="doza">#REF!</definedName>
    <definedName name="Drain_pierre">#REF!</definedName>
    <definedName name="Drain_sèche_en_pierres_autour_cuve">#REF!</definedName>
    <definedName name="DSDFDSD">#REF!</definedName>
    <definedName name="DSQ">#REF!</definedName>
    <definedName name="DTI">#REF!</definedName>
    <definedName name="DuCmixte">#REF!</definedName>
    <definedName name="DuD">#REF!</definedName>
    <definedName name="DuEn">#REF!</definedName>
    <definedName name="DuEnBA">#REF!</definedName>
    <definedName name="DuES">#REF!</definedName>
    <definedName name="DuI2ind">#REF!</definedName>
    <definedName name="DuSP">#REF!</definedName>
    <definedName name="DuSPc">#REF!</definedName>
    <definedName name="DuSPh">#REF!</definedName>
    <definedName name="DuSPv">#REF!</definedName>
    <definedName name="E">#REF!</definedName>
    <definedName name="EA">#REF!</definedName>
    <definedName name="EB">#REF!</definedName>
    <definedName name="EC">#REF!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EDI">#REF!</definedName>
    <definedName name="EDIESTIM">#REF!</definedName>
    <definedName name="ee">#REF!</definedName>
    <definedName name="eeee">#REF!</definedName>
    <definedName name="EEEEEEEEE">#REF!</definedName>
    <definedName name="eerr">#REF!</definedName>
    <definedName name="EF">#REF!</definedName>
    <definedName name="Elec">#REF!</definedName>
    <definedName name="electr">#REF!</definedName>
    <definedName name="electricité">#REF!</definedName>
    <definedName name="Electrode">#REF!</definedName>
    <definedName name="électrode">#REF!</definedName>
    <definedName name="Embase_IPN">#REF!</definedName>
    <definedName name="en">#REF!</definedName>
    <definedName name="EnBA">#REF!</definedName>
    <definedName name="Enduit_bitumineux">#REF!</definedName>
    <definedName name="Enduit_étanche">#REF!</definedName>
    <definedName name="Enduit_étanche_3_cm">#REF!</definedName>
    <definedName name="Enduit_exterieur">#REF!</definedName>
    <definedName name="Enduit_exté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semble">#REF!</definedName>
    <definedName name="Enter">#REF!</definedName>
    <definedName name="ENTREE1">#REF!</definedName>
    <definedName name="ep">#REF!</definedName>
    <definedName name="ép">#REF!</definedName>
    <definedName name="ep.ouv">#REF!</definedName>
    <definedName name="ép_accrot">#REF!</definedName>
    <definedName name="ép_accrot1">#REF!</definedName>
    <definedName name="ép_canniveau">#REF!</definedName>
    <definedName name="ép_canniveau_2">NA()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2">#REF!</definedName>
    <definedName name="ép_lanterne300">#REF!</definedName>
    <definedName name="ép_paroi_jav">NA()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ide2">#REF!</definedName>
    <definedName name="ép_voile">#REF!</definedName>
    <definedName name="ép_voile1">#REF!</definedName>
    <definedName name="ép1">#REF!</definedName>
    <definedName name="ép2">#REF!</definedName>
    <definedName name="Epai_Dalle_de">#REF!</definedName>
    <definedName name="Epais">#REF!</definedName>
    <definedName name="Epaiss_pui">NA()</definedName>
    <definedName name="Epaisseur">#REF!</definedName>
    <definedName name="Epaisseur_conduite">#REF!</definedName>
    <definedName name="epaisseurPaillasse">#REF!</definedName>
    <definedName name="er">#REF!</definedName>
    <definedName name="ES">#REF!</definedName>
    <definedName name="Essai_etancheité">#REF!</definedName>
    <definedName name="ESTIM">#REF!</definedName>
    <definedName name="etag1">#REF!</definedName>
    <definedName name="etag2">#REF!</definedName>
    <definedName name="etag3">#REF!</definedName>
    <definedName name="etag4">#REF!</definedName>
    <definedName name="etag5">#REF!</definedName>
    <definedName name="etag6">#REF!</definedName>
    <definedName name="etag7">#REF!</definedName>
    <definedName name="etancheité">#REF!</definedName>
    <definedName name="Etanchéité">#REF!</definedName>
    <definedName name="Etanchéité_coupole">#REF!</definedName>
    <definedName name="Etancheité_couverture">#REF!</definedName>
    <definedName name="Etude_d_exécution">#REF!</definedName>
    <definedName name="Etude_execution">#REF!</definedName>
    <definedName name="ev">#REF!</definedName>
    <definedName name="Evacuation_Terres">#REF!</definedName>
    <definedName name="evi">#REF!</definedName>
    <definedName name="Evier_cuisine_gré">#REF!</definedName>
    <definedName name="Excel_BuiltIn_Criteria">#REF!</definedName>
    <definedName name="Excel_BuiltIn_Database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2">#REF!</definedName>
    <definedName name="Excel_BuiltIn_Print_Area_2_1">#REF!</definedName>
    <definedName name="Excel_BuiltIn_Print_Titles_1_1">#REF!</definedName>
    <definedName name="Excel_BuiltIn_Print_Titles_2">#REF!</definedName>
    <definedName name="Excel_BuiltIn_Print_Titles_2_1">#REF!</definedName>
    <definedName name="Extincteur_10">#REF!</definedName>
    <definedName name="_xlnm.Extract">#REF!</definedName>
    <definedName name="ezfz">#REF!</definedName>
    <definedName name="F">#REF!</definedName>
    <definedName name="F__">#REF!</definedName>
    <definedName name="F1_">#REF!</definedName>
    <definedName name="faical">#REF!</definedName>
    <definedName name="Fc">#REF!</definedName>
    <definedName name="Fc1_">#REF!</definedName>
    <definedName name="FDFFD">#REF!</definedName>
    <definedName name="fdg">#REF!</definedName>
    <definedName name="FDGFDG">#REF!</definedName>
    <definedName name="FDS">#REF!</definedName>
    <definedName name="FDSQA">#REF!</definedName>
    <definedName name="FEDE">#REF!</definedName>
    <definedName name="fef">#REF!</definedName>
    <definedName name="FEFD">#N/A</definedName>
    <definedName name="fenerg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f">#REF!</definedName>
    <definedName name="fff">#REF!</definedName>
    <definedName name="FFFF">#REF!</definedName>
    <definedName name="fffff">#N/A</definedName>
    <definedName name="fffffff">#REF!</definedName>
    <definedName name="ffg">#REF!</definedName>
    <definedName name="FGFDD">#REF!</definedName>
    <definedName name="FGFDFGG">#REF!</definedName>
    <definedName name="FGFDGFDGDF">#REF!</definedName>
    <definedName name="FGFDGFGFD">#REF!</definedName>
    <definedName name="FGFFDGDF">#REF!</definedName>
    <definedName name="FGFFGFG">#REF!</definedName>
    <definedName name="FGFGFDGDF">#REF!</definedName>
    <definedName name="FGFGFF">#REF!</definedName>
    <definedName name="FGFGFGF">#REF!</definedName>
    <definedName name="FGFGFGFFGFD">#REF!</definedName>
    <definedName name="fgh">#REF!</definedName>
    <definedName name="fghfddf">#REF!</definedName>
    <definedName name="FGHFGDFGF">#REF!</definedName>
    <definedName name="Fléche_coupole">#REF!</definedName>
    <definedName name="_xlnm.Recorder">#REF!</definedName>
    <definedName name="Forme_pente">#REF!</definedName>
    <definedName name="Fosse_septique_filtre">#REF!</definedName>
    <definedName name="fouill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p">#REF!</definedName>
    <definedName name="fpers">#REF!</definedName>
    <definedName name="fpers.">#REF!</definedName>
    <definedName name="fpp">#REF!</definedName>
    <definedName name="FSDDSFSDFDS">#REF!</definedName>
    <definedName name="Fût_200">#REF!</definedName>
    <definedName name="G">#REF!</definedName>
    <definedName name="G.OPort">#REF!</definedName>
    <definedName name="gaqgqhfq">#REF!</definedName>
    <definedName name="Garantie_décinale_GC">#REF!</definedName>
    <definedName name="Garantie_décinale_Tout">#REF!</definedName>
    <definedName name="Gargouille">#REF!</definedName>
    <definedName name="Gazon">#REF!</definedName>
    <definedName name="GCCORR">#REF!</definedName>
    <definedName name="gdfsfs">#REF!</definedName>
    <definedName name="GFDGGDF">#REF!</definedName>
    <definedName name="GFE">#REF!</definedName>
    <definedName name="GFGFGFG">#REF!</definedName>
    <definedName name="gfhgfhgh">#REF!</definedName>
    <definedName name="gfr">#REF!</definedName>
    <definedName name="GG">#REF!</definedName>
    <definedName name="GGFD">#REF!</definedName>
    <definedName name="GGGG">#REF!</definedName>
    <definedName name="ggggg">#REF!</definedName>
    <definedName name="GGGGGG">#REF!</definedName>
    <definedName name="GHGHJG">#REF!</definedName>
    <definedName name="GHJ">#REF!</definedName>
    <definedName name="GJGHJGH">#REF!</definedName>
    <definedName name="GO">#REF!</definedName>
    <definedName name="goaziz">#REF!</definedName>
    <definedName name="gros">#N/A</definedName>
    <definedName name="gtggs">#REF!</definedName>
    <definedName name="GTHGF">#REF!</definedName>
    <definedName name="h">#REF!</definedName>
    <definedName name="H_acces">#REF!</definedName>
    <definedName name="H_acces2">#REF!</definedName>
    <definedName name="H_accrot">#REF!</definedName>
    <definedName name="H_accrot_jav">NA()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_2">NA()</definedName>
    <definedName name="H_canniveau150">#REF!</definedName>
    <definedName name="H_canniveau300">#REF!</definedName>
    <definedName name="H_ch_jav">NA()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#REF!</definedName>
    <definedName name="H_départ">#REF!</definedName>
    <definedName name="H_départ150">#REF!</definedName>
    <definedName name="H_départ300">#REF!</definedName>
    <definedName name="h_élév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">#REF!</definedName>
    <definedName name="H2_Talus">#REF!</definedName>
    <definedName name="H2_Talus150">#REF!</definedName>
    <definedName name="HAHA">#REF!</definedName>
    <definedName name="hampe_drapeau">#REF!</definedName>
    <definedName name="Hardy_Cross">#REF!</definedName>
    <definedName name="Hauteur_d_eau">#REF!</definedName>
    <definedName name="Hauteur_lanterneau">#REF!</definedName>
    <definedName name="Hauteur_talus">#REF!</definedName>
    <definedName name="Hauteur_talus300">#REF!</definedName>
    <definedName name="HCmixte">#REF!</definedName>
    <definedName name="HD">#REF!</definedName>
    <definedName name="hdhdhdgdd">#REF!</definedName>
    <definedName name="HE">#REF!</definedName>
    <definedName name="HEn">#REF!</definedName>
    <definedName name="HEnBA">#REF!</definedName>
    <definedName name="Henterré">#REF!</definedName>
    <definedName name="Herrissonage">#REF!</definedName>
    <definedName name="Herrissonnage">#REF!</definedName>
    <definedName name="HES">#REF!</definedName>
    <definedName name="HGE">#REF!</definedName>
    <definedName name="HGJGHJHG">#REF!</definedName>
    <definedName name="HH">#REF!</definedName>
    <definedName name="HHHFGH">#REF!</definedName>
    <definedName name="HHHHH">#REF!</definedName>
    <definedName name="HHJGHJ">#REF!</definedName>
    <definedName name="HI2ind">#REF!</definedName>
    <definedName name="HJHH">#REF!</definedName>
    <definedName name="HJHHH">#REF!</definedName>
    <definedName name="HJHHHJH">#REF!</definedName>
    <definedName name="HJHHJ">#REF!</definedName>
    <definedName name="HJHHJH">#REF!</definedName>
    <definedName name="HJHHJHJ">#REF!</definedName>
    <definedName name="HJHHJHJH">#REF!</definedName>
    <definedName name="HJHJHH">#REF!</definedName>
    <definedName name="HJHJHHJH">#REF!</definedName>
    <definedName name="HJHJHJH">#REF!</definedName>
    <definedName name="HmoyR">#REF!</definedName>
    <definedName name="HmoyR150">#REF!</definedName>
    <definedName name="Hp">#REF!</definedName>
    <definedName name="Hs">NA()</definedName>
    <definedName name="HSP">#REF!</definedName>
    <definedName name="HSPc">#REF!</definedName>
    <definedName name="HSPh">#REF!</definedName>
    <definedName name="HSPv">#REF!</definedName>
    <definedName name="Hublot_etanche_L6">#REF!</definedName>
    <definedName name="I2ind">#REF!</definedName>
    <definedName name="ii">#REF!</definedName>
    <definedName name="III">#REF!</definedName>
    <definedName name="IJHKJH">#REF!</definedName>
    <definedName name="_xlnm.Print_Titles" localSheetId="0">Fluides!$6:$6</definedName>
    <definedName name="Incendie60">#REF!</definedName>
    <definedName name="Installation">#REF!</definedName>
    <definedName name="Installation_chantier">#REF!</definedName>
    <definedName name="Installation_elecrique">#REF!</definedName>
    <definedName name="Installation_plomperie">#REF!</definedName>
    <definedName name="int">#REF!</definedName>
    <definedName name="IOIU">#REF!</definedName>
    <definedName name="IPN_appareil">#REF!</definedName>
    <definedName name="IPN_ml">#REF!</definedName>
    <definedName name="Isolation_et_joint_anti_vibration_sous_socle">#REF!</definedName>
    <definedName name="JD_100">#REF!</definedName>
    <definedName name="JD_125">#REF!</definedName>
    <definedName name="JD_150">#REF!</definedName>
    <definedName name="JD_200">#REF!</definedName>
    <definedName name="JD_40">#REF!</definedName>
    <definedName name="JD_60">#REF!</definedName>
    <definedName name="JD_80">#REF!</definedName>
    <definedName name="JDHDHDH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GHGH">#REF!</definedName>
    <definedName name="JHHHJH">#REF!</definedName>
    <definedName name="jj">#REF!</definedName>
    <definedName name="JJJJJ">#REF!</definedName>
    <definedName name="JJJJJJJJJJJ">#REF!</definedName>
    <definedName name="k">#REF!</definedName>
    <definedName name="kamal">#REF!</definedName>
    <definedName name="Kbis">#REF!</definedName>
    <definedName name="kj">#REF!</definedName>
    <definedName name="kji">#REF!</definedName>
    <definedName name="KKKKK">#REF!</definedName>
    <definedName name="KL">#REF!</definedName>
    <definedName name="KLHJKHJ">#REF!</definedName>
    <definedName name="klm">#REF!</definedName>
    <definedName name="KLUXE">#REF!</definedName>
    <definedName name="Ks">#REF!</definedName>
    <definedName name="KsCAO">#REF!</definedName>
    <definedName name="L_1">NA()</definedName>
    <definedName name="L_2">NA()</definedName>
    <definedName name="L_chain">#REF!</definedName>
    <definedName name="L_decaissé">NA()</definedName>
    <definedName name="L_talus">#REF!</definedName>
    <definedName name="L_talus2">#REF!</definedName>
    <definedName name="La_dép">#REF!</definedName>
    <definedName name="La_dép2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_2">NA()</definedName>
    <definedName name="larg_canniveau150">#REF!</definedName>
    <definedName name="larg_canniveau300">#REF!</definedName>
    <definedName name="Larg_ch_jav">NA()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chanage_jav">NA()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2">#REF!</definedName>
    <definedName name="larg44444">#REF!</definedName>
    <definedName name="Largeur">#REF!</definedName>
    <definedName name="Largeur_Talus">#REF!</definedName>
    <definedName name="Largeur_Talus300">#REF!</definedName>
    <definedName name="Laurier">#REF!</definedName>
    <definedName name="lav">NA()</definedName>
    <definedName name="Lavabo_0.6x0.48">#REF!</definedName>
    <definedName name="LG">#REF!</definedName>
    <definedName name="Lg_dép">#REF!</definedName>
    <definedName name="Lg_dép2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#N/A</definedName>
    <definedName name="LISTE1">#REF!</definedName>
    <definedName name="lit_de_pose">#REF!</definedName>
    <definedName name="lit_gravier">#REF!</definedName>
    <definedName name="LK">#REF!</definedName>
    <definedName name="LKDAkfOPisvj">#REF!</definedName>
    <definedName name="lkgjklrf">#REF!</definedName>
    <definedName name="lki">#REF!</definedName>
    <definedName name="LKLK">#REF!</definedName>
    <definedName name="lll">#REF!</definedName>
    <definedName name="lllkkk">#REF!</definedName>
    <definedName name="LM">#REF!</definedName>
    <definedName name="Loge_gardien">#REF!</definedName>
    <definedName name="LONG">#REF!</definedName>
    <definedName name="Long_ch_jav">NA()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#REF!</definedName>
    <definedName name="Long2">#REF!</definedName>
    <definedName name="Longueur">#REF!</definedName>
    <definedName name="LONGUEUR_CLOTURE">#REF!</definedName>
    <definedName name="LP">#REF!</definedName>
    <definedName name="LPB">#REF!</definedName>
    <definedName name="LSGTR">#REF!</definedName>
    <definedName name="lustre">#REF!</definedName>
    <definedName name="m">#REF!</definedName>
    <definedName name="Maçonnerie">#REF!</definedName>
    <definedName name="MAJ">#REF!</definedName>
    <definedName name="MAM">#REF!</definedName>
    <definedName name="MAMA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rche">#REF!</definedName>
    <definedName name="Maziz">#REF!</definedName>
    <definedName name="mb">#REF!</definedName>
    <definedName name="MC">#REF!</definedName>
    <definedName name="mehdi">#REF!</definedName>
    <definedName name="mery">#REF!</definedName>
    <definedName name="Métré_du_groupe_4">#REF!</definedName>
    <definedName name="Métrégpe1">#REF!</definedName>
    <definedName name="MFA">#REF!</definedName>
    <definedName name="MFD">#REF!</definedName>
    <definedName name="Mise_à_niveau">#REF!</definedName>
    <definedName name="mlj">#REF!</definedName>
    <definedName name="mlk">#REF!</definedName>
    <definedName name="mllllll">#REF!</definedName>
    <definedName name="mlo">#REF!</definedName>
    <definedName name="MLOPIUYTREZ">#REF!</definedName>
    <definedName name="mm">#REF!</definedName>
    <definedName name="MMM">#REF!</definedName>
    <definedName name="mmmmmmm">#REF!</definedName>
    <definedName name="Montage_javillisation">#REF!</definedName>
    <definedName name="montage_mécanique">#REF!</definedName>
    <definedName name="montage_station">#REF!</definedName>
    <definedName name="mur">#REF!</definedName>
    <definedName name="Mur_agglos">#REF!</definedName>
    <definedName name="n">#REF!</definedName>
    <definedName name="N___Prix">#REF!</definedName>
    <definedName name="N°">#REF!</definedName>
    <definedName name="NA">#REF!</definedName>
    <definedName name="NA1B">#REF!</definedName>
    <definedName name="NA2B">#REF!</definedName>
    <definedName name="NA3B">#REF!</definedName>
    <definedName name="NB">#REF!</definedName>
    <definedName name="Nb_de_paiements_par_an">#REF!</definedName>
    <definedName name="NB3R">#REF!</definedName>
    <definedName name="NBBVNVB">#REF!</definedName>
    <definedName name="nbvvvvvvv">#REF!</definedName>
    <definedName name="NC">#REF!</definedName>
    <definedName name="NCbis">#REF!</definedName>
    <definedName name="ND">#REF!</definedName>
    <definedName name="NE">#REF!</definedName>
    <definedName name="NEB">#REF!</definedName>
    <definedName name="New">#REF!</definedName>
    <definedName name="Newton">#REF!</definedName>
    <definedName name="NF">#REF!</definedName>
    <definedName name="NFB">#REF!</definedName>
    <definedName name="NG">#REF!</definedName>
    <definedName name="NH">#REF!</definedName>
    <definedName name="NHbis">#REF!</definedName>
    <definedName name="NI">#REF!</definedName>
    <definedName name="NJ">#REF!</definedName>
    <definedName name="NK">#REF!</definedName>
    <definedName name="NL">#REF!</definedName>
    <definedName name="NLbis">#REF!</definedName>
    <definedName name="NM">#REF!</definedName>
    <definedName name="NMB">#REF!</definedName>
    <definedName name="NN">#REF!</definedName>
    <definedName name="NNbis">#REF!</definedName>
    <definedName name="NNNN">#REF!</definedName>
    <definedName name="NNNNN">#REF!</definedName>
    <definedName name="NNNNNN">#REF!</definedName>
    <definedName name="NNNNNNHHH">#REF!</definedName>
    <definedName name="NO">#REF!</definedName>
    <definedName name="NOB">#REF!</definedName>
    <definedName name="nok">#REF!</definedName>
    <definedName name="Note_calcul">#REF!</definedName>
    <definedName name="nouveau">NA()</definedName>
    <definedName name="NP">#REF!</definedName>
    <definedName name="NPB">#REF!</definedName>
    <definedName name="Npoteaux">#REF!</definedName>
    <definedName name="NPS">#REF!</definedName>
    <definedName name="NQ">#REF!</definedName>
    <definedName name="NR">#REF!</definedName>
    <definedName name="NRbis">#REF!</definedName>
    <definedName name="O">#REF!</definedName>
    <definedName name="O7N604">#REF!</definedName>
    <definedName name="OL">#REF!</definedName>
    <definedName name="OLE_LINK1_2">#REF!</definedName>
    <definedName name="omteq">#REF!</definedName>
    <definedName name="OOIUIOIO">#REF!</definedName>
    <definedName name="OOO">#REF!</definedName>
    <definedName name="OOOO">#REF!</definedName>
    <definedName name="oui">#REF!</definedName>
    <definedName name="ouvrage">NA()</definedName>
    <definedName name="p">#REF!</definedName>
    <definedName name="P.acier">#REF!</definedName>
    <definedName name="P.beton">#REF!</definedName>
    <definedName name="P.bpr">#REF!</definedName>
    <definedName name="P.deblais">#REF!</definedName>
    <definedName name="p.eau">#REF!</definedName>
    <definedName name="P.U._TTC">#REF!</definedName>
    <definedName name="P_10">NA()</definedName>
    <definedName name="P_16">NA()</definedName>
    <definedName name="P_canniveau">#REF!</definedName>
    <definedName name="P_canniveau200">#REF!</definedName>
    <definedName name="P_drainage">#REF!</definedName>
    <definedName name="P_drainage2">#REF!</definedName>
    <definedName name="P_talus">#REF!</definedName>
    <definedName name="P_talus2">#REF!</definedName>
    <definedName name="P_talus300">#REF!</definedName>
    <definedName name="P100_">#REF!</definedName>
    <definedName name="P100_c">#REF!</definedName>
    <definedName name="P150_">#REF!</definedName>
    <definedName name="P200_">#REF!</definedName>
    <definedName name="P200_c">NA()</definedName>
    <definedName name="P300_">#REF!</definedName>
    <definedName name="painhamra">#REF!</definedName>
    <definedName name="pajdir">#REF!</definedName>
    <definedName name="paknoul">#REF!</definedName>
    <definedName name="Pannaux">#REF!</definedName>
    <definedName name="Panneaux_présentation">#REF!</definedName>
    <definedName name="Partiels">#REF!</definedName>
    <definedName name="Passivité_armature">#REF!</definedName>
    <definedName name="Payment_Needed">"Paiement dû"</definedName>
    <definedName name="pbourd">#REF!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#REF!</definedName>
    <definedName name="Pér_canniveau">#REF!</definedName>
    <definedName name="Pér_canniveau2">#REF!</definedName>
    <definedName name="Périmètre_de_la_tour">#REF!</definedName>
    <definedName name="phase1">#REF!</definedName>
    <definedName name="phase2">#REF!</definedName>
    <definedName name="phase3">#REF!</definedName>
    <definedName name="pièce_de_rech_élec">#REF!</definedName>
    <definedName name="piste_carrossable">#REF!</definedName>
    <definedName name="pjbarna">#REF!</definedName>
    <definedName name="plafond">#REF!</definedName>
    <definedName name="Plafonnier_L3">#REF!</definedName>
    <definedName name="Plan_recollement">#REF!</definedName>
    <definedName name="PLANTA">#REF!</definedName>
    <definedName name="PLANTA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énum">#REF!</definedName>
    <definedName name="plénum2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">#REF!</definedName>
    <definedName name="Porte_1.20x2.20_Metal">#REF!</definedName>
    <definedName name="portillon_fer_1.95_1.1">#REF!</definedName>
    <definedName name="poteau">#REF!</definedName>
    <definedName name="pou">#REF!</definedName>
    <definedName name="pourtour">#REF!</definedName>
    <definedName name="pourtour1">#REF!</definedName>
    <definedName name="PP">#REF!</definedName>
    <definedName name="PPEDADJ">#REF!</definedName>
    <definedName name="PPP">#REF!</definedName>
    <definedName name="PPPP">#REF!</definedName>
    <definedName name="Prépartion_surface_sablage">#REF!</definedName>
    <definedName name="press">#REF!</definedName>
    <definedName name="Pression">#REF!</definedName>
    <definedName name="Pressosat">#REF!</definedName>
    <definedName name="PRINT_area1">#REF!</definedName>
    <definedName name="print_surf">#REF!</definedName>
    <definedName name="Prise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_Total__HT">#REF!</definedName>
    <definedName name="Prix_Unitaire___HT">#REF!</definedName>
    <definedName name="produit">#REF!</definedName>
    <definedName name="Prof_100">#REF!</definedName>
    <definedName name="Prof_150">#REF!</definedName>
    <definedName name="Prof_200">#REF!</definedName>
    <definedName name="Prof_300">#REF!</definedName>
    <definedName name="prof_ch_jav">NA()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">NA()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fT2">#REF!</definedName>
    <definedName name="PS">#REF!</definedName>
    <definedName name="psidiali">#REF!</definedName>
    <definedName name="ptizi">#REF!</definedName>
    <definedName name="PU">#REF!</definedName>
    <definedName name="Puit_perdu_2.50">#REF!</definedName>
    <definedName name="PV_brut_de_décoffrage">#REF!</definedName>
    <definedName name="PV_brut_décoffrage">#REF!</definedName>
    <definedName name="PV_produit_acide">#REF!</definedName>
    <definedName name="PV_Terrassement">#REF!</definedName>
    <definedName name="PVC_PN16">NA()</definedName>
    <definedName name="PVC_PN16D">NA()</definedName>
    <definedName name="Q">#REF!</definedName>
    <definedName name="QQ">#REF!</definedName>
    <definedName name="QQQQQQQQQ">#REF!</definedName>
    <definedName name="QQSQSQS">#REF!</definedName>
    <definedName name="QSADZ">#REF!</definedName>
    <definedName name="qsd">#REF!</definedName>
    <definedName name="qsda">#REF!</definedName>
    <definedName name="QSQQQ">#REF!</definedName>
    <definedName name="Qté">#REF!</definedName>
    <definedName name="Qtité_Tot">#REF!</definedName>
    <definedName name="Quotg1p1">NA()</definedName>
    <definedName name="Quotg2p1">NA()</definedName>
    <definedName name="Quotg2p2">NA()</definedName>
    <definedName name="R_acces">#REF!</definedName>
    <definedName name="R_acces2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lanterne2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cords_brides">#REF!</definedName>
    <definedName name="Rapport">#REF!</definedName>
    <definedName name="ratioadm">#REF!</definedName>
    <definedName name="ratioind">#REF!</definedName>
    <definedName name="Ravalement_section_friable">#REF!</definedName>
    <definedName name="Rayon_courbure">#REF!</definedName>
    <definedName name="rdc">#REF!</definedName>
    <definedName name="Recap">#REF!</definedName>
    <definedName name="RECAP3">#REF!</definedName>
    <definedName name="recape">#N/A</definedName>
    <definedName name="RECAPTULATION">#REF!</definedName>
    <definedName name="RECAVRD">#REF!</definedName>
    <definedName name="rechange_électrique">#REF!</definedName>
    <definedName name="Rechange_javillisation">#REF!</definedName>
    <definedName name="rechange_mécanique">#REF!</definedName>
    <definedName name="red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imbursement">"Remboursement"</definedName>
    <definedName name="Remblai_compacté">#REF!</definedName>
    <definedName name="Remblais_compactés_20_cm">#REF!</definedName>
    <definedName name="rendadd">#REF!</definedName>
    <definedName name="renddist">#REF!</definedName>
    <definedName name="Réparation_de_la_façade_du_réservoir_et_de_la_chambre_des_vannes">#REF!</definedName>
    <definedName name="Reprise_partielle_enduit">#REF!</definedName>
    <definedName name="rert">#REF!</definedName>
    <definedName name="Résultats">#REF!</definedName>
    <definedName name="ret">#REF!</definedName>
    <definedName name="reve">#N/A</definedName>
    <definedName name="revesol">#REF!</definedName>
    <definedName name="revêtem_carreaux">#REF!</definedName>
    <definedName name="revêtement_faince">#REF!</definedName>
    <definedName name="Revêtement_resine">#REF!</definedName>
    <definedName name="REVETEMENTS_MURAUX">#REF!</definedName>
    <definedName name="REZ_DE_CHAUSSEE">#REF!</definedName>
    <definedName name="REZ_DE_JARDIN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en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P">NA()</definedName>
    <definedName name="rprod">#REF!</definedName>
    <definedName name="RR">#REF!</definedName>
    <definedName name="RRR">#REF!</definedName>
    <definedName name="rrrr">#REF!</definedName>
    <definedName name="RRRRRRR">#REF!</definedName>
    <definedName name="RTRTTRR">#REF!</definedName>
    <definedName name="RV">NA()</definedName>
    <definedName name="RV_100">#REF!</definedName>
    <definedName name="RV_100_PN10">#REF!</definedName>
    <definedName name="RV_100_PN16">#REF!</definedName>
    <definedName name="RV_125">#REF!</definedName>
    <definedName name="RV_150">#REF!</definedName>
    <definedName name="RV_150_PN16">#REF!</definedName>
    <definedName name="RV_150_PN25">#REF!</definedName>
    <definedName name="RV_200">#REF!</definedName>
    <definedName name="RV_200_PN16">#REF!</definedName>
    <definedName name="RV_200_PN25">#REF!</definedName>
    <definedName name="RV_250">#REF!</definedName>
    <definedName name="RV_250_PN16">#REF!</definedName>
    <definedName name="RV_250_PN25">#REF!</definedName>
    <definedName name="RV_300">#REF!</definedName>
    <definedName name="RV_40">#REF!</definedName>
    <definedName name="RV_60">#REF!</definedName>
    <definedName name="RV_60_PN16">#REF!</definedName>
    <definedName name="RV_60_PN25">#REF!</definedName>
    <definedName name="RV_80">#REF!</definedName>
    <definedName name="RV_80_PN16">#REF!</definedName>
    <definedName name="RV_80_PN25">#REF!</definedName>
    <definedName name="s">#REF!</definedName>
    <definedName name="S100_">#REF!</definedName>
    <definedName name="S150_">#REF!</definedName>
    <definedName name="S200_">#REF!</definedName>
    <definedName name="S300_">#REF!</definedName>
    <definedName name="SA">#REF!</definedName>
    <definedName name="SAEAD">#REF!</definedName>
    <definedName name="salam">#REF!</definedName>
    <definedName name="salu">#N/A</definedName>
    <definedName name="SAR">#REF!</definedName>
    <definedName name="SB">#REF!</definedName>
    <definedName name="SB1E">#REF!</definedName>
    <definedName name="SB1F">#REF!</definedName>
    <definedName name="SB1P">#REF!</definedName>
    <definedName name="SB1R">#REF!</definedName>
    <definedName name="SB2E">#REF!</definedName>
    <definedName name="SB2F">#REF!</definedName>
    <definedName name="SB2P">#REF!</definedName>
    <definedName name="SB2R">#REF!</definedName>
    <definedName name="SB3E">#REF!</definedName>
    <definedName name="SB3F">#REF!</definedName>
    <definedName name="SB3P">#REF!</definedName>
    <definedName name="SB3R">#REF!</definedName>
    <definedName name="SC">#REF!</definedName>
    <definedName name="SCbis">#REF!</definedName>
    <definedName name="SD">#REF!</definedName>
    <definedName name="sde">#REF!</definedName>
    <definedName name="sdf">#REF!</definedName>
    <definedName name="SDFSD">#REF!</definedName>
    <definedName name="SDFSDFSDFSDF">#REF!</definedName>
    <definedName name="sdgfczj">#REF!</definedName>
    <definedName name="sdsgafs">NA()</definedName>
    <definedName name="SE">#REF!</definedName>
    <definedName name="sec">NA()</definedName>
    <definedName name="SF">#REF!</definedName>
    <definedName name="SFSDSDSS">#REF!</definedName>
    <definedName name="SG">#REF!</definedName>
    <definedName name="SH">#REF!</definedName>
    <definedName name="SHbis">#REF!</definedName>
    <definedName name="SI">#REF!</definedName>
    <definedName name="signalisation_réservoir">#REF!</definedName>
    <definedName name="Silicon_béton">#REF!</definedName>
    <definedName name="SJ">#REF!</definedName>
    <definedName name="SK">#REF!</definedName>
    <definedName name="SL">#REF!</definedName>
    <definedName name="SLbis">#REF!</definedName>
    <definedName name="SM">#REF!</definedName>
    <definedName name="SN">#REF!</definedName>
    <definedName name="SNbis">#REF!</definedName>
    <definedName name="SO">#REF!</definedName>
    <definedName name="sol">#REF!</definedName>
    <definedName name="Solin_d_étanchéité">#REF!</definedName>
    <definedName name="Solins">#REF!</definedName>
    <definedName name="Sonnerie">#REF!</definedName>
    <definedName name="SONO">#REF!</definedName>
    <definedName name="SONOSDB">#REF!</definedName>
    <definedName name="sor">#REF!</definedName>
    <definedName name="sortie">#REF!</definedName>
    <definedName name="SORTIE1">#REF!</definedName>
    <definedName name="souss1">#REF!</definedName>
    <definedName name="souss2">#REF!</definedName>
    <definedName name="souss3">#REF!</definedName>
    <definedName name="souss4">#REF!</definedName>
    <definedName name="souss5">#REF!</definedName>
    <definedName name="souss6">#REF!</definedName>
    <definedName name="SP">#REF!</definedName>
    <definedName name="SPc">#REF!</definedName>
    <definedName name="SPh">#REF!</definedName>
    <definedName name="SPv">#REF!</definedName>
    <definedName name="SQ">#REF!</definedName>
    <definedName name="sqd">#REF!</definedName>
    <definedName name="sqr">#REF!</definedName>
    <definedName name="sqt">#REF!</definedName>
    <definedName name="SR">#REF!</definedName>
    <definedName name="SRbis">#REF!</definedName>
    <definedName name="ss">#REF!</definedName>
    <definedName name="SSS">#REF!</definedName>
    <definedName name="SSSSS">#REF!</definedName>
    <definedName name="SSSSSSSSSSSSSS">#REF!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Stérilisation_réservoir">#REF!</definedName>
    <definedName name="Summary">#REF!</definedName>
    <definedName name="SURF">#REF!</definedName>
    <definedName name="Surface_Coupole">#REF!</definedName>
    <definedName name="Surface_fond__5">#REF!</definedName>
    <definedName name="Surface_voile_extérieur__5">#REF!</definedName>
    <definedName name="Surface_voile_intérieur__5">#REF!</definedName>
    <definedName name="t">#REF!</definedName>
    <definedName name="T_CUC">#REF!</definedName>
    <definedName name="T_diam">#REF!</definedName>
    <definedName name="T_Génerale">#REF!</definedName>
    <definedName name="T_R">#REF!</definedName>
    <definedName name="T_rocher_dis">#REF!</definedName>
    <definedName name="T1_1">#REF!</definedName>
    <definedName name="T1_10">#REF!</definedName>
    <definedName name="T1_1c">#REF!</definedName>
    <definedName name="T1_1cc">#REF!</definedName>
    <definedName name="T1_2">#REF!</definedName>
    <definedName name="T1_2c">#REF!</definedName>
    <definedName name="T1_3">#REF!</definedName>
    <definedName name="T1_3c">#REF!</definedName>
    <definedName name="T1_4">#REF!</definedName>
    <definedName name="T1_4c">#REF!</definedName>
    <definedName name="T1_5">#REF!</definedName>
    <definedName name="T1_5c">#REF!</definedName>
    <definedName name="T1_5p">#REF!</definedName>
    <definedName name="T1_6">#REF!</definedName>
    <definedName name="T1_7">#REF!</definedName>
    <definedName name="T1_8">#REF!</definedName>
    <definedName name="T1_8c">#REF!</definedName>
    <definedName name="T1_9">#REF!</definedName>
    <definedName name="T1_9c">#REF!</definedName>
    <definedName name="T2_1">#REF!</definedName>
    <definedName name="T2_10">#REF!</definedName>
    <definedName name="T2_1c">#REF!</definedName>
    <definedName name="T2_1cc">#REF!</definedName>
    <definedName name="T2_2">#REF!</definedName>
    <definedName name="T2_2c">#REF!</definedName>
    <definedName name="T2_3">#REF!</definedName>
    <definedName name="T2_3c">#REF!</definedName>
    <definedName name="T2_4">#REF!</definedName>
    <definedName name="T2_4c">#REF!</definedName>
    <definedName name="T2_5">#REF!</definedName>
    <definedName name="T2_5c">#REF!</definedName>
    <definedName name="T2_5p">#REF!</definedName>
    <definedName name="T2_6">#REF!</definedName>
    <definedName name="T2_7">#REF!</definedName>
    <definedName name="T2_8">#REF!</definedName>
    <definedName name="T2_8c">#REF!</definedName>
    <definedName name="T2_9">#REF!</definedName>
    <definedName name="T2_91">#REF!</definedName>
    <definedName name="T2_9c">#REF!</definedName>
    <definedName name="T3A">#REF!</definedName>
    <definedName name="T3A1">#REF!</definedName>
    <definedName name="T3A2">#REF!</definedName>
    <definedName name="T3A3">#REF!</definedName>
    <definedName name="T3A4">#REF!</definedName>
    <definedName name="T3Ac">#REF!</definedName>
    <definedName name="T3Ac1">#REF!</definedName>
    <definedName name="T3Ac2">#REF!</definedName>
    <definedName name="T3Ac3">#REF!</definedName>
    <definedName name="T3Ap">#REF!</definedName>
    <definedName name="T3B">#REF!</definedName>
    <definedName name="T3B1">#REF!</definedName>
    <definedName name="T3B2">#REF!</definedName>
    <definedName name="T3Bap">#REF!</definedName>
    <definedName name="T3C">#REF!</definedName>
    <definedName name="T3C1">#REF!</definedName>
    <definedName name="T3Cp">#REF!</definedName>
    <definedName name="T3Cpc">#REF!</definedName>
    <definedName name="T3D">#REF!</definedName>
    <definedName name="T3Dc">#REF!</definedName>
    <definedName name="T3E">#REF!</definedName>
    <definedName name="T3F">#REF!</definedName>
    <definedName name="T3F1">#REF!</definedName>
    <definedName name="T3Fap">#REF!</definedName>
    <definedName name="T3Fc">#REF!</definedName>
    <definedName name="T3Fc1">#REF!</definedName>
    <definedName name="T3Fp">#REF!</definedName>
    <definedName name="T4A">#REF!</definedName>
    <definedName name="T4A1">#REF!</definedName>
    <definedName name="T4A2">#REF!</definedName>
    <definedName name="T4A3">#REF!</definedName>
    <definedName name="T4A4">#REF!</definedName>
    <definedName name="T4Ac">#REF!</definedName>
    <definedName name="T4Ac1">#REF!</definedName>
    <definedName name="T4Ac2">#REF!</definedName>
    <definedName name="T4Ac3">#REF!</definedName>
    <definedName name="T4Ap">#REF!</definedName>
    <definedName name="T4B">#REF!</definedName>
    <definedName name="T4B_">#REF!</definedName>
    <definedName name="T4B1">#REF!</definedName>
    <definedName name="T4B2">#REF!</definedName>
    <definedName name="T4C">#REF!</definedName>
    <definedName name="T4Cp">#REF!</definedName>
    <definedName name="T4Cpc">#REF!</definedName>
    <definedName name="T4D">#REF!</definedName>
    <definedName name="T4Dc">#REF!</definedName>
    <definedName name="T4E">#REF!</definedName>
    <definedName name="T4F">#REF!</definedName>
    <definedName name="T4F_">#REF!</definedName>
    <definedName name="T4F1">#REF!</definedName>
    <definedName name="T4F1_">#REF!</definedName>
    <definedName name="T4Fc">#REF!</definedName>
    <definedName name="T4Fc1">#REF!</definedName>
    <definedName name="T4Fp">#REF!</definedName>
    <definedName name="T5_C1">#REF!</definedName>
    <definedName name="T5A">#REF!</definedName>
    <definedName name="T5A1">#REF!</definedName>
    <definedName name="T5A2">#REF!</definedName>
    <definedName name="T5A3">#REF!</definedName>
    <definedName name="T5A4">#REF!</definedName>
    <definedName name="T5Ac">#REF!</definedName>
    <definedName name="T5Ac1">#REF!</definedName>
    <definedName name="T5Ac2">#REF!</definedName>
    <definedName name="T5Ac3">#REF!</definedName>
    <definedName name="T5Ap">#REF!</definedName>
    <definedName name="T5B">#REF!</definedName>
    <definedName name="T5B_">#REF!</definedName>
    <definedName name="T5B1">#REF!</definedName>
    <definedName name="T5B2">#REF!</definedName>
    <definedName name="T5C">#REF!</definedName>
    <definedName name="T5Cp">#REF!</definedName>
    <definedName name="T5Cpc">#REF!</definedName>
    <definedName name="T5D">#REF!</definedName>
    <definedName name="T5Dc">#REF!</definedName>
    <definedName name="T5E">#REF!</definedName>
    <definedName name="T5F">#REF!</definedName>
    <definedName name="T5F_">#REF!</definedName>
    <definedName name="T5F1">#REF!</definedName>
    <definedName name="T5Fc">#REF!</definedName>
    <definedName name="T5Fc1">#REF!</definedName>
    <definedName name="T5Fp">#REF!</definedName>
    <definedName name="T6_C1">#REF!</definedName>
    <definedName name="T6A">#REF!</definedName>
    <definedName name="T6A1">#REF!</definedName>
    <definedName name="T6A2">#REF!</definedName>
    <definedName name="T6A3">#REF!</definedName>
    <definedName name="T6A4">#REF!</definedName>
    <definedName name="T6Ac">#REF!</definedName>
    <definedName name="T6Ac1">#REF!</definedName>
    <definedName name="T6Ac2">#REF!</definedName>
    <definedName name="T6Ac3">#REF!</definedName>
    <definedName name="T6Ap">#REF!</definedName>
    <definedName name="T6B">#REF!</definedName>
    <definedName name="T6B_">#REF!</definedName>
    <definedName name="T6B1">#REF!</definedName>
    <definedName name="T6B2">#REF!</definedName>
    <definedName name="T6C">#REF!</definedName>
    <definedName name="T6Cp">#REF!</definedName>
    <definedName name="T6Cpc">#REF!</definedName>
    <definedName name="T6D">#REF!</definedName>
    <definedName name="T6Dc">#REF!</definedName>
    <definedName name="T6E">#REF!</definedName>
    <definedName name="T6F">#REF!</definedName>
    <definedName name="T6F_">#REF!</definedName>
    <definedName name="T6F1">#REF!</definedName>
    <definedName name="T6Fc">#REF!</definedName>
    <definedName name="T6Fc1">#REF!</definedName>
    <definedName name="T6Fp">#REF!</definedName>
    <definedName name="T7_C1">#REF!</definedName>
    <definedName name="T7A">#REF!</definedName>
    <definedName name="T7A1">#REF!</definedName>
    <definedName name="T7A2">#REF!</definedName>
    <definedName name="T7A3">#REF!</definedName>
    <definedName name="T7A4">#REF!</definedName>
    <definedName name="T7Ac">#REF!</definedName>
    <definedName name="T7Ac1">#REF!</definedName>
    <definedName name="T7Ac2">#REF!</definedName>
    <definedName name="T7Ac3">#REF!</definedName>
    <definedName name="T7Ap">#REF!</definedName>
    <definedName name="T7B">#REF!</definedName>
    <definedName name="T7B_">#REF!</definedName>
    <definedName name="T7B1">#REF!</definedName>
    <definedName name="T7B2">#REF!</definedName>
    <definedName name="T7C">#REF!</definedName>
    <definedName name="T7Cp">#REF!</definedName>
    <definedName name="T7Cpc">#REF!</definedName>
    <definedName name="T7D">#REF!</definedName>
    <definedName name="T7Dc">#REF!</definedName>
    <definedName name="T7E">#REF!</definedName>
    <definedName name="T7F">#REF!</definedName>
    <definedName name="T7F_">#REF!</definedName>
    <definedName name="T7F1">#REF!</definedName>
    <definedName name="T7Fc">#REF!</definedName>
    <definedName name="T7Fc1">#REF!</definedName>
    <definedName name="T7Fp">#REF!</definedName>
    <definedName name="T8_1">#REF!</definedName>
    <definedName name="T8_10">#REF!</definedName>
    <definedName name="T8_1c">#REF!</definedName>
    <definedName name="T8_1cc">#REF!</definedName>
    <definedName name="T8_2">#REF!</definedName>
    <definedName name="T8_2c">#REF!</definedName>
    <definedName name="T8_3">#REF!</definedName>
    <definedName name="T8_3c">#REF!</definedName>
    <definedName name="T8_4">#REF!</definedName>
    <definedName name="T8_4c">#REF!</definedName>
    <definedName name="T8_5">#REF!</definedName>
    <definedName name="T8_5c">#REF!</definedName>
    <definedName name="T8_5p">#REF!</definedName>
    <definedName name="T8_6">#REF!</definedName>
    <definedName name="T8_7">#REF!</definedName>
    <definedName name="T8_8">#REF!</definedName>
    <definedName name="T8_8c">#REF!</definedName>
    <definedName name="T8_9">#REF!</definedName>
    <definedName name="T8_9c">#REF!</definedName>
    <definedName name="T9_1">#REF!</definedName>
    <definedName name="T9_10">#REF!</definedName>
    <definedName name="T9_1c">#REF!</definedName>
    <definedName name="T9_1cc">#REF!</definedName>
    <definedName name="T9_2">#REF!</definedName>
    <definedName name="T9_2c">#REF!</definedName>
    <definedName name="T9_3">#REF!</definedName>
    <definedName name="T9_3c">#REF!</definedName>
    <definedName name="T9_4">#REF!</definedName>
    <definedName name="T9_4c">#REF!</definedName>
    <definedName name="T9_5">#REF!</definedName>
    <definedName name="T9_5c">#REF!</definedName>
    <definedName name="T9_5p">#REF!</definedName>
    <definedName name="T9_6">#REF!</definedName>
    <definedName name="T9_7">#REF!</definedName>
    <definedName name="T9_8">#REF!</definedName>
    <definedName name="T9_8c">#REF!</definedName>
    <definedName name="T9_9">#REF!</definedName>
    <definedName name="T9_9c">#REF!</definedName>
    <definedName name="ta">#REF!</definedName>
    <definedName name="Table1">NA()</definedName>
    <definedName name="TableOfContents_1">#REF!</definedName>
    <definedName name="TableOfContents_2">#REF!</definedName>
    <definedName name="Talus_compacté">#REF!</definedName>
    <definedName name="Talus_compacté___autour">#REF!</definedName>
    <definedName name="Talus_compacté_pente_V_H">#REF!</definedName>
    <definedName name="tata">#REF!</definedName>
    <definedName name="TAUX">#REF!</definedName>
    <definedName name="taux_2">#REF!</definedName>
    <definedName name="Taux_du_rocher">#REF!</definedName>
    <definedName name="Taux_intérêt_par_an">#REF!</definedName>
    <definedName name="taux1">#REF!</definedName>
    <definedName name="taux1_10">#REF!</definedName>
    <definedName name="taux1_11">#REF!</definedName>
    <definedName name="taux1_12">#REF!</definedName>
    <definedName name="taux1_7">#REF!</definedName>
    <definedName name="taux1_8">#REF!</definedName>
    <definedName name="taux1_9">#REF!</definedName>
    <definedName name="taux2">#REF!</definedName>
    <definedName name="taux3">#REF!</definedName>
    <definedName name="tayeb">#REF!</definedName>
    <definedName name="TB4_C1">#REF!</definedName>
    <definedName name="TDC">#REF!</definedName>
    <definedName name="TE_BB_TB_100">#REF!</definedName>
    <definedName name="TE_BB_TB_150">#REF!</definedName>
    <definedName name="TE_BB_TB_150_PN16">#REF!</definedName>
    <definedName name="TE_BB_TB_150_PN25">#REF!</definedName>
    <definedName name="TE_BB_TB_200">#REF!</definedName>
    <definedName name="TE_BB_TB_200_PN16">#REF!</definedName>
    <definedName name="TE_BB_TB_200_PN25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#REF!</definedName>
    <definedName name="terr">#REF!</definedName>
    <definedName name="Terrassement">#REF!</definedName>
    <definedName name="Terrassement_prof">#REF!</definedName>
    <definedName name="Terrassements">#REF!</definedName>
    <definedName name="TES_BB_TB">#REF!</definedName>
    <definedName name="TES_BE_TB">#REF!</definedName>
    <definedName name="téta0">#REF!</definedName>
    <definedName name="Tête_portail">#REF!</definedName>
    <definedName name="Texc">#REF!</definedName>
    <definedName name="tg">#REF!</definedName>
    <definedName name="titre">#REF!</definedName>
    <definedName name="tl">#REF!</definedName>
    <definedName name="TOTAHT">#REF!</definedName>
    <definedName name="TOTAL">#REF!</definedName>
    <definedName name="Total_A1">#REF!</definedName>
    <definedName name="Total_A2">#REF!</definedName>
    <definedName name="TOTALHT">#REF!</definedName>
    <definedName name="tr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ocher">#REF!</definedName>
    <definedName name="Trocher2">#REF!</definedName>
    <definedName name="Trocher3">#REF!</definedName>
    <definedName name="tt">#REF!</definedName>
    <definedName name="TTTTEE">#REF!</definedName>
    <definedName name="TTTTTTTT">#REF!</definedName>
    <definedName name="Tuyautrie_javillisation">#REF!</definedName>
    <definedName name="Txcentre">#REF!</definedName>
    <definedName name="txdouar">#REF!</definedName>
    <definedName name="Txredress">#REF!</definedName>
    <definedName name="typ">#REF!</definedName>
    <definedName name="TYTYTYT">#REF!</definedName>
    <definedName name="U">#REF!</definedName>
    <definedName name="ù">#N/A</definedName>
    <definedName name="uhg">#N/A</definedName>
    <definedName name="UJKKJKJ">#REF!</definedName>
    <definedName name="Unité">#REF!</definedName>
    <definedName name="UOIOI">#REF!</definedName>
    <definedName name="UOOUI">#REF!</definedName>
    <definedName name="uri">#REF!</definedName>
    <definedName name="uu">#REF!</definedName>
    <definedName name="UYUYRERTSD">#REF!</definedName>
    <definedName name="V">#REF!</definedName>
    <definedName name="vas">#REF!</definedName>
    <definedName name="vasque">#REF!</definedName>
    <definedName name="VBVBBV">#REF!</definedName>
    <definedName name="VCX">#N/A</definedName>
    <definedName name="vent">NA()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ntSF">NA()</definedName>
    <definedName name="verre_double">#REF!</definedName>
    <definedName name="vid">NA()</definedName>
    <definedName name="Vidange">NA()</definedName>
    <definedName name="Vide_d_air">#REF!</definedName>
    <definedName name="VIlalss">#REF!</definedName>
    <definedName name="vite">NA()</definedName>
    <definedName name="VS">#REF!</definedName>
    <definedName name="VVBBBV">#REF!</definedName>
    <definedName name="vvvvvvvvv">#REF!</definedName>
    <definedName name="W">#REF!</definedName>
    <definedName name="w.c">#REF!</definedName>
    <definedName name="wc">#REF!</definedName>
    <definedName name="WC_gré_0.70x0.60">#REF!</definedName>
    <definedName name="wcv">#REF!</definedName>
    <definedName name="WIN">#REF!</definedName>
    <definedName name="ww">#REF!</definedName>
    <definedName name="www">#REF!</definedName>
    <definedName name="WWWX">#REF!</definedName>
    <definedName name="WXWW">#REF!</definedName>
    <definedName name="WXWWW">#REF!</definedName>
    <definedName name="WXWWWX">#REF!</definedName>
    <definedName name="WXWWX">#REF!</definedName>
    <definedName name="WXWWXW">#REF!</definedName>
    <definedName name="WXWXWW">#REF!</definedName>
    <definedName name="WXWXWX">#REF!</definedName>
    <definedName name="x">#REF!</definedName>
    <definedName name="xcv">#REF!</definedName>
    <definedName name="XWWXW">#REF!</definedName>
    <definedName name="XWXWWXW">#REF!</definedName>
    <definedName name="XWXWXW">#REF!</definedName>
    <definedName name="XWXWXWXW">#REF!</definedName>
    <definedName name="xx">#REF!</definedName>
    <definedName name="XXXXXXXXXXXX">#REF!</definedName>
    <definedName name="xyz">#REF!</definedName>
    <definedName name="y">#REF!</definedName>
    <definedName name="Yens">#REF!</definedName>
    <definedName name="YTYTYTYT">#REF!</definedName>
    <definedName name="yu">#REF!</definedName>
    <definedName name="YY">#REF!</definedName>
    <definedName name="yyyyy">#REF!</definedName>
    <definedName name="yyyyyyyyyyyy">#REF!</definedName>
    <definedName name="Z">#REF!</definedName>
    <definedName name="z1d">#REF!</definedName>
    <definedName name="Z2D">#REF!</definedName>
    <definedName name="Z3D">#REF!</definedName>
    <definedName name="Z4D">#REF!</definedName>
    <definedName name="Z5D">#REF!</definedName>
    <definedName name="zaz">#REF!</definedName>
    <definedName name="ZHANI">#REF!</definedName>
    <definedName name="zone">#REF!</definedName>
    <definedName name="_xlnm.Print_Area" localSheetId="0">Fluides!$A$1:$N$544</definedName>
    <definedName name="Zone_impres_MI">#REF!</definedName>
    <definedName name="ZONE_IMPRES_MI_2">#REF!</definedName>
    <definedName name="ZONE_IMPRES_MI_3">#REF!</definedName>
    <definedName name="ZONE_IMPRES_MI_5">#REF!</definedName>
    <definedName name="zz">#REF!</definedName>
    <definedName name="zzazqggqg">#REF!</definedName>
    <definedName name="zzz">#REF!</definedName>
    <definedName name="zzzzzzz">#REF!</definedName>
    <definedName name="zzzzzzzzzzzz">#REF!</definedName>
    <definedName name="zzzzzzzzzzz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" l="1"/>
  <c r="A9" i="1"/>
  <c r="D122" i="1"/>
  <c r="F390" i="1"/>
  <c r="C553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8" i="2"/>
  <c r="A537" i="2"/>
  <c r="A458" i="2"/>
  <c r="A450" i="2"/>
  <c r="A449" i="2"/>
  <c r="A448" i="2"/>
  <c r="A447" i="2"/>
  <c r="A446" i="2"/>
  <c r="A444" i="2"/>
  <c r="A443" i="2"/>
  <c r="A442" i="2"/>
  <c r="A441" i="2"/>
  <c r="A440" i="2"/>
  <c r="A439" i="2"/>
  <c r="A437" i="2"/>
  <c r="A436" i="2"/>
  <c r="A435" i="2"/>
  <c r="A434" i="2"/>
  <c r="A433" i="2"/>
  <c r="A432" i="2"/>
  <c r="A429" i="2"/>
  <c r="A406" i="2"/>
  <c r="A403" i="2"/>
  <c r="A402" i="2"/>
  <c r="A401" i="2"/>
  <c r="A394" i="2"/>
  <c r="A393" i="2"/>
  <c r="A391" i="2"/>
  <c r="A390" i="2"/>
  <c r="A389" i="2"/>
  <c r="A358" i="2"/>
  <c r="A354" i="2"/>
  <c r="A353" i="2"/>
  <c r="A352" i="2"/>
  <c r="A351" i="2"/>
  <c r="A350" i="2"/>
  <c r="A349" i="2"/>
  <c r="A340" i="2"/>
  <c r="A309" i="2"/>
  <c r="A211" i="2"/>
  <c r="A208" i="2"/>
  <c r="A200" i="2"/>
  <c r="A179" i="2"/>
  <c r="A170" i="2"/>
  <c r="A164" i="2"/>
  <c r="A154" i="2"/>
  <c r="A153" i="2"/>
  <c r="A146" i="2"/>
  <c r="A145" i="2"/>
  <c r="A144" i="2"/>
  <c r="A141" i="2"/>
  <c r="A118" i="2"/>
  <c r="F219" i="1"/>
  <c r="F218" i="1"/>
  <c r="F201" i="1"/>
  <c r="F198" i="1"/>
  <c r="F169" i="1"/>
  <c r="F164" i="1"/>
  <c r="F163" i="1"/>
  <c r="F190" i="1"/>
  <c r="F177" i="1"/>
  <c r="F176" i="1"/>
  <c r="F173" i="1"/>
  <c r="F151" i="1"/>
  <c r="F158" i="1"/>
  <c r="F145" i="1"/>
  <c r="F125" i="1"/>
  <c r="F124" i="1"/>
  <c r="F121" i="1"/>
  <c r="F116" i="1"/>
  <c r="F362" i="1"/>
  <c r="F502" i="1"/>
  <c r="F538" i="1"/>
  <c r="F537" i="1"/>
  <c r="F513" i="1"/>
  <c r="F512" i="1"/>
  <c r="F511" i="1"/>
  <c r="A155" i="2" l="1"/>
  <c r="A147" i="2"/>
  <c r="F139" i="1"/>
  <c r="F138" i="1"/>
  <c r="F162" i="1"/>
  <c r="F161" i="1"/>
  <c r="F160" i="1"/>
  <c r="F137" i="1"/>
  <c r="F514" i="1"/>
  <c r="F509" i="1"/>
  <c r="F508" i="1"/>
  <c r="F507" i="1"/>
  <c r="F506" i="1"/>
  <c r="F505" i="1"/>
  <c r="F504" i="1"/>
  <c r="F503" i="1"/>
  <c r="F360" i="1"/>
  <c r="F288" i="1"/>
  <c r="F287" i="1"/>
  <c r="F286" i="1"/>
  <c r="F285" i="1"/>
  <c r="F284" i="1"/>
  <c r="F283" i="1"/>
  <c r="F238" i="1" l="1"/>
  <c r="F237" i="1"/>
  <c r="F152" i="1"/>
  <c r="F146" i="1"/>
  <c r="F296" i="1"/>
  <c r="F293" i="1"/>
  <c r="F280" i="1"/>
  <c r="F281" i="1"/>
  <c r="F75" i="1"/>
  <c r="F292" i="1" l="1"/>
  <c r="F358" i="1" l="1"/>
  <c r="F357" i="1"/>
  <c r="F312" i="1"/>
  <c r="F304" i="1"/>
  <c r="F309" i="1"/>
  <c r="F310" i="1"/>
  <c r="F303" i="1"/>
  <c r="F252" i="1"/>
  <c r="F253" i="1"/>
  <c r="F248" i="1"/>
  <c r="F242" i="1"/>
  <c r="F228" i="1"/>
  <c r="F217" i="1"/>
  <c r="F106" i="1"/>
  <c r="A14" i="1"/>
  <c r="A15" i="1" s="1"/>
  <c r="A17" i="1" s="1"/>
  <c r="A19" i="1" s="1"/>
  <c r="A21" i="1" s="1"/>
  <c r="F8" i="1"/>
  <c r="F131" i="1" l="1"/>
  <c r="F119" i="1"/>
  <c r="F144" i="1"/>
  <c r="F539" i="1"/>
  <c r="F536" i="1"/>
  <c r="F535" i="1"/>
  <c r="F534" i="1"/>
  <c r="F533" i="1"/>
  <c r="F532" i="1"/>
  <c r="F531" i="1"/>
  <c r="F530" i="1"/>
  <c r="F529" i="1"/>
  <c r="F527" i="1"/>
  <c r="F526" i="1"/>
  <c r="F525" i="1"/>
  <c r="F524" i="1"/>
  <c r="F523" i="1"/>
  <c r="F521" i="1"/>
  <c r="F519" i="1"/>
  <c r="F518" i="1"/>
  <c r="F517" i="1"/>
  <c r="F516" i="1"/>
  <c r="F515" i="1"/>
  <c r="F500" i="1"/>
  <c r="F499" i="1"/>
  <c r="F498" i="1"/>
  <c r="F497" i="1"/>
  <c r="F495" i="1"/>
  <c r="F494" i="1"/>
  <c r="F492" i="1"/>
  <c r="F491" i="1"/>
  <c r="F489" i="1"/>
  <c r="F488" i="1"/>
  <c r="F487" i="1"/>
  <c r="F486" i="1"/>
  <c r="F485" i="1"/>
  <c r="F484" i="1"/>
  <c r="F483" i="1"/>
  <c r="F482" i="1"/>
  <c r="F481" i="1"/>
  <c r="F479" i="1"/>
  <c r="F477" i="1"/>
  <c r="F475" i="1"/>
  <c r="F472" i="1"/>
  <c r="F471" i="1"/>
  <c r="F470" i="1"/>
  <c r="F469" i="1"/>
  <c r="F468" i="1"/>
  <c r="F467" i="1"/>
  <c r="F465" i="1"/>
  <c r="F464" i="1"/>
  <c r="F463" i="1"/>
  <c r="F462" i="1"/>
  <c r="F461" i="1"/>
  <c r="F460" i="1"/>
  <c r="F458" i="1"/>
  <c r="F457" i="1"/>
  <c r="F456" i="1"/>
  <c r="F455" i="1"/>
  <c r="F454" i="1"/>
  <c r="F453" i="1"/>
  <c r="F452" i="1"/>
  <c r="F451" i="1"/>
  <c r="F450" i="1"/>
  <c r="F449" i="1"/>
  <c r="F448" i="1"/>
  <c r="F445" i="1"/>
  <c r="F443" i="1"/>
  <c r="F442" i="1"/>
  <c r="F440" i="1"/>
  <c r="F439" i="1"/>
  <c r="F437" i="1"/>
  <c r="F436" i="1"/>
  <c r="F435" i="1"/>
  <c r="F434" i="1"/>
  <c r="F433" i="1"/>
  <c r="F431" i="1"/>
  <c r="F430" i="1"/>
  <c r="F429" i="1"/>
  <c r="F428" i="1"/>
  <c r="F427" i="1"/>
  <c r="F426" i="1"/>
  <c r="F424" i="1"/>
  <c r="F423" i="1"/>
  <c r="F422" i="1"/>
  <c r="F421" i="1"/>
  <c r="F420" i="1"/>
  <c r="F419" i="1"/>
  <c r="F418" i="1"/>
  <c r="F416" i="1"/>
  <c r="F415" i="1"/>
  <c r="F414" i="1"/>
  <c r="F413" i="1"/>
  <c r="F411" i="1"/>
  <c r="F410" i="1"/>
  <c r="F409" i="1"/>
  <c r="F408" i="1"/>
  <c r="F406" i="1"/>
  <c r="F405" i="1"/>
  <c r="F404" i="1"/>
  <c r="F403" i="1"/>
  <c r="F402" i="1"/>
  <c r="F401" i="1"/>
  <c r="F400" i="1"/>
  <c r="F399" i="1"/>
  <c r="F398" i="1"/>
  <c r="F396" i="1"/>
  <c r="F395" i="1"/>
  <c r="F394" i="1"/>
  <c r="F393" i="1"/>
  <c r="F389" i="1"/>
  <c r="F388" i="1"/>
  <c r="F387" i="1"/>
  <c r="F385" i="1"/>
  <c r="F384" i="1"/>
  <c r="F382" i="1"/>
  <c r="F380" i="1"/>
  <c r="F379" i="1"/>
  <c r="F377" i="1"/>
  <c r="F376" i="1"/>
  <c r="F375" i="1"/>
  <c r="F372" i="1"/>
  <c r="F371" i="1"/>
  <c r="F370" i="1"/>
  <c r="F369" i="1"/>
  <c r="F368" i="1"/>
  <c r="F366" i="1"/>
  <c r="F365" i="1"/>
  <c r="F364" i="1"/>
  <c r="F355" i="1"/>
  <c r="F354" i="1"/>
  <c r="F352" i="1"/>
  <c r="F351" i="1"/>
  <c r="F350" i="1"/>
  <c r="F349" i="1"/>
  <c r="F348" i="1"/>
  <c r="F347" i="1"/>
  <c r="F346" i="1"/>
  <c r="F345" i="1"/>
  <c r="F344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4" i="1"/>
  <c r="F323" i="1"/>
  <c r="F322" i="1"/>
  <c r="F321" i="1"/>
  <c r="F320" i="1"/>
  <c r="F319" i="1"/>
  <c r="F317" i="1"/>
  <c r="F316" i="1"/>
  <c r="F314" i="1"/>
  <c r="F313" i="1"/>
  <c r="F308" i="1"/>
  <c r="F307" i="1"/>
  <c r="F306" i="1"/>
  <c r="F302" i="1"/>
  <c r="F301" i="1"/>
  <c r="F300" i="1"/>
  <c r="F299" i="1"/>
  <c r="F297" i="1"/>
  <c r="F295" i="1"/>
  <c r="F291" i="1"/>
  <c r="F290" i="1"/>
  <c r="F279" i="1"/>
  <c r="F540" i="1" l="1"/>
  <c r="F117" i="1"/>
  <c r="F118" i="1"/>
  <c r="F147" i="1"/>
  <c r="F120" i="1"/>
  <c r="F122" i="1"/>
  <c r="F123" i="1"/>
  <c r="F126" i="1"/>
  <c r="F127" i="1"/>
  <c r="F128" i="1"/>
  <c r="F129" i="1"/>
  <c r="F130" i="1"/>
  <c r="F132" i="1"/>
  <c r="F133" i="1"/>
  <c r="F134" i="1"/>
  <c r="F135" i="1"/>
  <c r="F136" i="1"/>
  <c r="F140" i="1"/>
  <c r="F141" i="1"/>
  <c r="F142" i="1"/>
  <c r="F143" i="1"/>
  <c r="F148" i="1"/>
  <c r="F149" i="1"/>
  <c r="F150" i="1"/>
  <c r="F153" i="1"/>
  <c r="F154" i="1"/>
  <c r="F155" i="1"/>
  <c r="F156" i="1"/>
  <c r="F157" i="1"/>
  <c r="F165" i="1"/>
  <c r="F166" i="1"/>
  <c r="F167" i="1"/>
  <c r="F168" i="1"/>
  <c r="F170" i="1"/>
  <c r="F171" i="1"/>
  <c r="F172" i="1"/>
  <c r="F174" i="1"/>
  <c r="F175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1" i="1"/>
  <c r="F192" i="1"/>
  <c r="F193" i="1"/>
  <c r="F194" i="1"/>
  <c r="F195" i="1"/>
  <c r="F196" i="1"/>
  <c r="F197" i="1"/>
  <c r="F199" i="1"/>
  <c r="F200" i="1"/>
  <c r="F115" i="1"/>
  <c r="F270" i="1"/>
  <c r="F271" i="1"/>
  <c r="F272" i="1"/>
  <c r="F273" i="1"/>
  <c r="F269" i="1"/>
  <c r="F268" i="1"/>
  <c r="F267" i="1"/>
  <c r="F266" i="1"/>
  <c r="F265" i="1"/>
  <c r="F256" i="1"/>
  <c r="F257" i="1"/>
  <c r="F258" i="1"/>
  <c r="F259" i="1"/>
  <c r="F260" i="1"/>
  <c r="F261" i="1"/>
  <c r="F262" i="1"/>
  <c r="F263" i="1"/>
  <c r="F264" i="1"/>
  <c r="F250" i="1"/>
  <c r="F251" i="1"/>
  <c r="F249" i="1"/>
  <c r="F244" i="1"/>
  <c r="F245" i="1"/>
  <c r="F246" i="1"/>
  <c r="F243" i="1"/>
  <c r="F240" i="1"/>
  <c r="F236" i="1"/>
  <c r="F235" i="1"/>
  <c r="F233" i="1"/>
  <c r="F231" i="1"/>
  <c r="F225" i="1"/>
  <c r="F224" i="1"/>
  <c r="F223" i="1"/>
  <c r="F214" i="1"/>
  <c r="F216" i="1"/>
  <c r="F229" i="1"/>
  <c r="F227" i="1"/>
  <c r="F221" i="1"/>
  <c r="F213" i="1"/>
  <c r="F208" i="1"/>
  <c r="F209" i="1"/>
  <c r="F210" i="1"/>
  <c r="F211" i="1"/>
  <c r="F207" i="1"/>
  <c r="F205" i="1"/>
  <c r="F204" i="1"/>
  <c r="F113" i="1"/>
  <c r="F105" i="1"/>
  <c r="F108" i="1"/>
  <c r="F112" i="1"/>
  <c r="F110" i="1"/>
  <c r="F102" i="1"/>
  <c r="F103" i="1"/>
  <c r="F101" i="1"/>
  <c r="F98" i="1"/>
  <c r="F99" i="1"/>
  <c r="F97" i="1"/>
  <c r="F90" i="1"/>
  <c r="F27" i="1"/>
  <c r="F28" i="1"/>
  <c r="F29" i="1"/>
  <c r="F30" i="1"/>
  <c r="F31" i="1"/>
  <c r="F26" i="1"/>
  <c r="F88" i="1"/>
  <c r="F91" i="1"/>
  <c r="F92" i="1"/>
  <c r="F93" i="1"/>
  <c r="F94" i="1"/>
  <c r="F95" i="1"/>
  <c r="F87" i="1"/>
  <c r="F79" i="1"/>
  <c r="F80" i="1"/>
  <c r="F81" i="1"/>
  <c r="F82" i="1"/>
  <c r="F83" i="1"/>
  <c r="F84" i="1"/>
  <c r="F85" i="1"/>
  <c r="F78" i="1"/>
  <c r="F62" i="1"/>
  <c r="F61" i="1"/>
  <c r="F57" i="1"/>
  <c r="F58" i="1"/>
  <c r="F59" i="1"/>
  <c r="F56" i="1"/>
  <c r="F47" i="1"/>
  <c r="F48" i="1"/>
  <c r="F49" i="1"/>
  <c r="F50" i="1"/>
  <c r="F51" i="1"/>
  <c r="F52" i="1"/>
  <c r="F53" i="1"/>
  <c r="F54" i="1"/>
  <c r="F46" i="1"/>
  <c r="F37" i="1"/>
  <c r="F38" i="1"/>
  <c r="F39" i="1"/>
  <c r="F40" i="1"/>
  <c r="F41" i="1"/>
  <c r="F42" i="1"/>
  <c r="F43" i="1"/>
  <c r="F44" i="1"/>
  <c r="F36" i="1"/>
  <c r="F32" i="1"/>
  <c r="F33" i="1"/>
  <c r="F34" i="1"/>
  <c r="F24" i="1"/>
  <c r="F22" i="1"/>
  <c r="F21" i="1"/>
  <c r="F19" i="1"/>
  <c r="F14" i="1"/>
  <c r="F15" i="1"/>
  <c r="F13" i="1"/>
  <c r="F17" i="1"/>
  <c r="F63" i="1"/>
  <c r="F64" i="1"/>
  <c r="F65" i="1"/>
  <c r="F89" i="1" l="1"/>
  <c r="F74" i="1"/>
  <c r="F73" i="1"/>
  <c r="F71" i="1"/>
  <c r="F70" i="1"/>
  <c r="F69" i="1"/>
  <c r="F68" i="1"/>
  <c r="F67" i="1"/>
  <c r="F66" i="1"/>
  <c r="A22" i="1"/>
  <c r="A24" i="1" s="1"/>
  <c r="A26" i="1" s="1"/>
  <c r="A27" i="1" s="1"/>
  <c r="A28" i="1" s="1"/>
  <c r="A29" i="1" s="1"/>
  <c r="A30" i="1" s="1"/>
  <c r="A31" i="1" s="1"/>
  <c r="A32" i="1" s="1"/>
  <c r="A33" i="1" s="1"/>
  <c r="A34" i="1" s="1"/>
  <c r="A36" i="1" s="1"/>
  <c r="F274" i="1" l="1"/>
  <c r="F542" i="1" s="1"/>
  <c r="A37" i="1"/>
  <c r="A38" i="1" s="1"/>
  <c r="A39" i="1" s="1"/>
  <c r="A40" i="1" s="1"/>
  <c r="A41" i="1" s="1"/>
  <c r="A42" i="1" s="1"/>
  <c r="A43" i="1" s="1"/>
  <c r="A44" i="1" s="1"/>
  <c r="A46" i="1" s="1"/>
  <c r="F543" i="1" l="1"/>
  <c r="F544" i="1" s="1"/>
  <c r="A47" i="1"/>
  <c r="A48" i="1" s="1"/>
  <c r="A49" i="1" s="1"/>
  <c r="A50" i="1" s="1"/>
  <c r="A51" i="1" s="1"/>
  <c r="A52" i="1" s="1"/>
  <c r="A53" i="1" s="1"/>
  <c r="A54" i="1" s="1"/>
  <c r="A56" i="1" s="1"/>
  <c r="A57" i="1" l="1"/>
  <c r="A58" i="1" s="1"/>
  <c r="A59" i="1" s="1"/>
  <c r="A61" i="1" s="1"/>
  <c r="A62" i="1" l="1"/>
  <c r="A63" i="1" s="1"/>
  <c r="A64" i="1" s="1"/>
  <c r="A65" i="1" s="1"/>
  <c r="A66" i="1" s="1"/>
  <c r="A67" i="1" s="1"/>
  <c r="A68" i="1" s="1"/>
  <c r="A69" i="1" s="1"/>
  <c r="A70" i="1" l="1"/>
  <c r="A71" i="1" s="1"/>
  <c r="A73" i="1" s="1"/>
  <c r="A74" i="1" s="1"/>
  <c r="A75" i="1" l="1"/>
  <c r="A78" i="1" s="1"/>
  <c r="A79" i="1" s="1"/>
  <c r="A80" i="1" s="1"/>
  <c r="A81" i="1" s="1"/>
  <c r="A82" i="1" s="1"/>
  <c r="A83" i="1" s="1"/>
  <c r="A84" i="1" s="1"/>
  <c r="A85" i="1" s="1"/>
  <c r="A87" i="1" s="1"/>
  <c r="A88" i="1" s="1"/>
  <c r="A89" i="1" s="1"/>
  <c r="A90" i="1" s="1"/>
  <c r="A91" i="1" s="1"/>
  <c r="A92" i="1" s="1"/>
  <c r="A93" i="1" s="1"/>
  <c r="A94" i="1" s="1"/>
  <c r="A95" i="1" s="1"/>
  <c r="A97" i="1" s="1"/>
  <c r="A98" i="1" s="1"/>
  <c r="A99" i="1" s="1"/>
  <c r="A101" i="1" l="1"/>
  <c r="A102" i="1" s="1"/>
  <c r="A103" i="1" s="1"/>
  <c r="A105" i="1" s="1"/>
  <c r="A106" i="1" s="1"/>
  <c r="A108" i="1" s="1"/>
  <c r="A110" i="1" s="1"/>
  <c r="A112" i="1" l="1"/>
  <c r="A113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4" i="1" s="1"/>
  <c r="A205" i="1" l="1"/>
  <c r="A207" i="1" s="1"/>
  <c r="A208" i="1" s="1"/>
  <c r="A209" i="1" l="1"/>
  <c r="A210" i="1" s="1"/>
  <c r="A211" i="1" s="1"/>
  <c r="A213" i="1" s="1"/>
  <c r="A214" i="1" s="1"/>
  <c r="A216" i="1" s="1"/>
  <c r="A217" i="1" s="1"/>
  <c r="A218" i="1" s="1"/>
  <c r="A219" i="1" s="1"/>
  <c r="A221" i="1" s="1"/>
  <c r="A223" i="1" s="1"/>
  <c r="A224" i="1" s="1"/>
  <c r="A225" i="1" s="1"/>
  <c r="A227" i="1" s="1"/>
  <c r="A228" i="1" s="1"/>
  <c r="A229" i="1" s="1"/>
  <c r="A231" i="1" s="1"/>
  <c r="A233" i="1" s="1"/>
  <c r="A235" i="1" s="1"/>
  <c r="A236" i="1" s="1"/>
  <c r="A237" i="1" l="1"/>
  <c r="A238" i="1" s="1"/>
  <c r="A240" i="1" s="1"/>
  <c r="A242" i="1" s="1"/>
  <c r="A243" i="1" s="1"/>
  <c r="A244" i="1" l="1"/>
  <c r="A245" i="1" s="1"/>
  <c r="A246" i="1" s="1"/>
  <c r="A248" i="1" s="1"/>
  <c r="A249" i="1" s="1"/>
  <c r="A250" i="1" s="1"/>
  <c r="A251" i="1" s="1"/>
  <c r="A252" i="1" l="1"/>
  <c r="A253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9" i="1" s="1"/>
  <c r="A280" i="1" s="1"/>
  <c r="A281" i="1" s="1"/>
  <c r="A283" i="1" l="1"/>
  <c r="A284" i="1" s="1"/>
  <c r="A285" i="1" s="1"/>
  <c r="A286" i="1" s="1"/>
  <c r="A287" i="1" s="1"/>
  <c r="A288" i="1" s="1"/>
  <c r="A290" i="1" s="1"/>
  <c r="A291" i="1" s="1"/>
  <c r="A292" i="1" s="1"/>
  <c r="A293" i="1" s="1"/>
  <c r="A295" i="1" s="1"/>
  <c r="A296" i="1" s="1"/>
  <c r="A297" i="1" s="1"/>
  <c r="A299" i="1" s="1"/>
  <c r="A300" i="1" s="1"/>
  <c r="A301" i="1" s="1"/>
  <c r="A302" i="1" s="1"/>
  <c r="A303" i="1" s="1"/>
  <c r="A304" i="1" s="1"/>
  <c r="A306" i="1" s="1"/>
  <c r="A307" i="1" s="1"/>
  <c r="A308" i="1" s="1"/>
  <c r="A309" i="1" s="1"/>
  <c r="A310" i="1" s="1"/>
  <c r="A312" i="1" s="1"/>
  <c r="A313" i="1" s="1"/>
  <c r="A314" i="1" s="1"/>
  <c r="A316" i="1" s="1"/>
  <c r="A317" i="1" s="1"/>
  <c r="A319" i="1" s="1"/>
  <c r="A320" i="1" s="1"/>
  <c r="A321" i="1" s="1"/>
  <c r="A322" i="1" s="1"/>
  <c r="A323" i="1" s="1"/>
  <c r="A324" i="1" s="1"/>
  <c r="A326" i="1" s="1"/>
  <c r="A327" i="1" l="1"/>
  <c r="A328" i="1" s="1"/>
  <c r="A329" i="1" s="1"/>
  <c r="A330" i="1" s="1"/>
  <c r="A331" i="1" s="1"/>
  <c r="A332" i="1" s="1"/>
  <c r="A333" i="1" l="1"/>
  <c r="A335" i="1" s="1"/>
  <c r="A336" i="1" s="1"/>
  <c r="A337" i="1" s="1"/>
  <c r="A338" i="1" s="1"/>
  <c r="A339" i="1" s="1"/>
  <c r="A340" i="1" s="1"/>
  <c r="A341" i="1" s="1"/>
  <c r="A342" i="1" s="1"/>
  <c r="A344" i="1" s="1"/>
  <c r="A345" i="1" s="1"/>
  <c r="A346" i="1" s="1"/>
  <c r="A347" i="1" s="1"/>
  <c r="A348" i="1" s="1"/>
  <c r="A349" i="1" s="1"/>
  <c r="A350" i="1" s="1"/>
  <c r="A351" i="1" s="1"/>
  <c r="A352" i="1" s="1"/>
  <c r="A354" i="1" s="1"/>
  <c r="A355" i="1" s="1"/>
  <c r="A357" i="1" l="1"/>
  <c r="A358" i="1" s="1"/>
  <c r="A359" i="1" s="1"/>
  <c r="A361" i="1" s="1"/>
  <c r="A364" i="1" s="1"/>
  <c r="A365" i="1" l="1"/>
  <c r="A366" i="1" s="1"/>
  <c r="A368" i="1" s="1"/>
  <c r="A369" i="1" s="1"/>
  <c r="A370" i="1" s="1"/>
  <c r="A371" i="1" s="1"/>
  <c r="A372" i="1" s="1"/>
  <c r="A375" i="1" s="1"/>
  <c r="A376" i="1" s="1"/>
  <c r="A377" i="1" s="1"/>
  <c r="A379" i="1" s="1"/>
  <c r="A380" i="1" l="1"/>
  <c r="A382" i="1" s="1"/>
  <c r="A384" i="1" l="1"/>
  <c r="A385" i="1" s="1"/>
  <c r="A387" i="1" l="1"/>
  <c r="A388" i="1" s="1"/>
  <c r="A389" i="1" s="1"/>
  <c r="A390" i="1" l="1"/>
  <c r="A393" i="1" s="1"/>
  <c r="A394" i="1" s="1"/>
  <c r="A395" i="1" s="1"/>
  <c r="A396" i="1" s="1"/>
  <c r="A398" i="1" s="1"/>
  <c r="A399" i="1" l="1"/>
  <c r="A400" i="1" s="1"/>
  <c r="A401" i="1" s="1"/>
  <c r="A402" i="1" s="1"/>
  <c r="A403" i="1" s="1"/>
  <c r="A404" i="1" s="1"/>
  <c r="A405" i="1" s="1"/>
  <c r="A406" i="1" s="1"/>
  <c r="A408" i="1"/>
  <c r="A409" i="1" s="1"/>
  <c r="A410" i="1" s="1"/>
  <c r="A411" i="1" s="1"/>
  <c r="A413" i="1" s="1"/>
  <c r="A414" i="1" s="1"/>
  <c r="A415" i="1" s="1"/>
  <c r="A416" i="1" l="1"/>
  <c r="A418" i="1"/>
  <c r="A419" i="1" s="1"/>
  <c r="A420" i="1" s="1"/>
  <c r="A421" i="1" s="1"/>
  <c r="A422" i="1" s="1"/>
  <c r="A423" i="1" s="1"/>
  <c r="A424" i="1" s="1"/>
  <c r="A426" i="1" s="1"/>
  <c r="A427" i="1" s="1"/>
  <c r="A428" i="1" s="1"/>
  <c r="A429" i="1" s="1"/>
  <c r="A430" i="1" s="1"/>
  <c r="A431" i="1" s="1"/>
  <c r="A433" i="1" s="1"/>
  <c r="A434" i="1" s="1"/>
  <c r="A435" i="1" s="1"/>
  <c r="A436" i="1" s="1"/>
  <c r="A437" i="1" s="1"/>
  <c r="A439" i="1" s="1"/>
  <c r="A440" i="1" s="1"/>
  <c r="A442" i="1" l="1"/>
  <c r="A443" i="1" s="1"/>
  <c r="A445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60" i="1" s="1"/>
  <c r="A461" i="1" s="1"/>
  <c r="A462" i="1" l="1"/>
  <c r="A463" i="1" s="1"/>
  <c r="A464" i="1" s="1"/>
  <c r="A465" i="1" s="1"/>
  <c r="A467" i="1" s="1"/>
  <c r="A468" i="1" s="1"/>
  <c r="A470" i="1" s="1"/>
  <c r="A471" i="1" s="1"/>
  <c r="A472" i="1" s="1"/>
  <c r="A475" i="1" l="1"/>
  <c r="A477" i="1" l="1"/>
  <c r="A479" i="1" s="1"/>
  <c r="A481" i="1" s="1"/>
  <c r="A482" i="1" l="1"/>
  <c r="A483" i="1" s="1"/>
  <c r="A484" i="1" s="1"/>
  <c r="A485" i="1" s="1"/>
  <c r="A486" i="1" s="1"/>
  <c r="A487" i="1" s="1"/>
  <c r="A488" i="1" s="1"/>
  <c r="A489" i="1" l="1"/>
  <c r="A491" i="1" s="1"/>
  <c r="A492" i="1" s="1"/>
  <c r="A494" i="1" s="1"/>
  <c r="A495" i="1" l="1"/>
  <c r="A497" i="1" l="1"/>
  <c r="A498" i="1" s="1"/>
  <c r="A499" i="1" s="1"/>
  <c r="A500" i="1" s="1"/>
  <c r="A502" i="1" l="1"/>
  <c r="A503" i="1" s="1"/>
  <c r="A504" i="1" s="1"/>
  <c r="A505" i="1" s="1"/>
  <c r="A506" i="1" s="1"/>
  <c r="A507" i="1" s="1"/>
  <c r="A508" i="1" s="1"/>
  <c r="A509" i="1" l="1"/>
  <c r="A511" i="1" s="1"/>
  <c r="A512" i="1" s="1"/>
  <c r="A513" i="1" s="1"/>
  <c r="A514" i="1" s="1"/>
  <c r="A515" i="1" s="1"/>
  <c r="A516" i="1" l="1"/>
  <c r="A517" i="1" s="1"/>
  <c r="A518" i="1" s="1"/>
  <c r="A519" i="1" s="1"/>
  <c r="A521" i="1" s="1"/>
  <c r="A523" i="1" l="1"/>
  <c r="A524" i="1" s="1"/>
  <c r="A525" i="1" l="1"/>
  <c r="A526" i="1" s="1"/>
  <c r="A527" i="1" s="1"/>
  <c r="A529" i="1" s="1"/>
  <c r="A530" i="1" l="1"/>
  <c r="A531" i="1" s="1"/>
  <c r="A532" i="1" s="1"/>
  <c r="A533" i="1" s="1"/>
  <c r="A534" i="1" s="1"/>
  <c r="A535" i="1" s="1"/>
  <c r="A536" i="1" s="1"/>
  <c r="A537" i="1" s="1"/>
  <c r="A538" i="1" s="1"/>
  <c r="A539" i="1" s="1"/>
</calcChain>
</file>

<file path=xl/sharedStrings.xml><?xml version="1.0" encoding="utf-8"?>
<sst xmlns="http://schemas.openxmlformats.org/spreadsheetml/2006/main" count="983" uniqueCount="452">
  <si>
    <t>BORDEREAU DES PRIX - DETAIL ESTIMATIF</t>
  </si>
  <si>
    <t>N° Prix</t>
  </si>
  <si>
    <t>Désignation des prestations</t>
  </si>
  <si>
    <t>Unité</t>
  </si>
  <si>
    <t>Quantité</t>
  </si>
  <si>
    <t>Prix unitaire
En DH/HT</t>
  </si>
  <si>
    <t>Prix Total
En DH/HT</t>
  </si>
  <si>
    <t>PLOMBERIE SANITAIRE-ECS-PROTECTION INCENDIE</t>
  </si>
  <si>
    <t xml:space="preserve">PLOMBERIE-ALIMENTATION </t>
  </si>
  <si>
    <t>EQUIPEMENTS COMPTEURS</t>
  </si>
  <si>
    <t>ENS</t>
  </si>
  <si>
    <t>Tableaux électriques L.T surpresseurs</t>
  </si>
  <si>
    <t>Compteurs divisionnaire EF - GTCiables</t>
  </si>
  <si>
    <t>Réseau Extérieur en PEHD PN16</t>
  </si>
  <si>
    <t>ML</t>
  </si>
  <si>
    <t>Tube en PPR PN20</t>
  </si>
  <si>
    <t xml:space="preserve">Calorifuge pour tuyauteries ECS </t>
  </si>
  <si>
    <t>U</t>
  </si>
  <si>
    <t>Vannes d'arrêt</t>
  </si>
  <si>
    <t>Vanne de réglage thermostatique</t>
  </si>
  <si>
    <t>Réducteur de pression</t>
  </si>
  <si>
    <t xml:space="preserve">ARROSAGE </t>
  </si>
  <si>
    <t>PLOMBERIE-EVACUATION EV/EU/EP</t>
  </si>
  <si>
    <t>Tube en PVC</t>
  </si>
  <si>
    <t>Siphon de sol en inox Etanche (Gradins)</t>
  </si>
  <si>
    <t>Station de relevage EU</t>
  </si>
  <si>
    <t>Station de relevage EP</t>
  </si>
  <si>
    <t xml:space="preserve">Séparateur hydrocarbure </t>
  </si>
  <si>
    <t xml:space="preserve">Séparateur à graisse </t>
  </si>
  <si>
    <t>DISTRIBUTEUR DE SAVON MURAL – INOX</t>
  </si>
  <si>
    <t>MÉCANISME DE CHASSE ENCASTRÉ - WC</t>
  </si>
  <si>
    <t>DISTRIBUTEUR DE PAPIER TOILETTES</t>
  </si>
  <si>
    <t>BARRE D'APPUI</t>
  </si>
  <si>
    <t>BARRE DE MAINTIEN RABATTABLE PMR</t>
  </si>
  <si>
    <t>FONTAINE D'EAU POTABLE</t>
  </si>
  <si>
    <t>MIROIR ANTIVANDALISME</t>
  </si>
  <si>
    <t>m2</t>
  </si>
  <si>
    <t>MIROIR INCLINABLE PMR</t>
  </si>
  <si>
    <t>SÈCHE-MAINS ÉLECTRIQUE AUTOMATIQUE</t>
  </si>
  <si>
    <t>CABINE DE DOUCHE COMPLETE</t>
  </si>
  <si>
    <t>RIGOLE DE DOUCHE CANIVEAU LINEAIRE</t>
  </si>
  <si>
    <t>PATÈRE</t>
  </si>
  <si>
    <t>DISTRIBUTEUR DE SERVIETTES EN PAPIER</t>
  </si>
  <si>
    <t>MÉCANISME DE CHASSE - WC</t>
  </si>
  <si>
    <t>DOUCHETTE FLEXIBLE POUR TOILETTE</t>
  </si>
  <si>
    <t>MIROIR</t>
  </si>
  <si>
    <t>URINOIR SUSPENDU</t>
  </si>
  <si>
    <t>MÉCANISME DE CHASSE - URINOIR</t>
  </si>
  <si>
    <t>CLOISON D'URINOIR</t>
  </si>
  <si>
    <t>DISTRIBUTEUR DE SACHETS HYGIENIQUES</t>
  </si>
  <si>
    <t>SIPHON LAVABO – TYPE BOUTEILLE – CHROME</t>
  </si>
  <si>
    <t>DISTRIBUTEUR DE SAVON
Fixé au mur</t>
  </si>
  <si>
    <t>SIPHON DE SOL INOX 100×100 – PLAQUE INOX 304 BROSSÉE</t>
  </si>
  <si>
    <t>Pompe simple de retour circuit ECS</t>
  </si>
  <si>
    <t>Compteurs divisionnaire ECS - GTCiables</t>
  </si>
  <si>
    <t xml:space="preserve"> PROTECTION INCENDIE </t>
  </si>
  <si>
    <t>Equipements Bâches à eau incendie et locaux techniques</t>
  </si>
  <si>
    <t>Stations de surpression Eau incendie</t>
  </si>
  <si>
    <t>Tableaux électriques</t>
  </si>
  <si>
    <t>Tube en acier galavanisé</t>
  </si>
  <si>
    <t>Poste robinet d'incendie armé</t>
  </si>
  <si>
    <t>Extincteurs portatifs</t>
  </si>
  <si>
    <t>Equipements SPRINKLAGE</t>
  </si>
  <si>
    <t>Tubes en acier noir</t>
  </si>
  <si>
    <t>TOTAL  PLOMBERIE SANITAIRE-PROTECTION INCENDIE HORS TVA</t>
  </si>
  <si>
    <t>TOTAL HTA</t>
  </si>
  <si>
    <t>TVA (20%)</t>
  </si>
  <si>
    <t>TOTAL TTC</t>
  </si>
  <si>
    <t>Ens</t>
  </si>
  <si>
    <t>CUVETTE WC A POSER EN INOX</t>
  </si>
  <si>
    <t xml:space="preserve">ROBINET D’URINOIR TEMPORISE  </t>
  </si>
  <si>
    <t xml:space="preserve">CUVETTE WC PMR POSER AU SOL </t>
  </si>
  <si>
    <t>LAVABO COLLECTIF CERAMIQUE 1200MM</t>
  </si>
  <si>
    <t>M²</t>
  </si>
  <si>
    <t>SIPHON LAVABO – FINITION CHROME</t>
  </si>
  <si>
    <t>MECANISME DE CHASSE AVEC PLAQUE DE DECLENCHEMENT</t>
  </si>
  <si>
    <t xml:space="preserve">WC SUSPENDU PMR </t>
  </si>
  <si>
    <t>MECANISME DE CHASSE POUR URINOIR</t>
  </si>
  <si>
    <t>CLIMATISATION – VENTILATION – DESENFUMAGE</t>
  </si>
  <si>
    <t>CLIMATISATION</t>
  </si>
  <si>
    <t xml:space="preserve">SYSTEME EAU GLACEE-EAU CHAUDE </t>
  </si>
  <si>
    <t>PRODUCTION D'EAU GLACEE /EAU CHAUDE</t>
  </si>
  <si>
    <t>Pompe simple de circulation sans variateur de vitesse/circuit primaire</t>
  </si>
  <si>
    <t>Pompe simple de circulation avec variateur de vitesse/circuit secondaire</t>
  </si>
  <si>
    <t>Ballon tampon</t>
  </si>
  <si>
    <t>Equipements et accessoires locaux techniques</t>
  </si>
  <si>
    <t>Ventilo-convecteur gainable 4 tubes</t>
  </si>
  <si>
    <t>VANNE D’EQUILIBRAGE</t>
  </si>
  <si>
    <t>RESEAUX CONDENSAT</t>
  </si>
  <si>
    <t>EQUIPEMENT FROID-LOCAL DECHETS</t>
  </si>
  <si>
    <t>GRILLES ET DIFFUSEURS</t>
  </si>
  <si>
    <t>GRILLE RECTANGULAIRE DE SOUFFLAGE OU DE REPRISE   DOUBLE DEFLEXION</t>
  </si>
  <si>
    <t xml:space="preserve">DIFFUSEUR LINEAIRE DE SOUFFLAGE OU DE REPRISE </t>
  </si>
  <si>
    <t>DIFFUSEUR LINEAIRE DE SOUFFLAGE OU DE REPRISE  LONGUE PORTEE</t>
  </si>
  <si>
    <t xml:space="preserve">DIFFUSEUR CARRE DE SOUFFLAGE OU DE REPRISE </t>
  </si>
  <si>
    <t xml:space="preserve">DIFFUSEUR TOURBILLONNAIRE DE SOUFFLAGE OU DE REPRISE </t>
  </si>
  <si>
    <t>VENTILATION</t>
  </si>
  <si>
    <t xml:space="preserve">CAISSON D'EXTRACTION ET VMC </t>
  </si>
  <si>
    <t>Débit 1.001 à 2.000 m3/h
L'Unité</t>
  </si>
  <si>
    <t>Débit 2.001 à 3.000 m3/h
L'Unité</t>
  </si>
  <si>
    <t>Débit 3.001 à 4.000 m3/h
L'Unité</t>
  </si>
  <si>
    <t>Débit 4.001 à 5.000 m3/h
L'Unité</t>
  </si>
  <si>
    <t>Débit 5.001 à 6.000 m3/h
L'Unité</t>
  </si>
  <si>
    <t>Débit 6.001 à 7.000 m3/h
L'Unité</t>
  </si>
  <si>
    <t>Débit 8.001 à 9.000 m3/h
L'Unité</t>
  </si>
  <si>
    <t>Débit 9.001 à 10.000 m3/h
L'Unité</t>
  </si>
  <si>
    <t xml:space="preserve">CAISSON D'AIR NEUF  </t>
  </si>
  <si>
    <t xml:space="preserve">Ventilateur de gaine </t>
  </si>
  <si>
    <t>GAINES</t>
  </si>
  <si>
    <t>Gaine rectangulaire en tôle d'acier galvanisé double peau
Le Mètre carré</t>
  </si>
  <si>
    <t>M2</t>
  </si>
  <si>
    <t>Gaine rectangulaire calorifugée en tôle d'acier galvanisé simple peau
Le Mètre carré</t>
  </si>
  <si>
    <t>Gaine rectangulaire en tôle d'acier galvanisé simple peau
Le Mètre carré</t>
  </si>
  <si>
    <t>Gaine circulaire calorifugée en tôle d'acier galvanisé</t>
  </si>
  <si>
    <t>GAINE CIRCULAIRE EN TÔLE D'ACIER GALVANISÉ</t>
  </si>
  <si>
    <t>FLEXIBLE CALORIFUGE</t>
  </si>
  <si>
    <t>GRILLE RECTANGULAIRE D'AIR NEUF ET EXTRACTION</t>
  </si>
  <si>
    <t xml:space="preserve">BOUCHE D'EXTRACTION </t>
  </si>
  <si>
    <t>GRILLE DE FACADE DE VENTILATION</t>
  </si>
  <si>
    <t>CLAPET COUPE FEU 2H</t>
  </si>
  <si>
    <t>RECTANGULAIRE</t>
  </si>
  <si>
    <t>CIRCULAIRE</t>
  </si>
  <si>
    <t xml:space="preserve">	CAISSON D'EXTRACTION HOTTE CUISINE</t>
  </si>
  <si>
    <t xml:space="preserve">	CAISSON D'AIR NEUF HOTTE CUISINE</t>
  </si>
  <si>
    <t>GAINE RECTANGULAIRE EN TOLE D'ACIER NOIR</t>
  </si>
  <si>
    <t xml:space="preserve">VENTILATEUR AXIAL D'EXTRACTION A 2 VITESSES  400°C/2H Y/C COFFRET DE RELAYAGE   </t>
  </si>
  <si>
    <t xml:space="preserve">VENTILATEUR AXIAL D'EXTRACTION DESENFUMAGE 400°C/2H Y/C COFFRET DE RELAYAGE   </t>
  </si>
  <si>
    <t xml:space="preserve">CAISSON D'EXTRACTION DESENFUMAGE 400°C/2H Y/C COFFRET DE RELAYAGE  </t>
  </si>
  <si>
    <t xml:space="preserve">CAISSON D'AIR NEUF DESENFUMAGE  Y/C COFFRET DE RELAYAGE  </t>
  </si>
  <si>
    <t>CAISSON D'EXTRACTION PARTICIPANT AU DESENFUMAGE DES LOCAUX TECHNIQUES</t>
  </si>
  <si>
    <t>JET FAN DE GRANDE PORTEE UNIDIRECTIONNEL A 2 VITESSES 400°C/2H, Y COMPRIS COFFRET DE RELAYAGE</t>
  </si>
  <si>
    <t>GAINE RECTANGULAIRE EN TOLE ACIER GALVANISEE 
Le Mètre carré</t>
  </si>
  <si>
    <t>VOLETS A TUNNEL</t>
  </si>
  <si>
    <t>VOLETS A PORTILLON, Y COMPRIS GRILLE MURALE</t>
  </si>
  <si>
    <t>GRILLE DE FACADE DE DESENFUMAGE</t>
  </si>
  <si>
    <t>GRILLE MURALE DE DESENFUMAGE</t>
  </si>
  <si>
    <t>GRILLE PLAFONNIERE DE DESENFUMAGE</t>
  </si>
  <si>
    <t>TOTAL  CLIMATISATION – VENTILATION – DESENFUMAGE HORS TVA</t>
  </si>
  <si>
    <t>BARRE DE RELEVEMENT PMR</t>
  </si>
  <si>
    <t xml:space="preserve">CUVETTE WC PMR SUSPENDUE AVEC ABATTANT </t>
  </si>
  <si>
    <t>PRESTATIONS GENERALES</t>
  </si>
  <si>
    <t>F</t>
  </si>
  <si>
    <t>Maquette numérique BIM</t>
  </si>
  <si>
    <t>PRODUCTION D'EAU CHAUDE SANITAIRE</t>
  </si>
  <si>
    <t xml:space="preserve">APPAREILS ET ACCESSOIRES SANITAIRES </t>
  </si>
  <si>
    <t>Colonnes séches</t>
  </si>
  <si>
    <t>ARMOIRE DE CLIMATISATION A DETENTE DIRECTE</t>
  </si>
  <si>
    <t>CUVETTE WC SUSPENDUE AVEC ABATTANT PMR</t>
  </si>
  <si>
    <t xml:space="preserve">Ballon de production ECS avec résistance électrique </t>
  </si>
  <si>
    <t>Tube en fonte Cuisine</t>
  </si>
  <si>
    <t xml:space="preserve">Siphon de sol en inox </t>
  </si>
  <si>
    <t>GAINE D'EXTRACTION DESENFUMAGE CF 2H A FABRICATION SECHE (EI 120)
Le Mètre carré</t>
  </si>
  <si>
    <t>TRAVAUX DE MISE A NIVEAU DU GRAND STADE DE MARRAKECH (PREPARATIFS POUR LA CANDIDATURE DU MAROC POUR L’ORGANISATION DE LA COUPE DU MONDE 2030)
LOT N°3 : FLUIDES</t>
  </si>
  <si>
    <t xml:space="preserve">Tube en Acier noir y compris Isolation et protection mécanique </t>
  </si>
  <si>
    <t>OUVRANT DE FACADE</t>
  </si>
  <si>
    <t>EXUTOIRES DE DESENFUMAGE 1M²</t>
  </si>
  <si>
    <t>SPLITSYSTÈME INVERTER MURAL (mono ou multi)</t>
  </si>
  <si>
    <t>GROUPE EXTERIEUR DRV</t>
  </si>
  <si>
    <t>UNITES INTERIEURES DRV</t>
  </si>
  <si>
    <t>Régulation EG/EC</t>
  </si>
  <si>
    <t xml:space="preserve">ARMOIRE DE CLIMATISATION A EAU GLACEE </t>
  </si>
  <si>
    <t>CUVETTE WC A POSER EN INOX AVEC ABATANT</t>
  </si>
  <si>
    <t xml:space="preserve">LAVABO SUSPENDU Y/C ROBINETTERIE </t>
  </si>
  <si>
    <t xml:space="preserve">LAVABO A ENCASTRER Y/C ROBINETTERIE </t>
  </si>
  <si>
    <t>LAVABO SUSPENDU PMR Y/C ROBINETTERIE</t>
  </si>
  <si>
    <t>ROBINET DE DOUCHE TEMPORISE</t>
  </si>
  <si>
    <t>CUVETTE SUSPENDUE Y/C ABATANT AMORTISSABLE</t>
  </si>
  <si>
    <t xml:space="preserve">CANIVEAU INOX MODULAIRE A FENTE POUR DOUCHES COLLECTIVES </t>
  </si>
  <si>
    <t>Ml</t>
  </si>
  <si>
    <t>SIPHON DE SOL</t>
  </si>
  <si>
    <t>POMME DE DOUCHE, COLONNE ET VIDAGE</t>
  </si>
  <si>
    <t>CUVETTE WC SUSPENDUE AVEC ABATTANT TYPE 1</t>
  </si>
  <si>
    <t>CUVETTE WC SUSPENDUE AVEC ABATTANT TYPE 2</t>
  </si>
  <si>
    <t>CUVETTE WC SUSPENDUE AVEC ABATTANT MODELE 1</t>
  </si>
  <si>
    <t>CUVETTE WC SUSPENDUE AVEC ABATTANT MODELE 2</t>
  </si>
  <si>
    <t>LAVABO PMR SUSPENDU Y/C ROBINETTERIE TYPE 1</t>
  </si>
  <si>
    <t>LAVABO PMR SUSPENDU Y/C ROBINETTERIE TYPE 2</t>
  </si>
  <si>
    <t>LAVABO A POSER BLANC OVAL TYPE 1 Y/C ROBINETTERIE</t>
  </si>
  <si>
    <t>LAVABO A POSER BLANC OVAL TYPE 2 Y/C ROBINETTERIE</t>
  </si>
  <si>
    <t>LAVE MAINS PMR Y/C ROBINETTERIE</t>
  </si>
  <si>
    <t>RECEVEUR DE DOUCHE EN INOX</t>
  </si>
  <si>
    <t>RECEVEUR DOUCHE A ENCASTRER AU SOL EN ACRYLIQUE DE 80X90CM</t>
  </si>
  <si>
    <t>POUBELLE 13L</t>
  </si>
  <si>
    <t>POUBELLE 25L</t>
  </si>
  <si>
    <t>POUBELLE ENCASTRABLE ET DISTRIBUTEUR ESSUI-MAIN EN INOX</t>
  </si>
  <si>
    <t>DISTRIBUTEUR DE SAVON 1.5 LITRES</t>
  </si>
  <si>
    <t>DISTRIBUTEUR DE SAVON 1 LITRES</t>
  </si>
  <si>
    <t>LAVABO MURAL PMR</t>
  </si>
  <si>
    <t>SIPHON URINOIR</t>
  </si>
  <si>
    <t>URINOIR POUR COMMANDE A ENCASTERER TYPE 1</t>
  </si>
  <si>
    <t>URINOIR POUR COMMANDE A ENCASTERER TYPE 2</t>
  </si>
  <si>
    <t>MITIGEUR THERMOSTATIQUE CENTRALISE</t>
  </si>
  <si>
    <t>POUBELLE ENCASTRABLE PUSH</t>
  </si>
  <si>
    <t>ROBINET TEMPORISE MURAL</t>
  </si>
  <si>
    <t>DIFFUSEUR A FENTE LINEAIRE DE SOUFFLAGE ET DE REPRISE</t>
  </si>
  <si>
    <t>URINOIR STALLE COLLECTIF (600mm)</t>
  </si>
  <si>
    <t>Station de surpression d'eau potable</t>
  </si>
  <si>
    <t xml:space="preserve">Tableaux électriques et cablages     </t>
  </si>
  <si>
    <t>Centrale de traitement d'air double flux 4 tubes avec recuperation d’energie</t>
  </si>
  <si>
    <t xml:space="preserve">EQUIPEMENTS DE DOUCHE COLLECTIF TEMPORISE ENCASTRABLE </t>
  </si>
  <si>
    <t>CHAUFFE-EAU ELECTRIQUE</t>
  </si>
  <si>
    <t>MINI CENTRALE DE PRETRAITEMENT D’AIR DOUBLE FLUX EXTRA PLATE AVEC RECUPERATION D’ENERGIE</t>
  </si>
  <si>
    <t xml:space="preserve">VENTILATEUR AXIAL D'AIR NEUF A 2 VITESSE  400°C/2H Y/C COFFRET DE RELAYAGE   </t>
  </si>
  <si>
    <t xml:space="preserve">Equipements compteur eau potable
</t>
  </si>
  <si>
    <t xml:space="preserve">Equipements bâche à eau potable et local technique  
</t>
  </si>
  <si>
    <t xml:space="preserve">Traitement d'eau de bache à eau potable 
</t>
  </si>
  <si>
    <t xml:space="preserve">Tableau électrique (L.T surpresseur eau potable)      
</t>
  </si>
  <si>
    <t xml:space="preserve">DN 80
</t>
  </si>
  <si>
    <t xml:space="preserve">Diamètre 160
</t>
  </si>
  <si>
    <t xml:space="preserve">DN 20
</t>
  </si>
  <si>
    <t xml:space="preserve">DN 25
</t>
  </si>
  <si>
    <t xml:space="preserve">DN  32
</t>
  </si>
  <si>
    <t xml:space="preserve">DN  40
</t>
  </si>
  <si>
    <t xml:space="preserve">DN  50
</t>
  </si>
  <si>
    <t xml:space="preserve">DN  63
</t>
  </si>
  <si>
    <t xml:space="preserve">DN  75
</t>
  </si>
  <si>
    <t xml:space="preserve">DN  90
</t>
  </si>
  <si>
    <t xml:space="preserve">DN  110
</t>
  </si>
  <si>
    <t xml:space="preserve">Diamètre 20
</t>
  </si>
  <si>
    <t xml:space="preserve">Diamètre 25
</t>
  </si>
  <si>
    <t xml:space="preserve">Diamètre 32
</t>
  </si>
  <si>
    <t xml:space="preserve">Diamètre 40
</t>
  </si>
  <si>
    <t xml:space="preserve">Diamètre 50
</t>
  </si>
  <si>
    <t xml:space="preserve">Diamètre 63
</t>
  </si>
  <si>
    <t xml:space="preserve">Diamètre 75
</t>
  </si>
  <si>
    <t xml:space="preserve">Diamètre 90
</t>
  </si>
  <si>
    <t xml:space="preserve">Diamètre 110
</t>
  </si>
  <si>
    <t xml:space="preserve">Anti-bélier       
</t>
  </si>
  <si>
    <t xml:space="preserve">Purgeur automatique      
</t>
  </si>
  <si>
    <t xml:space="preserve">Robinet de vidange  
</t>
  </si>
  <si>
    <t xml:space="preserve">Bassin d'eau glacée
</t>
  </si>
  <si>
    <t xml:space="preserve">Station de surpression d'arrosage,Débit= 3x45 m3/h  – 2(N) + 1(S)
</t>
  </si>
  <si>
    <t xml:space="preserve">Equipements bâche à eau arosage et local technique  
</t>
  </si>
  <si>
    <t xml:space="preserve">Tableau électrique (L.T surpresseur eau arrosage)      
</t>
  </si>
  <si>
    <t xml:space="preserve">Diamètre 75 
</t>
  </si>
  <si>
    <t xml:space="preserve">Diamètre 125
</t>
  </si>
  <si>
    <t xml:space="preserve">Diamètre 200
</t>
  </si>
  <si>
    <t xml:space="preserve">Diamètre 250
</t>
  </si>
  <si>
    <t xml:space="preserve">Diamètre 80 
</t>
  </si>
  <si>
    <t xml:space="preserve">Diamètre 100/110
</t>
  </si>
  <si>
    <t xml:space="preserve">Diamètre 150
</t>
  </si>
  <si>
    <t xml:space="preserve">Gargouille d'eau pluviale     
</t>
  </si>
  <si>
    <t xml:space="preserve">Garde gréve    
    </t>
  </si>
  <si>
    <t xml:space="preserve">Clapet aérateur équilibrateur de pression
</t>
  </si>
  <si>
    <t xml:space="preserve">150x150 mm  
</t>
  </si>
  <si>
    <t xml:space="preserve">200x200 mm 
        </t>
  </si>
  <si>
    <t xml:space="preserve">250x250 mm 
     </t>
  </si>
  <si>
    <t xml:space="preserve">200x200 mm  
 </t>
  </si>
  <si>
    <t xml:space="preserve">Caniveau modulaire avec couverture perforée verrouillable
</t>
  </si>
  <si>
    <t xml:space="preserve">Caniveau pour locaux techniques
</t>
  </si>
  <si>
    <t xml:space="preserve">Débit = 2x25 m3/h   
           </t>
  </si>
  <si>
    <t xml:space="preserve">Débit = 4x 40m3/h   
          </t>
  </si>
  <si>
    <t xml:space="preserve">Débit = 4x250 m3/h 
</t>
  </si>
  <si>
    <t xml:space="preserve">TN 10 
          </t>
  </si>
  <si>
    <t xml:space="preserve">Taille 10
          </t>
  </si>
  <si>
    <t xml:space="preserve">Rinçage de l'installation plomberie, essais et étiquetage
</t>
  </si>
  <si>
    <t xml:space="preserve">100X100mm
</t>
  </si>
  <si>
    <t xml:space="preserve">150x150 mm  
  </t>
  </si>
  <si>
    <t xml:space="preserve">200x200 mm  
  </t>
  </si>
  <si>
    <t xml:space="preserve">Capacité 2000L- Puissance 35 kW
</t>
  </si>
  <si>
    <t xml:space="preserve">Capacité 1000L- Puissance 18 kW
</t>
  </si>
  <si>
    <t xml:space="preserve">Equipement et accessoires local technique production ECS 
</t>
  </si>
  <si>
    <t xml:space="preserve">Régulation local production ECS 
</t>
  </si>
  <si>
    <t xml:space="preserve">Poste d'adoucissement de type simplex
</t>
  </si>
  <si>
    <t xml:space="preserve">Tableau électrique local technique production ECS 
</t>
  </si>
  <si>
    <t xml:space="preserve">Chauffe-eau Electrique 100L
</t>
  </si>
  <si>
    <t xml:space="preserve">Chauffe-eau Electrique 30L
</t>
  </si>
  <si>
    <t xml:space="preserve">Chauffe-eau instantané 12 kW triphasé
</t>
  </si>
  <si>
    <t xml:space="preserve">Chauffe-eau  instantané  24 kW triphasé
</t>
  </si>
  <si>
    <t xml:space="preserve">Equipements sous compteur eau incendie
</t>
  </si>
  <si>
    <t xml:space="preserve">Equipements bâche à eau et local technique PI/RIA 
</t>
  </si>
  <si>
    <t xml:space="preserve">Equipements bâche à eau et local technique SPK 
</t>
  </si>
  <si>
    <t xml:space="preserve">Traitement d'eau de bache à eau incendie
</t>
  </si>
  <si>
    <t xml:space="preserve">Station de surpression d'eau incendie RIA,Débit= 2x14m3/h  
</t>
  </si>
  <si>
    <t xml:space="preserve">Station de surpression d'eau incendie PI,Débit= 2x120 m3/h  
</t>
  </si>
  <si>
    <t xml:space="preserve">Station de surpression d'eau incendie SPK,Débit= 2x70 m3/h  
</t>
  </si>
  <si>
    <t xml:space="preserve">Tableau électrique (L.T surpresseur eau incendie)      
</t>
  </si>
  <si>
    <t xml:space="preserve">Diamètre 40/49
</t>
  </si>
  <si>
    <t xml:space="preserve">Diamètre 50/60 
</t>
  </si>
  <si>
    <t xml:space="preserve">Diamètre 66/76
</t>
  </si>
  <si>
    <t xml:space="preserve">Diamètre 80/90 
</t>
  </si>
  <si>
    <t xml:space="preserve">RIA DN25mm 
</t>
  </si>
  <si>
    <t xml:space="preserve">Extincteurs à dioxyde de carbone 2 KG 
</t>
  </si>
  <si>
    <t xml:space="preserve">Extincteurs à dioxyde de carbone 5 KG 
</t>
  </si>
  <si>
    <t xml:space="preserve">Extincteur poudre polyvalente  9 kg 
</t>
  </si>
  <si>
    <t xml:space="preserve">Extincteurs à eau pulvérisée  6 litres 
</t>
  </si>
  <si>
    <t xml:space="preserve">Bac à sable 
</t>
  </si>
  <si>
    <t xml:space="preserve">Tube en acier galavanisé Diamètre 40/49 à 50/60 
</t>
  </si>
  <si>
    <t xml:space="preserve">Tube en acier galavanisé Diamètre 66/76 
</t>
  </si>
  <si>
    <t xml:space="preserve">Prise double DN40 à 65
</t>
  </si>
  <si>
    <t xml:space="preserve">Prise simple Extérieure DN65
</t>
  </si>
  <si>
    <t xml:space="preserve">Antibélier
</t>
  </si>
  <si>
    <t xml:space="preserve">Robinet de vidange
</t>
  </si>
  <si>
    <t xml:space="preserve">DN 15 à 25 
</t>
  </si>
  <si>
    <t xml:space="preserve">DN 32 
</t>
  </si>
  <si>
    <t xml:space="preserve">DN 40 
</t>
  </si>
  <si>
    <t xml:space="preserve">DN 50 
</t>
  </si>
  <si>
    <t xml:space="preserve">DN 65 
</t>
  </si>
  <si>
    <t xml:space="preserve">DN 100
</t>
  </si>
  <si>
    <t xml:space="preserve">DN 125
</t>
  </si>
  <si>
    <t xml:space="preserve">DN 150 A 200
</t>
  </si>
  <si>
    <t xml:space="preserve">Tête sprinkler à jet vertical 
</t>
  </si>
  <si>
    <t xml:space="preserve">Poste de contrôle
</t>
  </si>
  <si>
    <t xml:space="preserve">Point de test 
</t>
  </si>
  <si>
    <t xml:space="preserve">Point de vidange
</t>
  </si>
  <si>
    <t xml:space="preserve">Stock de sprinkleurs de rechange 
</t>
  </si>
  <si>
    <t xml:space="preserve">Zone contrôle valve
</t>
  </si>
  <si>
    <t xml:space="preserve">Vanne d'isolement avec contact
</t>
  </si>
  <si>
    <t xml:space="preserve">Rinçage de l'installation PCI, mise en service, essais et étiquetage
</t>
  </si>
  <si>
    <t xml:space="preserve">Pompe à chaleur 4Tubes Pf=400 A 500 kW
</t>
  </si>
  <si>
    <t xml:space="preserve">Pompe à chaleur 4Tubes Pf=600 A 700 kW
</t>
  </si>
  <si>
    <t xml:space="preserve">Pompe à chaleur 4Tubes Pf=200 kW
</t>
  </si>
  <si>
    <t xml:space="preserve">Circuit Primaire EG  60m3/h à 80m3/h
 </t>
  </si>
  <si>
    <t xml:space="preserve">Circuit Primaire EG  100m3/h à 140m3/h  
</t>
  </si>
  <si>
    <t xml:space="preserve">Circuit Primaire EG  30m3/h à 50m3/h  
</t>
  </si>
  <si>
    <t xml:space="preserve">Circuit Primaire EC  60m3/h à 80m3/h
</t>
  </si>
  <si>
    <t xml:space="preserve">Circuit Primaire EC  100m3/h à 140m3/h  
</t>
  </si>
  <si>
    <t xml:space="preserve">Circuit Primaire EC  30m3/h à 50m3/h  
</t>
  </si>
  <si>
    <t xml:space="preserve">Circuit secondaire  10m3/h à 30m3/h  
</t>
  </si>
  <si>
    <t xml:space="preserve">Circuit secondaire  60m3/h à 80m3/h   
</t>
  </si>
  <si>
    <t xml:space="preserve">Circuit secondaire  90m3/h à 100m3/h   
</t>
  </si>
  <si>
    <t xml:space="preserve">Circuit secondaire  110m3/h à 130m3/h   
</t>
  </si>
  <si>
    <t xml:space="preserve">Ballon tampon EG/EC 1500 L 
</t>
  </si>
  <si>
    <t xml:space="preserve">Ballon tampon EC/EC 1000 L 
</t>
  </si>
  <si>
    <t xml:space="preserve">Poste d'adoucissement pour circuits fermés EG/EC    
</t>
  </si>
  <si>
    <t xml:space="preserve">Sous station EG-EC NORD EST
</t>
  </si>
  <si>
    <t xml:space="preserve">Sous station EG-EC NORD OUEST
</t>
  </si>
  <si>
    <t xml:space="preserve">Sous station EG-EC SUD EST
</t>
  </si>
  <si>
    <t xml:space="preserve">Sous station EG-EC SUD OUEST
</t>
  </si>
  <si>
    <t xml:space="preserve">Sous station EG-EC ZR
</t>
  </si>
  <si>
    <t xml:space="preserve">Tableaux  électrique SOUS STATION NORD EST
</t>
  </si>
  <si>
    <t xml:space="preserve">Tableaux  électrique SOUS STATION NORD OUEST
</t>
  </si>
  <si>
    <t xml:space="preserve">Tableaux  électrique SOUS STATION SUD EST
</t>
  </si>
  <si>
    <t xml:space="preserve">Tableaux  électrique SOUS STATION SUD OUEST
</t>
  </si>
  <si>
    <t xml:space="preserve">Tableaux  électrique ZR
</t>
  </si>
  <si>
    <t xml:space="preserve">Débit de soufflage : 5000 à 10 000 m3/h -P.F= 40 à 70KW
</t>
  </si>
  <si>
    <t xml:space="preserve">Débit de soufflage : 15 001 à 20 000 m3/h -P.F= 80 à 90KW
</t>
  </si>
  <si>
    <t xml:space="preserve">Débit de soufflage : 30 000 à 40 000 m3/h -P.F= 100 à 120KW
</t>
  </si>
  <si>
    <t xml:space="preserve">Débit de soufflage : 500 à 2 500 m3/h 
</t>
  </si>
  <si>
    <t xml:space="preserve">Débit de soufflage : 2 501 à 6 000 m3/h 
</t>
  </si>
  <si>
    <t xml:space="preserve">PUISSANCE FRIGORIFIQUE :  2,0 à 3,0 KW 
</t>
  </si>
  <si>
    <t xml:space="preserve">PUISSANCE FRIGORIFIQUE :  3,1 à 4,0 KW 
</t>
  </si>
  <si>
    <t xml:space="preserve">PUISSANCE FRIGORIFIQUE : 4,1 à 5,0 KW
</t>
  </si>
  <si>
    <t xml:space="preserve">PUISSANCE FRIGORIFIQUE : 5,1 à 6,0 KW
</t>
  </si>
  <si>
    <t xml:space="preserve">PUISSANCE FRIGORIFIQUE : 6,1 à 7,0 KW
</t>
  </si>
  <si>
    <t xml:space="preserve">PUISSANCE FRIGORIFIQUE : 10,1 à 11.0 KW 
</t>
  </si>
  <si>
    <t xml:space="preserve">Diamètre 65
</t>
  </si>
  <si>
    <t xml:space="preserve">Diamètre 80
</t>
  </si>
  <si>
    <t xml:space="preserve">Rinçage de l'installation hydraulique, essais et étiquetage
</t>
  </si>
  <si>
    <t xml:space="preserve">Puissance frigorifique : 71- 80 Kw
</t>
  </si>
  <si>
    <t xml:space="preserve">Puissance frigorifique : 101- 110 Kw
</t>
  </si>
  <si>
    <t xml:space="preserve">Puissance frigorifique : 41- 60 Kw
</t>
  </si>
  <si>
    <t xml:space="preserve">Puissance frigorifique : 20- 40 Kw
</t>
  </si>
  <si>
    <t xml:space="preserve">UNITES INTERIEURES DRV 11 à 13 Kw
</t>
  </si>
  <si>
    <t xml:space="preserve"> Pf 5.1 à 10 kW
</t>
  </si>
  <si>
    <t xml:space="preserve"> Pf 3.5 à 5 kW
</t>
  </si>
  <si>
    <t xml:space="preserve"> Pf  &lt; 3,5 kW
</t>
  </si>
  <si>
    <t xml:space="preserve">DEBIT : DE 50 M3/H A 500 M3/H
</t>
  </si>
  <si>
    <t xml:space="preserve">DEBIT : DE 501 M3/H A 1000 M3/H 
</t>
  </si>
  <si>
    <t xml:space="preserve">DEBIT : DE 1001 M3/H A 2000 M3/H 
</t>
  </si>
  <si>
    <t xml:space="preserve">DEBIT : DE 50 M3/H A 500 M3/H 
</t>
  </si>
  <si>
    <t xml:space="preserve">DEBIT : DE 501 M3/H A 1500 M3/H 
</t>
  </si>
  <si>
    <t xml:space="preserve">Débit : ≤ 1.000 m3/h 
</t>
  </si>
  <si>
    <t xml:space="preserve">Débit 1.001 à 2.000 m3/h
</t>
  </si>
  <si>
    <t xml:space="preserve">Débit 2.001 à 3.000 m3/h
</t>
  </si>
  <si>
    <t xml:space="preserve">Débit 9.001 à 10.000 m3/h
</t>
  </si>
  <si>
    <t xml:space="preserve">Débit: 100 à 350  m3/h
</t>
  </si>
  <si>
    <t xml:space="preserve">Débit: 351 à 600  m3/h
</t>
  </si>
  <si>
    <t xml:space="preserve">Débit: 601 à 800  m3/h
</t>
  </si>
  <si>
    <t xml:space="preserve">Débit: 801 à 1000  m3/h
</t>
  </si>
  <si>
    <t xml:space="preserve">Gaine rectangulaire isolée M0
</t>
  </si>
  <si>
    <t xml:space="preserve">Diamètre 355
</t>
  </si>
  <si>
    <t xml:space="preserve">Diamètre 315
</t>
  </si>
  <si>
    <t xml:space="preserve">Diamètre 100
</t>
  </si>
  <si>
    <t xml:space="preserve">Débit 50à 500 m3/h
</t>
  </si>
  <si>
    <t xml:space="preserve">Débit 501à 1000 m3/h
</t>
  </si>
  <si>
    <t xml:space="preserve">Débit 30 m3/h à 90 m3/h   
</t>
  </si>
  <si>
    <t xml:space="preserve">Débit 91 m3/h à 150 m3/h   
</t>
  </si>
  <si>
    <t xml:space="preserve">Grille de façade 
</t>
  </si>
  <si>
    <t xml:space="preserve">SU= 0,10 à 0,20 m²
</t>
  </si>
  <si>
    <t xml:space="preserve">SU= 0,21 à 0,30 m²
</t>
  </si>
  <si>
    <t xml:space="preserve">SU= 0,31 à 0,40 m²
</t>
  </si>
  <si>
    <t xml:space="preserve">SU= 0,41 à 0,50 m²
</t>
  </si>
  <si>
    <t xml:space="preserve">SU= 0,51 à 0,60 m²
</t>
  </si>
  <si>
    <t xml:space="preserve">SU= 0,61 à 0,70 m²
</t>
  </si>
  <si>
    <t xml:space="preserve">SU= 0,71 à 0,80 m²
</t>
  </si>
  <si>
    <t xml:space="preserve">SU= 0,81 à 0,90 m²
</t>
  </si>
  <si>
    <t xml:space="preserve">SU= 1,21 à 1,4 m²
</t>
  </si>
  <si>
    <t xml:space="preserve">SU= 1,01 à 1,2 m²
</t>
  </si>
  <si>
    <t xml:space="preserve">SU= 0,91 à 1,0 m²
</t>
  </si>
  <si>
    <t xml:space="preserve">Diamètre 315 MM
</t>
  </si>
  <si>
    <t xml:space="preserve">Diamètre 250 MM
</t>
  </si>
  <si>
    <t xml:space="preserve">Diamètre 200 MM
</t>
  </si>
  <si>
    <t xml:space="preserve">Diamètre 160 MM
</t>
  </si>
  <si>
    <t xml:space="preserve">Diamètre 125 MM
</t>
  </si>
  <si>
    <t xml:space="preserve">Diamètre 100 MM
</t>
  </si>
  <si>
    <t xml:space="preserve">Débit 500 à  2 000 m3/h
</t>
  </si>
  <si>
    <t xml:space="preserve">Débit 10001 à 25 000 m3/h
</t>
  </si>
  <si>
    <t xml:space="preserve">Débit 3000 à 10 000 m3/h
</t>
  </si>
  <si>
    <t xml:space="preserve">DÉBIT D’AIR : 30 001 À 40 000 M3/H
</t>
  </si>
  <si>
    <t xml:space="preserve">DEBIT D’AIR : 10 001 / 20 000 M3/H
</t>
  </si>
  <si>
    <t xml:space="preserve">DEBIT D’AIR : 50 001 / 60 000 M3/H 
</t>
  </si>
  <si>
    <t xml:space="preserve">Débit d'air: 40 001 à 49 000 m3/h 
</t>
  </si>
  <si>
    <t xml:space="preserve">Débit d'air: 30 001 à 40 000 m3/h 
</t>
  </si>
  <si>
    <t xml:space="preserve">Débit d'air: 20 001 à  30 000 m3/h 
</t>
  </si>
  <si>
    <t xml:space="preserve">Débit d'air: 15 001 à 20 000 m3/h 
</t>
  </si>
  <si>
    <t xml:space="preserve">Débit d'air: 10 001 à 15 000 m3/h 
</t>
  </si>
  <si>
    <t xml:space="preserve">Débit d'air: 9 001 à 10 000 m3/h 
</t>
  </si>
  <si>
    <t xml:space="preserve">Débit d'air: 8 001 à 9 000 m3/h 
</t>
  </si>
  <si>
    <t xml:space="preserve">Débit d'air: 7 001 à 8 000 m3/h 
</t>
  </si>
  <si>
    <t xml:space="preserve">Débit d'air: 5 001 à 7 000 m3/h 
</t>
  </si>
  <si>
    <t xml:space="preserve">Débit d'air: 9 001 à 15 000 m3/h 
</t>
  </si>
  <si>
    <t xml:space="preserve">Débit d'air: 4 001 à 9 000 m3/h
</t>
  </si>
  <si>
    <t xml:space="preserve">Débit d'air: 15 001 à 20 000 m3/h
</t>
  </si>
  <si>
    <t xml:space="preserve">Débit d'air: 20 001 à 30 000 m3/h
</t>
  </si>
  <si>
    <t xml:space="preserve">Débit d'air: 7001 à 11000 m3/h
</t>
  </si>
  <si>
    <t xml:space="preserve">Débit d'air: 3000 à 7000 m3/h
</t>
  </si>
  <si>
    <t xml:space="preserve">SU=1,10 à  2.0 m²
</t>
  </si>
  <si>
    <t xml:space="preserve">SU=0,91 à 1,10 m²
</t>
  </si>
  <si>
    <t xml:space="preserve">SU=0,81 à 0,90 m²
</t>
  </si>
  <si>
    <t xml:space="preserve">SU=0,71 à 0,80 m²
</t>
  </si>
  <si>
    <t xml:space="preserve">SU=0,61 à 0,70 m²
</t>
  </si>
  <si>
    <t xml:space="preserve">SU=0,51 à 0,60 m²
</t>
  </si>
  <si>
    <t xml:space="preserve">SU=0,41 à 0,50 m²
</t>
  </si>
  <si>
    <t>SU=0,71 à 0,80 m²</t>
  </si>
  <si>
    <t xml:space="preserve">Grille de façade de désenfumage
</t>
  </si>
  <si>
    <t xml:space="preserve">Débit d'air: 1000 à 2000 m3/h
</t>
  </si>
  <si>
    <t xml:space="preserve">Débit d'air: 2001 à 3000 m3/h
</t>
  </si>
  <si>
    <t xml:space="preserve">Débit d'air: 3001 à 4000 m3/h
</t>
  </si>
  <si>
    <t xml:space="preserve">Débit d'air: 4001 à 5000 m3/h
</t>
  </si>
  <si>
    <t xml:space="preserve">Débit d'air: 5001 à 6000 m3/h
</t>
  </si>
  <si>
    <t xml:space="preserve">Débit d'air: 6001 à 7000 m3/h
</t>
  </si>
  <si>
    <t xml:space="preserve">Débit d'air: 7001 à 8000 m3/h
</t>
  </si>
  <si>
    <t xml:space="preserve">Débit d'air: 8001 à 9 000 m3/h
</t>
  </si>
  <si>
    <t xml:space="preserve">	ECRAN DE CANTONNEMENT
</t>
  </si>
  <si>
    <t>LAVABO COLLECTIF MURAL  (1200 mm)</t>
  </si>
  <si>
    <t>LAVABO COLLECTIF MURAL  (600 mm)</t>
  </si>
  <si>
    <t xml:space="preserve">ROBINET MONOFLUIDE BOUTON POUSSOIR </t>
  </si>
  <si>
    <t>URINOIR STALLE COLLECTIF (1800mm)</t>
  </si>
  <si>
    <t>URINOIR STALLE COLLECTIF ( (1200mm)</t>
  </si>
  <si>
    <t xml:space="preserve">Station de Surpression d’eau Potable débit : 4 X 96 m3/h – 3(N)+1(S)
</t>
  </si>
  <si>
    <t xml:space="preserve">Compteurs divisionnaires EF- GTCiables DN 80
</t>
  </si>
  <si>
    <t xml:space="preserve">Compteurs divisionnaires  EF- GTCiables DN 100
</t>
  </si>
  <si>
    <t xml:space="preserve">ROBINET MONOFLUIDE PMR MURAL. </t>
  </si>
  <si>
    <t xml:space="preserve">Pompe simple de retour circuit ecs debit - 15 m3/h
</t>
  </si>
  <si>
    <t xml:space="preserve">Pompe simple de retour circuit ecs debit - 10 m3/h
</t>
  </si>
  <si>
    <t xml:space="preserve">Compteurs divisionnaires ecs – gtciables  DN 80
</t>
  </si>
  <si>
    <t xml:space="preserve">Armoire  report d'alarmes 
</t>
  </si>
  <si>
    <t xml:space="preserve">Groupe exterieur drv de puissance frigorifique  : 41- 60 Kw
</t>
  </si>
  <si>
    <t>03 SELON SCHEMA AVEC 02 POMES CHACUN</t>
  </si>
  <si>
    <t>A decaler au lot VRD</t>
  </si>
  <si>
    <t xml:space="preserve">	Mise en place du Plan Assurance Qualité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</si>
</sst>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\ _€"/>
    <numFmt numFmtId="166" formatCode="_-* #,##0_-;\-* #,##0_-;_-* &quot;-&quot;??_-;_-@_-"/>
    <numFmt numFmtId="167" formatCode="#,##0.00_ ;[Red]\-#,##0.00\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1"/>
      <name val="Arial"/>
      <family val="2"/>
    </font>
    <font>
      <sz val="10"/>
      <name val="Geneva"/>
    </font>
    <font>
      <sz val="10"/>
      <color rgb="FF000000"/>
      <name val="Arimo"/>
    </font>
    <font>
      <sz val="11"/>
      <color theme="1"/>
      <name val="Arial"/>
      <family val="2"/>
    </font>
    <font>
      <b/>
      <sz val="12"/>
      <color rgb="FF3333FF"/>
      <name val="Arial"/>
      <family val="2"/>
    </font>
    <font>
      <sz val="12"/>
      <color rgb="FF3333FF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Century Gothic"/>
      <family val="2"/>
    </font>
    <font>
      <sz val="11"/>
      <color indexed="8"/>
      <name val="Arial"/>
      <family val="2"/>
    </font>
    <font>
      <b/>
      <sz val="11"/>
      <color rgb="FF3333FF"/>
      <name val="Arial"/>
      <family val="2"/>
    </font>
    <font>
      <strike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name val="Century Gothic"/>
      <family val="2"/>
    </font>
    <font>
      <sz val="8"/>
      <name val="Calibri"/>
      <family val="2"/>
      <scheme val="minor"/>
    </font>
    <font>
      <b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6">
    <xf numFmtId="0" fontId="0" fillId="0" borderId="0" xfId="0"/>
    <xf numFmtId="49" fontId="3" fillId="0" borderId="11" xfId="9" applyNumberFormat="1" applyFont="1" applyBorder="1" applyAlignment="1" applyProtection="1">
      <alignment horizontal="center" vertical="center" wrapText="1"/>
      <protection locked="0"/>
    </xf>
    <xf numFmtId="164" fontId="11" fillId="0" borderId="12" xfId="1" applyFont="1" applyFill="1" applyBorder="1" applyAlignment="1">
      <alignment vertical="center" wrapText="1"/>
    </xf>
    <xf numFmtId="43" fontId="8" fillId="3" borderId="10" xfId="5" applyFont="1" applyFill="1" applyBorder="1" applyAlignment="1">
      <alignment horizontal="center" vertical="center" wrapText="1"/>
    </xf>
    <xf numFmtId="0" fontId="10" fillId="3" borderId="1" xfId="9" applyFont="1" applyFill="1" applyBorder="1" applyAlignment="1" applyProtection="1">
      <alignment horizontal="center" vertical="center" wrapText="1"/>
      <protection locked="0"/>
    </xf>
    <xf numFmtId="1" fontId="11" fillId="3" borderId="1" xfId="9" applyNumberFormat="1" applyFont="1" applyFill="1" applyBorder="1" applyAlignment="1">
      <alignment horizontal="center" vertical="center" wrapText="1"/>
    </xf>
    <xf numFmtId="1" fontId="11" fillId="3" borderId="13" xfId="9" applyNumberFormat="1" applyFont="1" applyFill="1" applyBorder="1" applyAlignment="1">
      <alignment horizontal="center" vertical="center" wrapText="1"/>
    </xf>
    <xf numFmtId="1" fontId="11" fillId="0" borderId="13" xfId="9" applyNumberFormat="1" applyFont="1" applyBorder="1" applyAlignment="1">
      <alignment horizontal="center" vertical="center" wrapText="1"/>
    </xf>
    <xf numFmtId="1" fontId="10" fillId="3" borderId="1" xfId="9" applyNumberFormat="1" applyFont="1" applyFill="1" applyBorder="1" applyAlignment="1" applyProtection="1">
      <alignment horizontal="center" vertical="center" wrapText="1"/>
      <protection locked="0"/>
    </xf>
    <xf numFmtId="1" fontId="6" fillId="3" borderId="1" xfId="6" applyNumberFormat="1" applyFont="1" applyFill="1" applyBorder="1" applyAlignment="1">
      <alignment horizontal="center" vertical="center" wrapText="1"/>
    </xf>
    <xf numFmtId="167" fontId="11" fillId="0" borderId="13" xfId="9" applyNumberFormat="1" applyFont="1" applyBorder="1" applyAlignment="1" applyProtection="1">
      <alignment horizontal="center" vertical="center" wrapText="1"/>
      <protection locked="0"/>
    </xf>
    <xf numFmtId="165" fontId="11" fillId="0" borderId="1" xfId="9" applyNumberFormat="1" applyFont="1" applyBorder="1" applyAlignment="1" applyProtection="1">
      <alignment vertical="center" wrapText="1"/>
      <protection locked="0"/>
    </xf>
    <xf numFmtId="165" fontId="12" fillId="0" borderId="13" xfId="0" applyNumberFormat="1" applyFont="1" applyBorder="1" applyAlignment="1" applyProtection="1">
      <alignment vertical="center" wrapText="1"/>
      <protection locked="0"/>
    </xf>
    <xf numFmtId="165" fontId="10" fillId="0" borderId="1" xfId="9" applyNumberFormat="1" applyFont="1" applyBorder="1" applyAlignment="1" applyProtection="1">
      <alignment vertical="center" wrapText="1"/>
      <protection locked="0"/>
    </xf>
    <xf numFmtId="165" fontId="6" fillId="0" borderId="1" xfId="6" applyNumberFormat="1" applyFont="1" applyBorder="1" applyAlignment="1">
      <alignment vertical="center" wrapText="1"/>
    </xf>
    <xf numFmtId="165" fontId="11" fillId="0" borderId="13" xfId="9" applyNumberFormat="1" applyFont="1" applyBorder="1" applyAlignment="1" applyProtection="1">
      <alignment vertical="center" wrapText="1"/>
      <protection locked="0"/>
    </xf>
    <xf numFmtId="165" fontId="14" fillId="0" borderId="13" xfId="0" applyNumberFormat="1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9" fontId="17" fillId="0" borderId="13" xfId="9" applyNumberFormat="1" applyFont="1" applyBorder="1" applyAlignment="1" applyProtection="1">
      <alignment horizontal="center" vertical="center" wrapText="1"/>
      <protection locked="0"/>
    </xf>
    <xf numFmtId="167" fontId="11" fillId="0" borderId="15" xfId="9" applyNumberFormat="1" applyFont="1" applyBorder="1" applyAlignment="1" applyProtection="1">
      <alignment horizontal="center" vertical="center" wrapText="1"/>
      <protection locked="0"/>
    </xf>
    <xf numFmtId="165" fontId="6" fillId="0" borderId="0" xfId="6" applyNumberFormat="1" applyFont="1" applyAlignment="1">
      <alignment vertical="center" wrapText="1"/>
    </xf>
    <xf numFmtId="49" fontId="3" fillId="3" borderId="11" xfId="9" applyNumberFormat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>
      <alignment vertical="center" wrapText="1"/>
    </xf>
    <xf numFmtId="0" fontId="17" fillId="3" borderId="13" xfId="9" applyFont="1" applyFill="1" applyBorder="1" applyAlignment="1" applyProtection="1">
      <alignment horizontal="center" vertical="center" wrapText="1"/>
      <protection locked="0"/>
    </xf>
    <xf numFmtId="167" fontId="11" fillId="3" borderId="13" xfId="9" applyNumberFormat="1" applyFont="1" applyFill="1" applyBorder="1" applyAlignment="1" applyProtection="1">
      <alignment horizontal="center" vertical="center" wrapText="1"/>
      <protection locked="0"/>
    </xf>
    <xf numFmtId="2" fontId="11" fillId="3" borderId="13" xfId="9" applyNumberFormat="1" applyFont="1" applyFill="1" applyBorder="1" applyAlignment="1">
      <alignment horizontal="center" vertical="center" wrapText="1"/>
    </xf>
    <xf numFmtId="1" fontId="11" fillId="3" borderId="15" xfId="9" applyNumberFormat="1" applyFont="1" applyFill="1" applyBorder="1" applyAlignment="1">
      <alignment horizontal="center" vertical="center" wrapText="1"/>
    </xf>
    <xf numFmtId="0" fontId="6" fillId="3" borderId="0" xfId="6" applyFont="1" applyFill="1" applyAlignment="1">
      <alignment horizontal="center" vertical="center" wrapText="1"/>
    </xf>
    <xf numFmtId="2" fontId="3" fillId="2" borderId="4" xfId="3" applyNumberFormat="1" applyFont="1" applyFill="1" applyBorder="1" applyAlignment="1">
      <alignment horizontal="center" vertical="center" wrapText="1"/>
    </xf>
    <xf numFmtId="2" fontId="3" fillId="2" borderId="6" xfId="3" applyNumberFormat="1" applyFont="1" applyFill="1" applyBorder="1" applyAlignment="1">
      <alignment horizontal="center" vertical="center" wrapText="1"/>
    </xf>
    <xf numFmtId="2" fontId="3" fillId="2" borderId="8" xfId="3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2" applyFill="1"/>
    <xf numFmtId="0" fontId="6" fillId="0" borderId="0" xfId="6" applyFont="1" applyFill="1" applyAlignment="1">
      <alignment vertical="center" wrapText="1"/>
    </xf>
    <xf numFmtId="49" fontId="3" fillId="0" borderId="11" xfId="9" applyNumberFormat="1" applyFont="1" applyFill="1" applyBorder="1" applyAlignment="1" applyProtection="1">
      <alignment horizontal="center" vertical="center" wrapText="1"/>
      <protection locked="0"/>
    </xf>
    <xf numFmtId="0" fontId="11" fillId="0" borderId="11" xfId="9" applyFont="1" applyFill="1" applyBorder="1" applyAlignment="1" applyProtection="1">
      <alignment horizontal="center" vertical="center" wrapText="1"/>
      <protection locked="0"/>
    </xf>
    <xf numFmtId="49" fontId="11" fillId="0" borderId="11" xfId="9" applyNumberFormat="1" applyFont="1" applyFill="1" applyBorder="1" applyAlignment="1" applyProtection="1">
      <alignment horizontal="left" vertical="center" wrapText="1"/>
      <protection locked="0"/>
    </xf>
    <xf numFmtId="49" fontId="11" fillId="0" borderId="11" xfId="9" applyNumberFormat="1" applyFont="1" applyFill="1" applyBorder="1" applyAlignment="1" applyProtection="1">
      <alignment horizontal="center" vertical="center" wrapText="1"/>
      <protection locked="0"/>
    </xf>
    <xf numFmtId="1" fontId="11" fillId="0" borderId="1" xfId="9" applyNumberFormat="1" applyFont="1" applyFill="1" applyBorder="1" applyAlignment="1">
      <alignment horizontal="center" vertical="center" wrapText="1"/>
    </xf>
    <xf numFmtId="165" fontId="11" fillId="0" borderId="1" xfId="9" applyNumberFormat="1" applyFont="1" applyFill="1" applyBorder="1" applyAlignment="1" applyProtection="1">
      <alignment vertical="center" wrapText="1"/>
      <protection locked="0"/>
    </xf>
    <xf numFmtId="0" fontId="11" fillId="0" borderId="14" xfId="9" applyFont="1" applyFill="1" applyBorder="1" applyAlignment="1" applyProtection="1">
      <alignment horizontal="center" vertical="center" wrapText="1"/>
      <protection locked="0"/>
    </xf>
    <xf numFmtId="1" fontId="11" fillId="0" borderId="15" xfId="9" applyNumberFormat="1" applyFont="1" applyFill="1" applyBorder="1" applyAlignment="1">
      <alignment horizontal="center" vertical="center" wrapText="1"/>
    </xf>
    <xf numFmtId="165" fontId="11" fillId="0" borderId="13" xfId="9" applyNumberFormat="1" applyFont="1" applyFill="1" applyBorder="1" applyAlignment="1" applyProtection="1">
      <alignment vertical="center" wrapText="1"/>
      <protection locked="0"/>
    </xf>
    <xf numFmtId="49" fontId="3" fillId="0" borderId="0" xfId="9" applyNumberFormat="1" applyFont="1" applyFill="1" applyAlignment="1" applyProtection="1">
      <alignment horizontal="center" vertical="center" wrapText="1"/>
      <protection locked="0"/>
    </xf>
    <xf numFmtId="165" fontId="10" fillId="0" borderId="1" xfId="9" applyNumberFormat="1" applyFont="1" applyFill="1" applyBorder="1" applyAlignment="1" applyProtection="1">
      <alignment vertical="center" wrapText="1"/>
      <protection locked="0"/>
    </xf>
    <xf numFmtId="0" fontId="8" fillId="0" borderId="0" xfId="7" applyFont="1" applyFill="1" applyAlignment="1">
      <alignment vertical="center" wrapText="1"/>
    </xf>
    <xf numFmtId="0" fontId="3" fillId="0" borderId="1" xfId="6" applyFont="1" applyFill="1" applyBorder="1" applyAlignment="1" applyProtection="1">
      <alignment horizontal="left" vertical="center" wrapText="1"/>
      <protection locked="0"/>
    </xf>
    <xf numFmtId="0" fontId="11" fillId="0" borderId="1" xfId="9" applyFont="1" applyFill="1" applyBorder="1" applyAlignment="1" applyProtection="1">
      <alignment horizontal="center" vertical="center" wrapText="1"/>
      <protection locked="0"/>
    </xf>
    <xf numFmtId="0" fontId="10" fillId="0" borderId="1" xfId="9" applyFont="1" applyFill="1" applyBorder="1" applyAlignment="1" applyProtection="1">
      <alignment horizontal="center" vertical="center" wrapText="1"/>
      <protection locked="0"/>
    </xf>
    <xf numFmtId="0" fontId="11" fillId="0" borderId="1" xfId="6" applyFont="1" applyFill="1" applyBorder="1" applyAlignment="1" applyProtection="1">
      <alignment horizontal="left" vertical="center" wrapText="1"/>
      <protection locked="0"/>
    </xf>
    <xf numFmtId="0" fontId="3" fillId="0" borderId="11" xfId="9" applyFont="1" applyFill="1" applyBorder="1" applyAlignment="1" applyProtection="1">
      <alignment horizontal="center" vertical="center" wrapText="1"/>
      <protection locked="0"/>
    </xf>
    <xf numFmtId="0" fontId="3" fillId="0" borderId="11" xfId="6" applyFont="1" applyFill="1" applyBorder="1" applyAlignment="1" applyProtection="1">
      <alignment horizontal="center" vertical="center" wrapText="1"/>
      <protection locked="0"/>
    </xf>
    <xf numFmtId="0" fontId="11" fillId="0" borderId="11" xfId="6" applyFont="1" applyFill="1" applyBorder="1" applyAlignment="1" applyProtection="1">
      <alignment horizontal="center" vertical="center" wrapText="1"/>
      <protection locked="0"/>
    </xf>
    <xf numFmtId="1" fontId="10" fillId="0" borderId="1" xfId="9" applyNumberFormat="1" applyFont="1" applyFill="1" applyBorder="1" applyAlignment="1" applyProtection="1">
      <alignment horizontal="center" vertical="center" wrapText="1"/>
      <protection locked="0"/>
    </xf>
    <xf numFmtId="165" fontId="12" fillId="0" borderId="13" xfId="0" applyNumberFormat="1" applyFont="1" applyFill="1" applyBorder="1" applyAlignment="1" applyProtection="1">
      <alignment vertical="center" wrapText="1"/>
      <protection locked="0"/>
    </xf>
    <xf numFmtId="1" fontId="11" fillId="0" borderId="13" xfId="9" applyNumberFormat="1" applyFont="1" applyFill="1" applyBorder="1" applyAlignment="1">
      <alignment horizontal="center" vertical="center" wrapText="1"/>
    </xf>
    <xf numFmtId="0" fontId="11" fillId="0" borderId="13" xfId="6" applyFont="1" applyFill="1" applyBorder="1" applyAlignment="1" applyProtection="1">
      <alignment horizontal="left" vertical="center" wrapText="1"/>
      <protection locked="0"/>
    </xf>
    <xf numFmtId="0" fontId="16" fillId="0" borderId="0" xfId="6" applyFont="1" applyFill="1" applyAlignment="1">
      <alignment vertical="center" wrapText="1"/>
    </xf>
    <xf numFmtId="0" fontId="11" fillId="0" borderId="13" xfId="9" applyFont="1" applyFill="1" applyBorder="1" applyAlignment="1" applyProtection="1">
      <alignment horizontal="center" vertical="center" wrapText="1"/>
      <protection locked="0"/>
    </xf>
    <xf numFmtId="0" fontId="10" fillId="0" borderId="0" xfId="6" applyFont="1" applyFill="1" applyAlignment="1">
      <alignment vertical="center" wrapText="1"/>
    </xf>
    <xf numFmtId="0" fontId="13" fillId="0" borderId="1" xfId="7" applyFont="1" applyFill="1" applyBorder="1" applyAlignment="1">
      <alignment horizontal="center" vertical="center"/>
    </xf>
    <xf numFmtId="1" fontId="6" fillId="0" borderId="1" xfId="6" applyNumberFormat="1" applyFont="1" applyFill="1" applyBorder="1" applyAlignment="1">
      <alignment horizontal="center" vertical="center" wrapText="1"/>
    </xf>
    <xf numFmtId="165" fontId="6" fillId="0" borderId="1" xfId="6" applyNumberFormat="1" applyFont="1" applyFill="1" applyBorder="1" applyAlignment="1">
      <alignment vertical="center" wrapText="1"/>
    </xf>
    <xf numFmtId="165" fontId="14" fillId="0" borderId="13" xfId="0" applyNumberFormat="1" applyFont="1" applyFill="1" applyBorder="1" applyAlignment="1">
      <alignment vertical="center" wrapText="1"/>
    </xf>
    <xf numFmtId="0" fontId="3" fillId="0" borderId="13" xfId="6" applyFont="1" applyFill="1" applyBorder="1" applyAlignment="1" applyProtection="1">
      <alignment horizontal="left" vertical="center" wrapText="1"/>
      <protection locked="0"/>
    </xf>
    <xf numFmtId="165" fontId="6" fillId="0" borderId="13" xfId="6" applyNumberFormat="1" applyFont="1" applyFill="1" applyBorder="1" applyAlignment="1">
      <alignment vertical="center" wrapText="1"/>
    </xf>
    <xf numFmtId="0" fontId="11" fillId="0" borderId="2" xfId="9" applyFont="1" applyFill="1" applyBorder="1" applyAlignment="1" applyProtection="1">
      <alignment horizontal="center" vertical="center" wrapText="1"/>
      <protection locked="0"/>
    </xf>
    <xf numFmtId="0" fontId="15" fillId="0" borderId="9" xfId="6" applyFont="1" applyFill="1" applyBorder="1" applyAlignment="1" applyProtection="1">
      <alignment horizontal="center" vertical="center" wrapText="1"/>
      <protection locked="0"/>
    </xf>
    <xf numFmtId="0" fontId="15" fillId="0" borderId="10" xfId="6" applyFont="1" applyFill="1" applyBorder="1" applyAlignment="1" applyProtection="1">
      <alignment horizontal="center" vertical="center" wrapText="1"/>
      <protection locked="0"/>
    </xf>
    <xf numFmtId="0" fontId="15" fillId="0" borderId="18" xfId="6" applyFont="1" applyFill="1" applyBorder="1" applyAlignment="1" applyProtection="1">
      <alignment horizontal="center" vertical="center" wrapText="1"/>
      <protection locked="0"/>
    </xf>
    <xf numFmtId="0" fontId="11" fillId="0" borderId="0" xfId="6" applyFont="1" applyFill="1" applyAlignment="1">
      <alignment vertical="center" wrapText="1"/>
    </xf>
    <xf numFmtId="49" fontId="7" fillId="0" borderId="14" xfId="0" quotePrefix="1" applyNumberFormat="1" applyFont="1" applyFill="1" applyBorder="1" applyAlignment="1">
      <alignment horizontal="center" vertical="center" wrapText="1"/>
    </xf>
    <xf numFmtId="0" fontId="7" fillId="0" borderId="15" xfId="8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3" fillId="0" borderId="13" xfId="9" applyFont="1" applyFill="1" applyBorder="1" applyAlignment="1" applyProtection="1">
      <alignment horizontal="center" vertical="center" wrapText="1"/>
      <protection locked="0"/>
    </xf>
    <xf numFmtId="0" fontId="17" fillId="0" borderId="13" xfId="9" applyFont="1" applyFill="1" applyBorder="1" applyAlignment="1" applyProtection="1">
      <alignment horizontal="center" vertical="center" wrapText="1"/>
      <protection locked="0"/>
    </xf>
    <xf numFmtId="9" fontId="17" fillId="0" borderId="13" xfId="9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9" applyFont="1" applyFill="1" applyAlignment="1">
      <alignment vertical="center" wrapText="1"/>
    </xf>
    <xf numFmtId="167" fontId="11" fillId="0" borderId="13" xfId="9" applyNumberFormat="1" applyFont="1" applyFill="1" applyBorder="1" applyAlignment="1" applyProtection="1">
      <alignment horizontal="center" vertical="center" wrapText="1"/>
      <protection locked="0"/>
    </xf>
    <xf numFmtId="0" fontId="18" fillId="0" borderId="6" xfId="11" applyFont="1" applyFill="1" applyBorder="1" applyAlignment="1">
      <alignment vertical="center" wrapText="1"/>
    </xf>
    <xf numFmtId="2" fontId="11" fillId="0" borderId="13" xfId="9" applyNumberFormat="1" applyFont="1" applyFill="1" applyBorder="1" applyAlignment="1">
      <alignment horizontal="center" vertical="center" wrapText="1"/>
    </xf>
    <xf numFmtId="0" fontId="11" fillId="0" borderId="13" xfId="6" applyFont="1" applyFill="1" applyBorder="1" applyAlignment="1" applyProtection="1">
      <alignment horizontal="left" vertical="top" wrapText="1"/>
      <protection locked="0"/>
    </xf>
    <xf numFmtId="0" fontId="20" fillId="0" borderId="0" xfId="0" applyFont="1" applyFill="1" applyAlignment="1">
      <alignment horizontal="left" vertical="top" wrapText="1"/>
    </xf>
    <xf numFmtId="0" fontId="11" fillId="0" borderId="15" xfId="6" applyFont="1" applyFill="1" applyBorder="1" applyAlignment="1" applyProtection="1">
      <alignment horizontal="left" vertical="center" wrapText="1"/>
      <protection locked="0"/>
    </xf>
    <xf numFmtId="0" fontId="11" fillId="0" borderId="15" xfId="9" applyFont="1" applyFill="1" applyBorder="1" applyAlignment="1" applyProtection="1">
      <alignment horizontal="center" vertical="center" wrapText="1"/>
      <protection locked="0"/>
    </xf>
    <xf numFmtId="167" fontId="11" fillId="0" borderId="15" xfId="9" applyNumberFormat="1" applyFont="1" applyFill="1" applyBorder="1" applyAlignment="1" applyProtection="1">
      <alignment horizontal="center" vertical="center" wrapText="1"/>
      <protection locked="0"/>
    </xf>
    <xf numFmtId="0" fontId="13" fillId="0" borderId="14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13" fillId="0" borderId="16" xfId="2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6" fillId="0" borderId="0" xfId="6" applyFont="1" applyFill="1" applyAlignment="1">
      <alignment horizontal="center" vertical="center" wrapText="1"/>
    </xf>
    <xf numFmtId="165" fontId="6" fillId="0" borderId="0" xfId="6" applyNumberFormat="1" applyFont="1" applyFill="1" applyAlignment="1">
      <alignment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4" borderId="0" xfId="2" applyFill="1"/>
    <xf numFmtId="0" fontId="3" fillId="4" borderId="3" xfId="3" applyFont="1" applyFill="1" applyBorder="1" applyAlignment="1">
      <alignment horizontal="center" vertical="center" wrapText="1"/>
    </xf>
    <xf numFmtId="2" fontId="3" fillId="4" borderId="4" xfId="3" applyNumberFormat="1" applyFont="1" applyFill="1" applyBorder="1" applyAlignment="1">
      <alignment horizontal="center" vertical="center" wrapText="1"/>
    </xf>
    <xf numFmtId="0" fontId="3" fillId="4" borderId="4" xfId="3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center" vertical="center" wrapText="1"/>
    </xf>
    <xf numFmtId="2" fontId="3" fillId="4" borderId="6" xfId="3" applyNumberFormat="1" applyFont="1" applyFill="1" applyBorder="1" applyAlignment="1">
      <alignment horizontal="center" vertical="center" wrapText="1"/>
    </xf>
    <xf numFmtId="0" fontId="3" fillId="4" borderId="6" xfId="3" applyFont="1" applyFill="1" applyBorder="1" applyAlignment="1">
      <alignment horizontal="center" vertical="center" wrapText="1"/>
    </xf>
    <xf numFmtId="0" fontId="3" fillId="4" borderId="7" xfId="3" applyFont="1" applyFill="1" applyBorder="1" applyAlignment="1">
      <alignment horizontal="center" vertical="center" wrapText="1"/>
    </xf>
    <xf numFmtId="2" fontId="3" fillId="4" borderId="8" xfId="3" applyNumberFormat="1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 wrapText="1"/>
    </xf>
    <xf numFmtId="166" fontId="3" fillId="4" borderId="23" xfId="5" applyNumberFormat="1" applyFont="1" applyFill="1" applyBorder="1" applyAlignment="1">
      <alignment horizontal="center" vertical="center" wrapText="1"/>
    </xf>
    <xf numFmtId="166" fontId="3" fillId="4" borderId="22" xfId="5" applyNumberFormat="1" applyFont="1" applyFill="1" applyBorder="1" applyAlignment="1">
      <alignment horizontal="center" vertical="center" wrapText="1"/>
    </xf>
    <xf numFmtId="166" fontId="3" fillId="4" borderId="24" xfId="5" applyNumberFormat="1" applyFont="1" applyFill="1" applyBorder="1" applyAlignment="1">
      <alignment horizontal="center" vertical="center" wrapText="1"/>
    </xf>
    <xf numFmtId="164" fontId="11" fillId="0" borderId="25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10" fillId="0" borderId="25" xfId="1" applyFont="1" applyFill="1" applyBorder="1" applyAlignment="1" applyProtection="1">
      <alignment vertical="center" wrapText="1"/>
      <protection locked="0"/>
    </xf>
    <xf numFmtId="164" fontId="15" fillId="0" borderId="26" xfId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9" fontId="17" fillId="0" borderId="25" xfId="9" applyNumberFormat="1" applyFont="1" applyFill="1" applyBorder="1" applyAlignment="1" applyProtection="1">
      <alignment vertical="center" wrapText="1"/>
      <protection locked="0"/>
    </xf>
    <xf numFmtId="167" fontId="11" fillId="0" borderId="25" xfId="9" applyNumberFormat="1" applyFont="1" applyFill="1" applyBorder="1" applyAlignment="1">
      <alignment vertical="center" wrapText="1"/>
    </xf>
    <xf numFmtId="164" fontId="13" fillId="0" borderId="25" xfId="10" applyFont="1" applyFill="1" applyBorder="1" applyAlignment="1">
      <alignment horizontal="center" vertical="center" wrapText="1"/>
    </xf>
    <xf numFmtId="164" fontId="13" fillId="0" borderId="27" xfId="10" applyFont="1" applyFill="1" applyBorder="1" applyAlignment="1">
      <alignment horizontal="center" vertical="center" wrapText="1"/>
    </xf>
    <xf numFmtId="0" fontId="0" fillId="0" borderId="22" xfId="0" applyFill="1" applyBorder="1"/>
    <xf numFmtId="0" fontId="0" fillId="0" borderId="0" xfId="0" applyFill="1" applyBorder="1"/>
    <xf numFmtId="0" fontId="1" fillId="0" borderId="22" xfId="2" applyFill="1" applyBorder="1"/>
    <xf numFmtId="0" fontId="1" fillId="0" borderId="0" xfId="2" applyFill="1" applyBorder="1"/>
    <xf numFmtId="0" fontId="6" fillId="0" borderId="22" xfId="6" applyFont="1" applyFill="1" applyBorder="1" applyAlignment="1">
      <alignment vertical="center" wrapText="1"/>
    </xf>
    <xf numFmtId="0" fontId="6" fillId="0" borderId="0" xfId="6" applyFont="1" applyFill="1" applyBorder="1" applyAlignment="1">
      <alignment vertical="center" wrapText="1"/>
    </xf>
    <xf numFmtId="49" fontId="3" fillId="0" borderId="0" xfId="9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7" applyFont="1" applyFill="1" applyBorder="1" applyAlignment="1">
      <alignment vertical="center" wrapText="1"/>
    </xf>
    <xf numFmtId="0" fontId="8" fillId="0" borderId="0" xfId="7" applyFont="1" applyFill="1" applyBorder="1" applyAlignment="1">
      <alignment vertical="center" wrapText="1"/>
    </xf>
    <xf numFmtId="0" fontId="16" fillId="0" borderId="22" xfId="6" applyFont="1" applyFill="1" applyBorder="1" applyAlignment="1">
      <alignment vertical="center" wrapText="1"/>
    </xf>
    <xf numFmtId="0" fontId="16" fillId="0" borderId="0" xfId="6" applyFont="1" applyFill="1" applyBorder="1" applyAlignment="1">
      <alignment vertical="center" wrapText="1"/>
    </xf>
    <xf numFmtId="0" fontId="10" fillId="0" borderId="22" xfId="6" applyFont="1" applyFill="1" applyBorder="1" applyAlignment="1">
      <alignment vertical="center" wrapText="1"/>
    </xf>
    <xf numFmtId="0" fontId="10" fillId="0" borderId="0" xfId="6" applyFont="1" applyFill="1" applyBorder="1" applyAlignment="1">
      <alignment vertical="center" wrapText="1"/>
    </xf>
    <xf numFmtId="0" fontId="11" fillId="0" borderId="22" xfId="6" applyFont="1" applyFill="1" applyBorder="1" applyAlignment="1">
      <alignment vertical="center" wrapText="1"/>
    </xf>
    <xf numFmtId="0" fontId="11" fillId="0" borderId="0" xfId="6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1" fillId="0" borderId="22" xfId="9" applyFont="1" applyFill="1" applyBorder="1" applyAlignment="1">
      <alignment vertical="center" wrapText="1"/>
    </xf>
    <xf numFmtId="0" fontId="11" fillId="0" borderId="0" xfId="9" applyFont="1" applyFill="1" applyBorder="1" applyAlignment="1">
      <alignment vertical="center" wrapText="1"/>
    </xf>
    <xf numFmtId="9" fontId="11" fillId="0" borderId="22" xfId="9" applyNumberFormat="1" applyFont="1" applyFill="1" applyBorder="1" applyAlignment="1">
      <alignment vertical="center" wrapText="1"/>
    </xf>
    <xf numFmtId="49" fontId="3" fillId="0" borderId="2" xfId="9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7" quotePrefix="1" applyNumberFormat="1" applyFont="1" applyFill="1" applyBorder="1" applyAlignment="1">
      <alignment horizontal="center" vertical="center" wrapText="1"/>
    </xf>
    <xf numFmtId="0" fontId="7" fillId="0" borderId="15" xfId="7" applyFont="1" applyFill="1" applyBorder="1" applyAlignment="1">
      <alignment horizontal="center" vertical="center" wrapText="1"/>
    </xf>
    <xf numFmtId="43" fontId="8" fillId="0" borderId="15" xfId="5" applyFont="1" applyFill="1" applyBorder="1" applyAlignment="1">
      <alignment horizontal="center" vertical="center" wrapText="1"/>
    </xf>
    <xf numFmtId="165" fontId="10" fillId="0" borderId="15" xfId="9" applyNumberFormat="1" applyFont="1" applyFill="1" applyBorder="1" applyAlignment="1" applyProtection="1">
      <alignment vertical="center" wrapText="1"/>
      <protection locked="0"/>
    </xf>
    <xf numFmtId="49" fontId="3" fillId="0" borderId="9" xfId="9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9" applyNumberFormat="1" applyFont="1" applyFill="1" applyBorder="1" applyAlignment="1" applyProtection="1">
      <alignment horizontal="left" vertical="center" wrapText="1"/>
      <protection locked="0"/>
    </xf>
    <xf numFmtId="49" fontId="3" fillId="0" borderId="28" xfId="9" applyNumberFormat="1" applyFont="1" applyFill="1" applyBorder="1" applyAlignment="1" applyProtection="1">
      <alignment horizontal="center" vertical="center" wrapText="1"/>
      <protection locked="0"/>
    </xf>
    <xf numFmtId="0" fontId="11" fillId="0" borderId="7" xfId="9" applyFont="1" applyFill="1" applyBorder="1" applyAlignment="1" applyProtection="1">
      <alignment horizontal="center" vertical="center" wrapText="1"/>
      <protection locked="0"/>
    </xf>
    <xf numFmtId="49" fontId="11" fillId="0" borderId="29" xfId="9" applyNumberFormat="1" applyFont="1" applyFill="1" applyBorder="1" applyAlignment="1" applyProtection="1">
      <alignment horizontal="left" vertical="center" wrapText="1"/>
      <protection locked="0"/>
    </xf>
    <xf numFmtId="49" fontId="11" fillId="0" borderId="29" xfId="9" applyNumberFormat="1" applyFont="1" applyFill="1" applyBorder="1" applyAlignment="1" applyProtection="1">
      <alignment horizontal="center" vertical="center" wrapText="1"/>
      <protection locked="0"/>
    </xf>
    <xf numFmtId="1" fontId="11" fillId="0" borderId="8" xfId="9" applyNumberFormat="1" applyFont="1" applyFill="1" applyBorder="1" applyAlignment="1">
      <alignment horizontal="center" vertical="center" wrapText="1"/>
    </xf>
    <xf numFmtId="165" fontId="11" fillId="0" borderId="17" xfId="9" applyNumberFormat="1" applyFont="1" applyFill="1" applyBorder="1" applyAlignment="1" applyProtection="1">
      <alignment vertical="center" wrapText="1"/>
      <protection locked="0"/>
    </xf>
    <xf numFmtId="164" fontId="11" fillId="0" borderId="30" xfId="1" applyFont="1" applyFill="1" applyBorder="1" applyAlignment="1">
      <alignment vertical="center" wrapText="1"/>
    </xf>
  </cellXfs>
  <cellStyles count="15">
    <cellStyle name="Milliers" xfId="1" builtinId="3"/>
    <cellStyle name="Milliers 2" xfId="12" xr:uid="{00000000-0005-0000-0000-000001000000}"/>
    <cellStyle name="Milliers 2 2" xfId="10" xr:uid="{00000000-0005-0000-0000-000002000000}"/>
    <cellStyle name="Milliers 2 2 2" xfId="13" xr:uid="{00000000-0005-0000-0000-000003000000}"/>
    <cellStyle name="Milliers 3" xfId="5" xr:uid="{00000000-0005-0000-0000-000004000000}"/>
    <cellStyle name="Milliers 3 2" xfId="14" xr:uid="{FDCA4C35-BE7D-4455-91F3-07419C23DFF2}"/>
    <cellStyle name="Normal" xfId="0" builtinId="0"/>
    <cellStyle name="Normal 11" xfId="9" xr:uid="{00000000-0005-0000-0000-000006000000}"/>
    <cellStyle name="Normal 13" xfId="6" xr:uid="{00000000-0005-0000-0000-000007000000}"/>
    <cellStyle name="Normal 3 2" xfId="4" xr:uid="{00000000-0005-0000-0000-000008000000}"/>
    <cellStyle name="Normal 4" xfId="3" xr:uid="{00000000-0005-0000-0000-000009000000}"/>
    <cellStyle name="Normal 4 2" xfId="8" xr:uid="{00000000-0005-0000-0000-00000A000000}"/>
    <cellStyle name="Normal 5" xfId="7" xr:uid="{00000000-0005-0000-0000-00000B000000}"/>
    <cellStyle name="Normal 6" xfId="2" xr:uid="{00000000-0005-0000-0000-00000C000000}"/>
    <cellStyle name="Normal_04_Bordereau plomb" xfId="11" xr:uid="{00000000-0005-0000-0000-00000D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75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89BF012-4DC1-4BC6-A420-7A66F7D26E14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69252405-ce3e-4236-bd6a-4512229dfa9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544"/>
  <sheetViews>
    <sheetView showGridLines="0" tabSelected="1" view="pageBreakPreview" topLeftCell="B440" zoomScale="70" zoomScaleNormal="70" zoomScaleSheetLayoutView="70" workbookViewId="0">
      <selection activeCell="H13" sqref="H13"/>
    </sheetView>
  </sheetViews>
  <sheetFormatPr baseColWidth="10" defaultColWidth="10.88671875" defaultRowHeight="13.8"/>
  <cols>
    <col min="1" max="1" width="9.88671875" style="33" customWidth="1"/>
    <col min="2" max="2" width="68.6640625" style="33" customWidth="1"/>
    <col min="3" max="3" width="7.21875" style="94" customWidth="1"/>
    <col min="4" max="4" width="14.21875" style="94" bestFit="1" customWidth="1"/>
    <col min="5" max="5" width="16.5546875" style="95" customWidth="1"/>
    <col min="6" max="6" width="21.44140625" style="33" customWidth="1"/>
    <col min="7" max="7" width="20.77734375" style="126" bestFit="1" customWidth="1"/>
    <col min="8" max="8" width="14.21875" style="127" bestFit="1" customWidth="1"/>
    <col min="9" max="9" width="15.5546875" style="127" bestFit="1" customWidth="1"/>
    <col min="10" max="14" width="10.88671875" style="127"/>
    <col min="15" max="16384" width="10.88671875" style="33"/>
  </cols>
  <sheetData>
    <row r="1" spans="1:15" s="31" customFormat="1" ht="30.75" customHeight="1">
      <c r="A1" s="96" t="s">
        <v>152</v>
      </c>
      <c r="B1" s="96"/>
      <c r="C1" s="96"/>
      <c r="D1" s="96"/>
      <c r="E1" s="96"/>
      <c r="F1" s="96"/>
      <c r="G1" s="122"/>
      <c r="H1" s="123"/>
      <c r="I1" s="123"/>
      <c r="J1" s="123"/>
      <c r="K1" s="123"/>
      <c r="L1" s="123"/>
      <c r="M1" s="123"/>
      <c r="N1" s="123"/>
    </row>
    <row r="2" spans="1:15" s="31" customFormat="1" ht="30.75" customHeight="1">
      <c r="A2" s="96"/>
      <c r="B2" s="96"/>
      <c r="C2" s="96"/>
      <c r="D2" s="96"/>
      <c r="E2" s="96"/>
      <c r="F2" s="96"/>
      <c r="G2" s="122"/>
      <c r="H2" s="123"/>
      <c r="I2" s="123"/>
      <c r="J2" s="123"/>
      <c r="K2" s="123"/>
      <c r="L2" s="123"/>
      <c r="M2" s="123"/>
      <c r="N2" s="123"/>
    </row>
    <row r="3" spans="1:15" s="32" customFormat="1" ht="15.6" thickBot="1">
      <c r="A3" s="97" t="s">
        <v>0</v>
      </c>
      <c r="B3" s="98"/>
      <c r="C3" s="98"/>
      <c r="D3" s="98"/>
      <c r="E3" s="99"/>
      <c r="F3" s="100"/>
      <c r="G3" s="124"/>
      <c r="H3" s="125"/>
      <c r="I3" s="125"/>
      <c r="J3" s="125"/>
      <c r="K3" s="125"/>
      <c r="L3" s="125"/>
      <c r="M3" s="125"/>
      <c r="N3" s="125"/>
    </row>
    <row r="4" spans="1:15" ht="14.1" customHeight="1">
      <c r="A4" s="101" t="s">
        <v>1</v>
      </c>
      <c r="B4" s="102" t="s">
        <v>2</v>
      </c>
      <c r="C4" s="103" t="s">
        <v>3</v>
      </c>
      <c r="D4" s="102" t="s">
        <v>4</v>
      </c>
      <c r="E4" s="102" t="s">
        <v>5</v>
      </c>
      <c r="F4" s="110" t="s">
        <v>6</v>
      </c>
    </row>
    <row r="5" spans="1:15" ht="13.8" customHeight="1">
      <c r="A5" s="104"/>
      <c r="B5" s="105"/>
      <c r="C5" s="106"/>
      <c r="D5" s="105"/>
      <c r="E5" s="105"/>
      <c r="F5" s="111"/>
    </row>
    <row r="6" spans="1:15" ht="14.1" customHeight="1" thickBot="1">
      <c r="A6" s="107"/>
      <c r="B6" s="108"/>
      <c r="C6" s="109"/>
      <c r="D6" s="108"/>
      <c r="E6" s="108"/>
      <c r="F6" s="112"/>
    </row>
    <row r="7" spans="1:15" s="34" customFormat="1" ht="14.1" customHeight="1">
      <c r="A7" s="147"/>
      <c r="B7" s="148" t="s">
        <v>140</v>
      </c>
      <c r="C7" s="147"/>
      <c r="D7" s="147"/>
      <c r="E7" s="147"/>
      <c r="F7" s="149"/>
      <c r="G7" s="128"/>
      <c r="H7" s="128"/>
      <c r="I7" s="128"/>
      <c r="J7" s="128"/>
      <c r="K7" s="128"/>
      <c r="L7" s="128"/>
      <c r="M7" s="128"/>
      <c r="N7" s="128"/>
      <c r="O7" s="142"/>
    </row>
    <row r="8" spans="1:15" s="34" customFormat="1" ht="13.2" customHeight="1">
      <c r="A8" s="35">
        <v>1</v>
      </c>
      <c r="B8" s="36" t="s">
        <v>142</v>
      </c>
      <c r="C8" s="37" t="s">
        <v>141</v>
      </c>
      <c r="D8" s="55">
        <v>1</v>
      </c>
      <c r="E8" s="42"/>
      <c r="F8" s="2">
        <f>+D8*E8</f>
        <v>0</v>
      </c>
      <c r="G8" s="128"/>
      <c r="H8" s="128"/>
      <c r="I8" s="128"/>
      <c r="J8" s="128"/>
      <c r="K8" s="128"/>
      <c r="L8" s="128"/>
      <c r="M8" s="128"/>
      <c r="N8" s="128"/>
      <c r="O8" s="142"/>
    </row>
    <row r="9" spans="1:15" s="43" customFormat="1" ht="14.1" customHeight="1" thickBot="1">
      <c r="A9" s="150">
        <f>+A8+1</f>
        <v>2</v>
      </c>
      <c r="B9" s="151" t="s">
        <v>451</v>
      </c>
      <c r="C9" s="152" t="s">
        <v>141</v>
      </c>
      <c r="D9" s="153">
        <v>1</v>
      </c>
      <c r="E9" s="154"/>
      <c r="F9" s="155"/>
      <c r="G9" s="128"/>
      <c r="H9" s="128"/>
      <c r="I9" s="128"/>
      <c r="J9" s="128"/>
      <c r="K9" s="128"/>
      <c r="L9" s="128"/>
      <c r="M9" s="128"/>
      <c r="N9" s="128"/>
    </row>
    <row r="10" spans="1:15" s="45" customFormat="1" ht="27.75" customHeight="1">
      <c r="A10" s="143"/>
      <c r="B10" s="72" t="s">
        <v>7</v>
      </c>
      <c r="C10" s="144"/>
      <c r="D10" s="145"/>
      <c r="E10" s="146"/>
      <c r="F10" s="114"/>
      <c r="G10" s="129"/>
      <c r="H10" s="130"/>
      <c r="I10" s="130"/>
      <c r="J10" s="130"/>
      <c r="K10" s="130"/>
      <c r="L10" s="130"/>
      <c r="M10" s="130"/>
      <c r="N10" s="130"/>
    </row>
    <row r="11" spans="1:15" ht="15.6" customHeight="1">
      <c r="A11" s="34"/>
      <c r="B11" s="46" t="s">
        <v>8</v>
      </c>
      <c r="C11" s="47"/>
      <c r="D11" s="48"/>
      <c r="E11" s="44"/>
      <c r="F11" s="115"/>
    </row>
    <row r="12" spans="1:15" ht="15.6" customHeight="1">
      <c r="A12" s="34"/>
      <c r="B12" s="49" t="s">
        <v>9</v>
      </c>
      <c r="C12" s="47"/>
      <c r="D12" s="48"/>
      <c r="E12" s="44"/>
      <c r="F12" s="115"/>
    </row>
    <row r="13" spans="1:15" ht="29.1" customHeight="1">
      <c r="A13" s="35">
        <f>+A9+1</f>
        <v>3</v>
      </c>
      <c r="B13" s="49" t="s">
        <v>203</v>
      </c>
      <c r="C13" s="47" t="s">
        <v>10</v>
      </c>
      <c r="D13" s="38">
        <v>5</v>
      </c>
      <c r="E13" s="39"/>
      <c r="F13" s="113">
        <f>+D13*E13</f>
        <v>0</v>
      </c>
    </row>
    <row r="14" spans="1:15" ht="27" customHeight="1">
      <c r="A14" s="35">
        <f>A13+1</f>
        <v>4</v>
      </c>
      <c r="B14" s="49" t="s">
        <v>204</v>
      </c>
      <c r="C14" s="47" t="s">
        <v>10</v>
      </c>
      <c r="D14" s="38">
        <v>1</v>
      </c>
      <c r="E14" s="39"/>
      <c r="F14" s="113">
        <f t="shared" ref="F14:F15" si="0">+D14*E14</f>
        <v>0</v>
      </c>
    </row>
    <row r="15" spans="1:15" ht="28.35" customHeight="1">
      <c r="A15" s="35">
        <f>A14+1</f>
        <v>5</v>
      </c>
      <c r="B15" s="49" t="s">
        <v>205</v>
      </c>
      <c r="C15" s="47" t="s">
        <v>10</v>
      </c>
      <c r="D15" s="38">
        <v>1</v>
      </c>
      <c r="E15" s="39"/>
      <c r="F15" s="113">
        <f t="shared" si="0"/>
        <v>0</v>
      </c>
    </row>
    <row r="16" spans="1:15" ht="19.350000000000001" customHeight="1">
      <c r="A16" s="35"/>
      <c r="B16" s="46" t="s">
        <v>196</v>
      </c>
      <c r="C16" s="47"/>
      <c r="D16" s="38"/>
      <c r="E16" s="39"/>
      <c r="F16" s="113"/>
    </row>
    <row r="17" spans="1:6" ht="31.2" customHeight="1">
      <c r="A17" s="35">
        <f>A15+1</f>
        <v>6</v>
      </c>
      <c r="B17" s="49" t="s">
        <v>440</v>
      </c>
      <c r="C17" s="47" t="s">
        <v>10</v>
      </c>
      <c r="D17" s="38">
        <v>1</v>
      </c>
      <c r="E17" s="39"/>
      <c r="F17" s="113">
        <f>+D17*E17</f>
        <v>0</v>
      </c>
    </row>
    <row r="18" spans="1:6" ht="25.35" customHeight="1">
      <c r="A18" s="35"/>
      <c r="B18" s="46" t="s">
        <v>11</v>
      </c>
      <c r="C18" s="47"/>
      <c r="D18" s="38"/>
      <c r="E18" s="39"/>
      <c r="F18" s="113"/>
    </row>
    <row r="19" spans="1:6" ht="27" customHeight="1">
      <c r="A19" s="35">
        <f>A17+1</f>
        <v>7</v>
      </c>
      <c r="B19" s="49" t="s">
        <v>206</v>
      </c>
      <c r="C19" s="47" t="s">
        <v>10</v>
      </c>
      <c r="D19" s="38">
        <v>1</v>
      </c>
      <c r="E19" s="39"/>
      <c r="F19" s="113">
        <f t="shared" ref="F19:F54" si="1">+D19*E19</f>
        <v>0</v>
      </c>
    </row>
    <row r="20" spans="1:6" ht="15.6" customHeight="1">
      <c r="A20" s="35"/>
      <c r="B20" s="46" t="s">
        <v>12</v>
      </c>
      <c r="C20" s="47"/>
      <c r="D20" s="38"/>
      <c r="E20" s="39"/>
      <c r="F20" s="113"/>
    </row>
    <row r="21" spans="1:6" ht="29.1" customHeight="1">
      <c r="A21" s="35">
        <f>A19+1</f>
        <v>8</v>
      </c>
      <c r="B21" s="49" t="s">
        <v>441</v>
      </c>
      <c r="C21" s="47" t="s">
        <v>17</v>
      </c>
      <c r="D21" s="38">
        <v>8</v>
      </c>
      <c r="E21" s="39"/>
      <c r="F21" s="113">
        <f t="shared" si="1"/>
        <v>0</v>
      </c>
    </row>
    <row r="22" spans="1:6" ht="29.1" customHeight="1">
      <c r="A22" s="35">
        <f>A21+1</f>
        <v>9</v>
      </c>
      <c r="B22" s="49" t="s">
        <v>442</v>
      </c>
      <c r="C22" s="47" t="s">
        <v>17</v>
      </c>
      <c r="D22" s="38">
        <v>2</v>
      </c>
      <c r="E22" s="39"/>
      <c r="F22" s="113">
        <f t="shared" si="1"/>
        <v>0</v>
      </c>
    </row>
    <row r="23" spans="1:6" ht="15.6" customHeight="1">
      <c r="A23" s="35"/>
      <c r="B23" s="46" t="s">
        <v>13</v>
      </c>
      <c r="C23" s="47"/>
      <c r="D23" s="38"/>
      <c r="E23" s="39"/>
      <c r="F23" s="113"/>
    </row>
    <row r="24" spans="1:6" ht="28.35" customHeight="1">
      <c r="A24" s="35">
        <f>A22+1</f>
        <v>10</v>
      </c>
      <c r="B24" s="49" t="s">
        <v>208</v>
      </c>
      <c r="C24" s="47" t="s">
        <v>14</v>
      </c>
      <c r="D24" s="38">
        <v>100</v>
      </c>
      <c r="E24" s="39"/>
      <c r="F24" s="113">
        <f t="shared" si="1"/>
        <v>0</v>
      </c>
    </row>
    <row r="25" spans="1:6" ht="16.350000000000001" customHeight="1">
      <c r="A25" s="50"/>
      <c r="B25" s="46" t="s">
        <v>15</v>
      </c>
      <c r="C25" s="47"/>
      <c r="D25" s="38"/>
      <c r="E25" s="39"/>
      <c r="F25" s="115"/>
    </row>
    <row r="26" spans="1:6" ht="29.1" customHeight="1">
      <c r="A26" s="35">
        <f>A24+1</f>
        <v>11</v>
      </c>
      <c r="B26" s="49" t="s">
        <v>209</v>
      </c>
      <c r="C26" s="47" t="s">
        <v>14</v>
      </c>
      <c r="D26" s="38">
        <v>5463</v>
      </c>
      <c r="E26" s="39"/>
      <c r="F26" s="113">
        <f>+D26*E26</f>
        <v>0</v>
      </c>
    </row>
    <row r="27" spans="1:6" ht="34.35" customHeight="1">
      <c r="A27" s="35">
        <f>A26+1</f>
        <v>12</v>
      </c>
      <c r="B27" s="49" t="s">
        <v>210</v>
      </c>
      <c r="C27" s="47" t="s">
        <v>14</v>
      </c>
      <c r="D27" s="38">
        <v>1628</v>
      </c>
      <c r="E27" s="39"/>
      <c r="F27" s="113">
        <f t="shared" ref="F27:F31" si="2">+D27*E27</f>
        <v>0</v>
      </c>
    </row>
    <row r="28" spans="1:6" ht="27" customHeight="1">
      <c r="A28" s="35">
        <f t="shared" ref="A28:A34" si="3">A27+1</f>
        <v>13</v>
      </c>
      <c r="B28" s="49" t="s">
        <v>211</v>
      </c>
      <c r="C28" s="47" t="s">
        <v>14</v>
      </c>
      <c r="D28" s="38">
        <v>558</v>
      </c>
      <c r="E28" s="39"/>
      <c r="F28" s="113">
        <f t="shared" si="2"/>
        <v>0</v>
      </c>
    </row>
    <row r="29" spans="1:6" ht="27.75" customHeight="1">
      <c r="A29" s="35">
        <f t="shared" si="3"/>
        <v>14</v>
      </c>
      <c r="B29" s="49" t="s">
        <v>212</v>
      </c>
      <c r="C29" s="47" t="s">
        <v>14</v>
      </c>
      <c r="D29" s="38">
        <v>2056</v>
      </c>
      <c r="E29" s="39"/>
      <c r="F29" s="113">
        <f t="shared" si="2"/>
        <v>0</v>
      </c>
    </row>
    <row r="30" spans="1:6" ht="27" customHeight="1">
      <c r="A30" s="35">
        <f t="shared" si="3"/>
        <v>15</v>
      </c>
      <c r="B30" s="49" t="s">
        <v>213</v>
      </c>
      <c r="C30" s="47" t="s">
        <v>14</v>
      </c>
      <c r="D30" s="38">
        <v>1275</v>
      </c>
      <c r="E30" s="39"/>
      <c r="F30" s="113">
        <f t="shared" si="2"/>
        <v>0</v>
      </c>
    </row>
    <row r="31" spans="1:6" ht="33.75" customHeight="1">
      <c r="A31" s="35">
        <f t="shared" si="3"/>
        <v>16</v>
      </c>
      <c r="B31" s="49" t="s">
        <v>214</v>
      </c>
      <c r="C31" s="47" t="s">
        <v>14</v>
      </c>
      <c r="D31" s="38">
        <v>3559</v>
      </c>
      <c r="E31" s="39"/>
      <c r="F31" s="113">
        <f t="shared" si="2"/>
        <v>0</v>
      </c>
    </row>
    <row r="32" spans="1:6" ht="34.35" customHeight="1">
      <c r="A32" s="35">
        <f>A31+1</f>
        <v>17</v>
      </c>
      <c r="B32" s="49" t="s">
        <v>215</v>
      </c>
      <c r="C32" s="47" t="s">
        <v>14</v>
      </c>
      <c r="D32" s="38">
        <v>92</v>
      </c>
      <c r="E32" s="39"/>
      <c r="F32" s="113">
        <f t="shared" si="1"/>
        <v>0</v>
      </c>
    </row>
    <row r="33" spans="1:6" ht="27" customHeight="1">
      <c r="A33" s="35">
        <f t="shared" si="3"/>
        <v>18</v>
      </c>
      <c r="B33" s="49" t="s">
        <v>216</v>
      </c>
      <c r="C33" s="47" t="s">
        <v>14</v>
      </c>
      <c r="D33" s="38">
        <v>2162</v>
      </c>
      <c r="E33" s="39"/>
      <c r="F33" s="113">
        <f t="shared" si="1"/>
        <v>0</v>
      </c>
    </row>
    <row r="34" spans="1:6" ht="27.75" customHeight="1">
      <c r="A34" s="35">
        <f t="shared" si="3"/>
        <v>19</v>
      </c>
      <c r="B34" s="49" t="s">
        <v>217</v>
      </c>
      <c r="C34" s="47" t="s">
        <v>14</v>
      </c>
      <c r="D34" s="38">
        <v>4494</v>
      </c>
      <c r="E34" s="39"/>
      <c r="F34" s="113">
        <f t="shared" si="1"/>
        <v>0</v>
      </c>
    </row>
    <row r="35" spans="1:6" ht="15.6" customHeight="1">
      <c r="A35" s="51"/>
      <c r="B35" s="46" t="s">
        <v>16</v>
      </c>
      <c r="C35" s="47"/>
      <c r="D35" s="38"/>
      <c r="E35" s="39"/>
      <c r="F35" s="115"/>
    </row>
    <row r="36" spans="1:6" ht="29.1" customHeight="1">
      <c r="A36" s="35">
        <f>A34+1</f>
        <v>20</v>
      </c>
      <c r="B36" s="49" t="s">
        <v>218</v>
      </c>
      <c r="C36" s="47" t="s">
        <v>14</v>
      </c>
      <c r="D36" s="38">
        <v>453</v>
      </c>
      <c r="E36" s="39"/>
      <c r="F36" s="113">
        <f t="shared" si="1"/>
        <v>0</v>
      </c>
    </row>
    <row r="37" spans="1:6" ht="34.35" customHeight="1">
      <c r="A37" s="35">
        <f>A36+1</f>
        <v>21</v>
      </c>
      <c r="B37" s="49" t="s">
        <v>219</v>
      </c>
      <c r="C37" s="47" t="s">
        <v>14</v>
      </c>
      <c r="D37" s="38">
        <v>254</v>
      </c>
      <c r="E37" s="39"/>
      <c r="F37" s="113">
        <f t="shared" si="1"/>
        <v>0</v>
      </c>
    </row>
    <row r="38" spans="1:6" ht="27" customHeight="1">
      <c r="A38" s="35">
        <f t="shared" ref="A38:A43" si="4">A37+1</f>
        <v>22</v>
      </c>
      <c r="B38" s="49" t="s">
        <v>220</v>
      </c>
      <c r="C38" s="47" t="s">
        <v>14</v>
      </c>
      <c r="D38" s="38">
        <v>3088</v>
      </c>
      <c r="E38" s="39"/>
      <c r="F38" s="113">
        <f t="shared" si="1"/>
        <v>0</v>
      </c>
    </row>
    <row r="39" spans="1:6" ht="27.75" customHeight="1">
      <c r="A39" s="35">
        <f t="shared" si="4"/>
        <v>23</v>
      </c>
      <c r="B39" s="49" t="s">
        <v>221</v>
      </c>
      <c r="C39" s="47" t="s">
        <v>14</v>
      </c>
      <c r="D39" s="38">
        <v>1333</v>
      </c>
      <c r="E39" s="39"/>
      <c r="F39" s="113">
        <f t="shared" si="1"/>
        <v>0</v>
      </c>
    </row>
    <row r="40" spans="1:6" ht="27" customHeight="1">
      <c r="A40" s="35">
        <f t="shared" si="4"/>
        <v>24</v>
      </c>
      <c r="B40" s="49" t="s">
        <v>222</v>
      </c>
      <c r="C40" s="47" t="s">
        <v>14</v>
      </c>
      <c r="D40" s="38">
        <v>140</v>
      </c>
      <c r="E40" s="39"/>
      <c r="F40" s="113">
        <f t="shared" si="1"/>
        <v>0</v>
      </c>
    </row>
    <row r="41" spans="1:6" ht="36.75" customHeight="1">
      <c r="A41" s="35">
        <f t="shared" si="4"/>
        <v>25</v>
      </c>
      <c r="B41" s="49" t="s">
        <v>223</v>
      </c>
      <c r="C41" s="47" t="s">
        <v>14</v>
      </c>
      <c r="D41" s="38">
        <v>545</v>
      </c>
      <c r="E41" s="39"/>
      <c r="F41" s="113">
        <f t="shared" si="1"/>
        <v>0</v>
      </c>
    </row>
    <row r="42" spans="1:6" ht="34.35" customHeight="1">
      <c r="A42" s="35">
        <f t="shared" si="4"/>
        <v>26</v>
      </c>
      <c r="B42" s="49" t="s">
        <v>224</v>
      </c>
      <c r="C42" s="47" t="s">
        <v>14</v>
      </c>
      <c r="D42" s="38">
        <v>10</v>
      </c>
      <c r="E42" s="39"/>
      <c r="F42" s="113">
        <f t="shared" si="1"/>
        <v>0</v>
      </c>
    </row>
    <row r="43" spans="1:6" ht="36.75" customHeight="1">
      <c r="A43" s="35">
        <f t="shared" si="4"/>
        <v>27</v>
      </c>
      <c r="B43" s="49" t="s">
        <v>225</v>
      </c>
      <c r="C43" s="47" t="s">
        <v>14</v>
      </c>
      <c r="D43" s="38">
        <v>83</v>
      </c>
      <c r="E43" s="39"/>
      <c r="F43" s="113">
        <f t="shared" si="1"/>
        <v>0</v>
      </c>
    </row>
    <row r="44" spans="1:6" ht="34.35" customHeight="1">
      <c r="A44" s="35">
        <f>A43+1</f>
        <v>28</v>
      </c>
      <c r="B44" s="49" t="s">
        <v>226</v>
      </c>
      <c r="C44" s="47" t="s">
        <v>14</v>
      </c>
      <c r="D44" s="38">
        <v>87</v>
      </c>
      <c r="E44" s="39"/>
      <c r="F44" s="113">
        <f t="shared" si="1"/>
        <v>0</v>
      </c>
    </row>
    <row r="45" spans="1:6" ht="15.6" customHeight="1">
      <c r="A45" s="51"/>
      <c r="B45" s="46" t="s">
        <v>18</v>
      </c>
      <c r="C45" s="47"/>
      <c r="D45" s="38"/>
      <c r="E45" s="39"/>
      <c r="F45" s="113"/>
    </row>
    <row r="46" spans="1:6" ht="29.1" customHeight="1">
      <c r="A46" s="35">
        <f>A44+1</f>
        <v>29</v>
      </c>
      <c r="B46" s="49" t="s">
        <v>218</v>
      </c>
      <c r="C46" s="47" t="s">
        <v>17</v>
      </c>
      <c r="D46" s="38">
        <v>1067</v>
      </c>
      <c r="E46" s="39"/>
      <c r="F46" s="113">
        <f t="shared" si="1"/>
        <v>0</v>
      </c>
    </row>
    <row r="47" spans="1:6" ht="34.35" customHeight="1">
      <c r="A47" s="35">
        <f>A46+1</f>
        <v>30</v>
      </c>
      <c r="B47" s="49" t="s">
        <v>219</v>
      </c>
      <c r="C47" s="47" t="s">
        <v>17</v>
      </c>
      <c r="D47" s="38">
        <v>154</v>
      </c>
      <c r="E47" s="39"/>
      <c r="F47" s="113">
        <f t="shared" si="1"/>
        <v>0</v>
      </c>
    </row>
    <row r="48" spans="1:6" ht="27" customHeight="1">
      <c r="A48" s="35">
        <f t="shared" ref="A48:A54" si="5">A47+1</f>
        <v>31</v>
      </c>
      <c r="B48" s="49" t="s">
        <v>220</v>
      </c>
      <c r="C48" s="47" t="s">
        <v>17</v>
      </c>
      <c r="D48" s="38">
        <v>16</v>
      </c>
      <c r="E48" s="39"/>
      <c r="F48" s="113">
        <f t="shared" si="1"/>
        <v>0</v>
      </c>
    </row>
    <row r="49" spans="1:6" ht="27.75" customHeight="1">
      <c r="A49" s="35">
        <f t="shared" si="5"/>
        <v>32</v>
      </c>
      <c r="B49" s="49" t="s">
        <v>221</v>
      </c>
      <c r="C49" s="47" t="s">
        <v>17</v>
      </c>
      <c r="D49" s="38">
        <v>55</v>
      </c>
      <c r="E49" s="39"/>
      <c r="F49" s="113">
        <f t="shared" si="1"/>
        <v>0</v>
      </c>
    </row>
    <row r="50" spans="1:6" ht="27" customHeight="1">
      <c r="A50" s="35">
        <f t="shared" si="5"/>
        <v>33</v>
      </c>
      <c r="B50" s="49" t="s">
        <v>222</v>
      </c>
      <c r="C50" s="47" t="s">
        <v>17</v>
      </c>
      <c r="D50" s="38">
        <v>2</v>
      </c>
      <c r="E50" s="39"/>
      <c r="F50" s="113">
        <f t="shared" si="1"/>
        <v>0</v>
      </c>
    </row>
    <row r="51" spans="1:6" ht="32.549999999999997" customHeight="1">
      <c r="A51" s="35">
        <f t="shared" si="5"/>
        <v>34</v>
      </c>
      <c r="B51" s="49" t="s">
        <v>223</v>
      </c>
      <c r="C51" s="47" t="s">
        <v>17</v>
      </c>
      <c r="D51" s="38">
        <v>901</v>
      </c>
      <c r="E51" s="39"/>
      <c r="F51" s="113">
        <f t="shared" si="1"/>
        <v>0</v>
      </c>
    </row>
    <row r="52" spans="1:6" ht="28.35" customHeight="1">
      <c r="A52" s="35">
        <f t="shared" si="5"/>
        <v>35</v>
      </c>
      <c r="B52" s="49" t="s">
        <v>224</v>
      </c>
      <c r="C52" s="47" t="s">
        <v>17</v>
      </c>
      <c r="D52" s="38">
        <v>8</v>
      </c>
      <c r="E52" s="39"/>
      <c r="F52" s="113">
        <f t="shared" si="1"/>
        <v>0</v>
      </c>
    </row>
    <row r="53" spans="1:6" ht="27" customHeight="1">
      <c r="A53" s="35">
        <f t="shared" si="5"/>
        <v>36</v>
      </c>
      <c r="B53" s="49" t="s">
        <v>225</v>
      </c>
      <c r="C53" s="47" t="s">
        <v>17</v>
      </c>
      <c r="D53" s="38">
        <v>48</v>
      </c>
      <c r="E53" s="39"/>
      <c r="F53" s="113">
        <f t="shared" si="1"/>
        <v>0</v>
      </c>
    </row>
    <row r="54" spans="1:6" ht="27.75" customHeight="1">
      <c r="A54" s="35">
        <f t="shared" si="5"/>
        <v>37</v>
      </c>
      <c r="B54" s="49" t="s">
        <v>226</v>
      </c>
      <c r="C54" s="47" t="s">
        <v>17</v>
      </c>
      <c r="D54" s="38">
        <v>28</v>
      </c>
      <c r="E54" s="39"/>
      <c r="F54" s="113">
        <f t="shared" si="1"/>
        <v>0</v>
      </c>
    </row>
    <row r="55" spans="1:6" ht="15.6" customHeight="1">
      <c r="A55" s="52"/>
      <c r="B55" s="46" t="s">
        <v>19</v>
      </c>
      <c r="C55" s="47"/>
      <c r="D55" s="38"/>
      <c r="E55" s="39"/>
      <c r="F55" s="113"/>
    </row>
    <row r="56" spans="1:6" ht="34.35" customHeight="1">
      <c r="A56" s="35">
        <f>A54+1</f>
        <v>38</v>
      </c>
      <c r="B56" s="49" t="s">
        <v>219</v>
      </c>
      <c r="C56" s="47" t="s">
        <v>17</v>
      </c>
      <c r="D56" s="38">
        <v>42</v>
      </c>
      <c r="E56" s="39"/>
      <c r="F56" s="113">
        <f t="shared" ref="F56:F62" si="6">+D56*E56</f>
        <v>0</v>
      </c>
    </row>
    <row r="57" spans="1:6" ht="27" customHeight="1">
      <c r="A57" s="35">
        <f t="shared" ref="A57:A59" si="7">A56+1</f>
        <v>39</v>
      </c>
      <c r="B57" s="49" t="s">
        <v>220</v>
      </c>
      <c r="C57" s="47" t="s">
        <v>17</v>
      </c>
      <c r="D57" s="38">
        <v>4</v>
      </c>
      <c r="E57" s="39"/>
      <c r="F57" s="113">
        <f t="shared" si="6"/>
        <v>0</v>
      </c>
    </row>
    <row r="58" spans="1:6" ht="27.75" customHeight="1">
      <c r="A58" s="35">
        <f t="shared" si="7"/>
        <v>40</v>
      </c>
      <c r="B58" s="49" t="s">
        <v>221</v>
      </c>
      <c r="C58" s="47" t="s">
        <v>17</v>
      </c>
      <c r="D58" s="38">
        <v>2</v>
      </c>
      <c r="E58" s="39"/>
      <c r="F58" s="113">
        <f t="shared" si="6"/>
        <v>0</v>
      </c>
    </row>
    <row r="59" spans="1:6" ht="27" customHeight="1">
      <c r="A59" s="35">
        <f t="shared" si="7"/>
        <v>41</v>
      </c>
      <c r="B59" s="49" t="s">
        <v>222</v>
      </c>
      <c r="C59" s="47" t="s">
        <v>17</v>
      </c>
      <c r="D59" s="38">
        <v>2</v>
      </c>
      <c r="E59" s="39"/>
      <c r="F59" s="113">
        <f t="shared" si="6"/>
        <v>0</v>
      </c>
    </row>
    <row r="60" spans="1:6" ht="15.6" customHeight="1">
      <c r="A60" s="52"/>
      <c r="B60" s="46" t="s">
        <v>20</v>
      </c>
      <c r="C60" s="47"/>
      <c r="D60" s="38"/>
      <c r="E60" s="39"/>
      <c r="F60" s="113"/>
    </row>
    <row r="61" spans="1:6" ht="27" customHeight="1">
      <c r="A61" s="35">
        <f>A59+1</f>
        <v>42</v>
      </c>
      <c r="B61" s="49" t="s">
        <v>220</v>
      </c>
      <c r="C61" s="47" t="s">
        <v>17</v>
      </c>
      <c r="D61" s="38">
        <v>1</v>
      </c>
      <c r="E61" s="39"/>
      <c r="F61" s="113">
        <f t="shared" si="6"/>
        <v>0</v>
      </c>
    </row>
    <row r="62" spans="1:6" ht="27.75" customHeight="1">
      <c r="A62" s="35">
        <f t="shared" ref="A62:A67" si="8">A61+1</f>
        <v>43</v>
      </c>
      <c r="B62" s="49" t="s">
        <v>221</v>
      </c>
      <c r="C62" s="47" t="s">
        <v>17</v>
      </c>
      <c r="D62" s="38">
        <v>1</v>
      </c>
      <c r="E62" s="39"/>
      <c r="F62" s="113">
        <f t="shared" si="6"/>
        <v>0</v>
      </c>
    </row>
    <row r="63" spans="1:6" ht="27" customHeight="1">
      <c r="A63" s="35">
        <f t="shared" si="8"/>
        <v>44</v>
      </c>
      <c r="B63" s="49" t="s">
        <v>222</v>
      </c>
      <c r="C63" s="47" t="s">
        <v>17</v>
      </c>
      <c r="D63" s="38">
        <v>1</v>
      </c>
      <c r="E63" s="39"/>
      <c r="F63" s="113">
        <f t="shared" ref="F63:F65" si="9">+D63*E63</f>
        <v>0</v>
      </c>
    </row>
    <row r="64" spans="1:6" ht="32.549999999999997" customHeight="1">
      <c r="A64" s="35">
        <f t="shared" si="8"/>
        <v>45</v>
      </c>
      <c r="B64" s="49" t="s">
        <v>223</v>
      </c>
      <c r="C64" s="47" t="s">
        <v>17</v>
      </c>
      <c r="D64" s="38">
        <v>1</v>
      </c>
      <c r="E64" s="39"/>
      <c r="F64" s="113">
        <f t="shared" si="9"/>
        <v>0</v>
      </c>
    </row>
    <row r="65" spans="1:7" ht="28.35" customHeight="1">
      <c r="A65" s="35">
        <f t="shared" si="8"/>
        <v>46</v>
      </c>
      <c r="B65" s="49" t="s">
        <v>224</v>
      </c>
      <c r="C65" s="47" t="s">
        <v>17</v>
      </c>
      <c r="D65" s="38">
        <v>1</v>
      </c>
      <c r="E65" s="39"/>
      <c r="F65" s="113">
        <f t="shared" si="9"/>
        <v>0</v>
      </c>
    </row>
    <row r="66" spans="1:7" ht="27" customHeight="1">
      <c r="A66" s="35">
        <f t="shared" si="8"/>
        <v>47</v>
      </c>
      <c r="B66" s="49" t="s">
        <v>225</v>
      </c>
      <c r="C66" s="47" t="s">
        <v>17</v>
      </c>
      <c r="D66" s="38">
        <v>1</v>
      </c>
      <c r="E66" s="39"/>
      <c r="F66" s="113">
        <f t="shared" ref="F66:F67" si="10">+D66*E66</f>
        <v>0</v>
      </c>
    </row>
    <row r="67" spans="1:7" ht="27.75" customHeight="1">
      <c r="A67" s="35">
        <f t="shared" si="8"/>
        <v>48</v>
      </c>
      <c r="B67" s="49" t="s">
        <v>226</v>
      </c>
      <c r="C67" s="47" t="s">
        <v>17</v>
      </c>
      <c r="D67" s="38">
        <v>1</v>
      </c>
      <c r="E67" s="39"/>
      <c r="F67" s="113">
        <f t="shared" si="10"/>
        <v>0</v>
      </c>
    </row>
    <row r="68" spans="1:7" ht="30" customHeight="1">
      <c r="A68" s="35">
        <f>A67+1</f>
        <v>49</v>
      </c>
      <c r="B68" s="49" t="s">
        <v>227</v>
      </c>
      <c r="C68" s="47" t="s">
        <v>17</v>
      </c>
      <c r="D68" s="38">
        <v>26</v>
      </c>
      <c r="E68" s="39"/>
      <c r="F68" s="113">
        <f>+D68*E68</f>
        <v>0</v>
      </c>
    </row>
    <row r="69" spans="1:7" ht="30" customHeight="1">
      <c r="A69" s="35">
        <f t="shared" ref="A69:A71" si="11">A68+1</f>
        <v>50</v>
      </c>
      <c r="B69" s="49" t="s">
        <v>228</v>
      </c>
      <c r="C69" s="47" t="s">
        <v>17</v>
      </c>
      <c r="D69" s="38">
        <v>6</v>
      </c>
      <c r="E69" s="39"/>
      <c r="F69" s="113">
        <f>+D69*E69</f>
        <v>0</v>
      </c>
    </row>
    <row r="70" spans="1:7" ht="29.1" customHeight="1">
      <c r="A70" s="35">
        <f t="shared" si="11"/>
        <v>51</v>
      </c>
      <c r="B70" s="49" t="s">
        <v>229</v>
      </c>
      <c r="C70" s="47" t="s">
        <v>17</v>
      </c>
      <c r="D70" s="38">
        <v>36</v>
      </c>
      <c r="E70" s="39"/>
      <c r="F70" s="113">
        <f>+D70*E70</f>
        <v>0</v>
      </c>
    </row>
    <row r="71" spans="1:7" ht="29.1" customHeight="1">
      <c r="A71" s="35">
        <f t="shared" si="11"/>
        <v>52</v>
      </c>
      <c r="B71" s="49" t="s">
        <v>230</v>
      </c>
      <c r="C71" s="47" t="s">
        <v>68</v>
      </c>
      <c r="D71" s="38">
        <v>4</v>
      </c>
      <c r="E71" s="39"/>
      <c r="F71" s="113">
        <f>+D71*E71</f>
        <v>0</v>
      </c>
    </row>
    <row r="72" spans="1:7" ht="15.6" customHeight="1">
      <c r="A72" s="34"/>
      <c r="B72" s="46" t="s">
        <v>21</v>
      </c>
      <c r="C72" s="47"/>
      <c r="D72" s="53"/>
      <c r="E72" s="44"/>
      <c r="F72" s="115"/>
    </row>
    <row r="73" spans="1:7" ht="45" customHeight="1">
      <c r="A73" s="35">
        <f>A71+1</f>
        <v>53</v>
      </c>
      <c r="B73" s="49" t="s">
        <v>231</v>
      </c>
      <c r="C73" s="47" t="s">
        <v>10</v>
      </c>
      <c r="D73" s="38">
        <v>1</v>
      </c>
      <c r="E73" s="39"/>
      <c r="F73" s="113">
        <f t="shared" ref="F73:F75" si="12">+D73*E73</f>
        <v>0</v>
      </c>
      <c r="G73" s="126" t="s">
        <v>449</v>
      </c>
    </row>
    <row r="74" spans="1:7" ht="27" customHeight="1">
      <c r="A74" s="35">
        <f>A73+1</f>
        <v>54</v>
      </c>
      <c r="B74" s="49" t="s">
        <v>232</v>
      </c>
      <c r="C74" s="47" t="s">
        <v>10</v>
      </c>
      <c r="D74" s="38">
        <v>1</v>
      </c>
      <c r="E74" s="39"/>
      <c r="F74" s="113">
        <f t="shared" si="12"/>
        <v>0</v>
      </c>
    </row>
    <row r="75" spans="1:7" ht="27" customHeight="1">
      <c r="A75" s="35">
        <f>+A74+1</f>
        <v>55</v>
      </c>
      <c r="B75" s="49" t="s">
        <v>233</v>
      </c>
      <c r="C75" s="47" t="s">
        <v>10</v>
      </c>
      <c r="D75" s="38">
        <v>1</v>
      </c>
      <c r="E75" s="42"/>
      <c r="F75" s="113">
        <f t="shared" si="12"/>
        <v>0</v>
      </c>
    </row>
    <row r="76" spans="1:7" ht="15.6" customHeight="1">
      <c r="A76" s="50"/>
      <c r="B76" s="46" t="s">
        <v>22</v>
      </c>
      <c r="C76" s="47"/>
      <c r="D76" s="38"/>
      <c r="E76" s="39"/>
      <c r="F76" s="113"/>
    </row>
    <row r="77" spans="1:7" ht="15.6" customHeight="1">
      <c r="A77" s="51"/>
      <c r="B77" s="46" t="s">
        <v>23</v>
      </c>
      <c r="C77" s="47"/>
      <c r="D77" s="38"/>
      <c r="E77" s="44"/>
      <c r="F77" s="115"/>
    </row>
    <row r="78" spans="1:7" ht="29.1" customHeight="1">
      <c r="A78" s="35">
        <f>+A75+1</f>
        <v>56</v>
      </c>
      <c r="B78" s="49" t="s">
        <v>221</v>
      </c>
      <c r="C78" s="47" t="s">
        <v>14</v>
      </c>
      <c r="D78" s="38">
        <v>443</v>
      </c>
      <c r="E78" s="39"/>
      <c r="F78" s="113">
        <f t="shared" ref="F78:F105" si="13">+D78*E78</f>
        <v>0</v>
      </c>
    </row>
    <row r="79" spans="1:7" ht="25.35" customHeight="1">
      <c r="A79" s="35">
        <f>A78+1</f>
        <v>57</v>
      </c>
      <c r="B79" s="49" t="s">
        <v>222</v>
      </c>
      <c r="C79" s="47" t="s">
        <v>14</v>
      </c>
      <c r="D79" s="38">
        <v>1680</v>
      </c>
      <c r="E79" s="39"/>
      <c r="F79" s="113">
        <f t="shared" si="13"/>
        <v>0</v>
      </c>
    </row>
    <row r="80" spans="1:7" ht="28.35" customHeight="1">
      <c r="A80" s="35">
        <f>A79+1</f>
        <v>58</v>
      </c>
      <c r="B80" s="49" t="s">
        <v>234</v>
      </c>
      <c r="C80" s="47" t="s">
        <v>14</v>
      </c>
      <c r="D80" s="38">
        <v>889</v>
      </c>
      <c r="E80" s="39"/>
      <c r="F80" s="113">
        <f t="shared" si="13"/>
        <v>0</v>
      </c>
    </row>
    <row r="81" spans="1:6" ht="27" customHeight="1">
      <c r="A81" s="35">
        <f t="shared" ref="A81" si="14">A80+1</f>
        <v>59</v>
      </c>
      <c r="B81" s="49" t="s">
        <v>226</v>
      </c>
      <c r="C81" s="47" t="s">
        <v>14</v>
      </c>
      <c r="D81" s="38">
        <v>3579</v>
      </c>
      <c r="E81" s="39"/>
      <c r="F81" s="113">
        <f t="shared" si="13"/>
        <v>0</v>
      </c>
    </row>
    <row r="82" spans="1:6" ht="27.6">
      <c r="A82" s="35">
        <f>A81+1</f>
        <v>60</v>
      </c>
      <c r="B82" s="49" t="s">
        <v>235</v>
      </c>
      <c r="C82" s="47" t="s">
        <v>14</v>
      </c>
      <c r="D82" s="38">
        <v>455</v>
      </c>
      <c r="E82" s="39"/>
      <c r="F82" s="113">
        <f t="shared" si="13"/>
        <v>0</v>
      </c>
    </row>
    <row r="83" spans="1:6" ht="27.75" customHeight="1">
      <c r="A83" s="35">
        <f t="shared" ref="A83" si="15">A82+1</f>
        <v>61</v>
      </c>
      <c r="B83" s="49" t="s">
        <v>208</v>
      </c>
      <c r="C83" s="47" t="s">
        <v>14</v>
      </c>
      <c r="D83" s="38">
        <v>332</v>
      </c>
      <c r="E83" s="39"/>
      <c r="F83" s="113">
        <f t="shared" si="13"/>
        <v>0</v>
      </c>
    </row>
    <row r="84" spans="1:6" ht="27.6">
      <c r="A84" s="35">
        <f>A83+1</f>
        <v>62</v>
      </c>
      <c r="B84" s="49" t="s">
        <v>236</v>
      </c>
      <c r="C84" s="47" t="s">
        <v>14</v>
      </c>
      <c r="D84" s="38">
        <v>108</v>
      </c>
      <c r="E84" s="39"/>
      <c r="F84" s="113">
        <f t="shared" si="13"/>
        <v>0</v>
      </c>
    </row>
    <row r="85" spans="1:6" ht="27.75" customHeight="1">
      <c r="A85" s="35">
        <f t="shared" ref="A85" si="16">A84+1</f>
        <v>63</v>
      </c>
      <c r="B85" s="49" t="s">
        <v>237</v>
      </c>
      <c r="C85" s="47" t="s">
        <v>14</v>
      </c>
      <c r="D85" s="38">
        <v>185</v>
      </c>
      <c r="E85" s="39"/>
      <c r="F85" s="113">
        <f t="shared" si="13"/>
        <v>0</v>
      </c>
    </row>
    <row r="86" spans="1:6" ht="15.6" customHeight="1">
      <c r="A86" s="51"/>
      <c r="B86" s="46" t="s">
        <v>149</v>
      </c>
      <c r="C86" s="47"/>
      <c r="D86" s="38"/>
      <c r="E86" s="44"/>
      <c r="F86" s="115"/>
    </row>
    <row r="87" spans="1:6" ht="29.25" customHeight="1">
      <c r="A87" s="35">
        <f>A85+1</f>
        <v>64</v>
      </c>
      <c r="B87" s="49" t="s">
        <v>222</v>
      </c>
      <c r="C87" s="47" t="s">
        <v>14</v>
      </c>
      <c r="D87" s="38">
        <v>168</v>
      </c>
      <c r="E87" s="39"/>
      <c r="F87" s="113">
        <f t="shared" si="13"/>
        <v>0</v>
      </c>
    </row>
    <row r="88" spans="1:6" ht="28.35" customHeight="1">
      <c r="A88" s="35">
        <f t="shared" ref="A88:A99" si="17">A87+1</f>
        <v>65</v>
      </c>
      <c r="B88" s="49" t="s">
        <v>238</v>
      </c>
      <c r="C88" s="47" t="s">
        <v>14</v>
      </c>
      <c r="D88" s="38">
        <v>53</v>
      </c>
      <c r="E88" s="39"/>
      <c r="F88" s="113">
        <f t="shared" si="13"/>
        <v>0</v>
      </c>
    </row>
    <row r="89" spans="1:6" ht="27" customHeight="1">
      <c r="A89" s="35">
        <f t="shared" si="17"/>
        <v>66</v>
      </c>
      <c r="B89" s="49" t="s">
        <v>239</v>
      </c>
      <c r="C89" s="47" t="s">
        <v>14</v>
      </c>
      <c r="D89" s="38">
        <v>483</v>
      </c>
      <c r="E89" s="39"/>
      <c r="F89" s="113">
        <f t="shared" si="13"/>
        <v>0</v>
      </c>
    </row>
    <row r="90" spans="1:6" ht="24" customHeight="1">
      <c r="A90" s="35">
        <f t="shared" si="17"/>
        <v>67</v>
      </c>
      <c r="B90" s="49" t="s">
        <v>235</v>
      </c>
      <c r="C90" s="47" t="s">
        <v>14</v>
      </c>
      <c r="D90" s="38">
        <v>62</v>
      </c>
      <c r="E90" s="39"/>
      <c r="F90" s="113">
        <f t="shared" si="13"/>
        <v>0</v>
      </c>
    </row>
    <row r="91" spans="1:6" ht="27.75" customHeight="1">
      <c r="A91" s="35">
        <f t="shared" si="17"/>
        <v>68</v>
      </c>
      <c r="B91" s="49" t="s">
        <v>240</v>
      </c>
      <c r="C91" s="47" t="s">
        <v>14</v>
      </c>
      <c r="D91" s="38">
        <v>48</v>
      </c>
      <c r="E91" s="39"/>
      <c r="F91" s="113">
        <f t="shared" si="13"/>
        <v>0</v>
      </c>
    </row>
    <row r="92" spans="1:6" ht="26.1" customHeight="1">
      <c r="A92" s="35">
        <f t="shared" si="17"/>
        <v>69</v>
      </c>
      <c r="B92" s="49" t="s">
        <v>236</v>
      </c>
      <c r="C92" s="47" t="s">
        <v>14</v>
      </c>
      <c r="D92" s="38">
        <v>77</v>
      </c>
      <c r="E92" s="39"/>
      <c r="F92" s="113">
        <f t="shared" si="13"/>
        <v>0</v>
      </c>
    </row>
    <row r="93" spans="1:6" ht="25.35" customHeight="1">
      <c r="A93" s="35">
        <f t="shared" si="17"/>
        <v>70</v>
      </c>
      <c r="B93" s="49" t="s">
        <v>241</v>
      </c>
      <c r="C93" s="47" t="s">
        <v>17</v>
      </c>
      <c r="D93" s="38">
        <v>10</v>
      </c>
      <c r="E93" s="39"/>
      <c r="F93" s="113">
        <f t="shared" si="13"/>
        <v>0</v>
      </c>
    </row>
    <row r="94" spans="1:6" ht="24" customHeight="1">
      <c r="A94" s="35">
        <f t="shared" si="17"/>
        <v>71</v>
      </c>
      <c r="B94" s="49" t="s">
        <v>242</v>
      </c>
      <c r="C94" s="47" t="s">
        <v>17</v>
      </c>
      <c r="D94" s="38">
        <v>5</v>
      </c>
      <c r="E94" s="54"/>
      <c r="F94" s="113">
        <f t="shared" si="13"/>
        <v>0</v>
      </c>
    </row>
    <row r="95" spans="1:6" ht="28.35" customHeight="1">
      <c r="A95" s="35">
        <f t="shared" si="17"/>
        <v>72</v>
      </c>
      <c r="B95" s="49" t="s">
        <v>243</v>
      </c>
      <c r="C95" s="47" t="s">
        <v>17</v>
      </c>
      <c r="D95" s="38">
        <v>5</v>
      </c>
      <c r="E95" s="54"/>
      <c r="F95" s="113">
        <f t="shared" si="13"/>
        <v>0</v>
      </c>
    </row>
    <row r="96" spans="1:6" ht="15.6" customHeight="1">
      <c r="A96" s="52"/>
      <c r="B96" s="46" t="s">
        <v>150</v>
      </c>
      <c r="C96" s="47"/>
      <c r="D96" s="38"/>
      <c r="E96" s="39"/>
      <c r="F96" s="113"/>
    </row>
    <row r="97" spans="1:7" ht="26.1" customHeight="1">
      <c r="A97" s="35">
        <f>A95+1</f>
        <v>73</v>
      </c>
      <c r="B97" s="49" t="s">
        <v>244</v>
      </c>
      <c r="C97" s="47" t="s">
        <v>17</v>
      </c>
      <c r="D97" s="38">
        <v>10</v>
      </c>
      <c r="E97" s="39"/>
      <c r="F97" s="113">
        <f t="shared" si="13"/>
        <v>0</v>
      </c>
    </row>
    <row r="98" spans="1:7" ht="26.55" customHeight="1">
      <c r="A98" s="35">
        <f t="shared" si="17"/>
        <v>74</v>
      </c>
      <c r="B98" s="49" t="s">
        <v>245</v>
      </c>
      <c r="C98" s="47" t="s">
        <v>17</v>
      </c>
      <c r="D98" s="38">
        <v>23</v>
      </c>
      <c r="E98" s="39"/>
      <c r="F98" s="113">
        <f t="shared" si="13"/>
        <v>0</v>
      </c>
    </row>
    <row r="99" spans="1:7" ht="26.55" customHeight="1">
      <c r="A99" s="35">
        <f t="shared" si="17"/>
        <v>75</v>
      </c>
      <c r="B99" s="49" t="s">
        <v>246</v>
      </c>
      <c r="C99" s="47" t="s">
        <v>17</v>
      </c>
      <c r="D99" s="38">
        <v>12</v>
      </c>
      <c r="E99" s="39"/>
      <c r="F99" s="113">
        <f t="shared" si="13"/>
        <v>0</v>
      </c>
    </row>
    <row r="100" spans="1:7" ht="15.6" customHeight="1">
      <c r="A100" s="52"/>
      <c r="B100" s="46" t="s">
        <v>24</v>
      </c>
      <c r="C100" s="47"/>
      <c r="D100" s="38"/>
      <c r="E100" s="39"/>
      <c r="F100" s="113"/>
    </row>
    <row r="101" spans="1:7" ht="26.1" customHeight="1">
      <c r="A101" s="35">
        <f>+A99+1</f>
        <v>76</v>
      </c>
      <c r="B101" s="49" t="s">
        <v>247</v>
      </c>
      <c r="C101" s="47" t="s">
        <v>17</v>
      </c>
      <c r="D101" s="38">
        <v>60</v>
      </c>
      <c r="E101" s="39"/>
      <c r="F101" s="113">
        <f t="shared" si="13"/>
        <v>0</v>
      </c>
    </row>
    <row r="102" spans="1:7" ht="31.35" customHeight="1">
      <c r="A102" s="35">
        <f>+A101+1</f>
        <v>77</v>
      </c>
      <c r="B102" s="49" t="s">
        <v>248</v>
      </c>
      <c r="C102" s="47" t="s">
        <v>14</v>
      </c>
      <c r="D102" s="38">
        <v>310</v>
      </c>
      <c r="E102" s="39"/>
      <c r="F102" s="113">
        <f t="shared" si="13"/>
        <v>0</v>
      </c>
    </row>
    <row r="103" spans="1:7" ht="31.35" customHeight="1">
      <c r="A103" s="35">
        <f>+A102+1</f>
        <v>78</v>
      </c>
      <c r="B103" s="49" t="s">
        <v>249</v>
      </c>
      <c r="C103" s="47" t="s">
        <v>14</v>
      </c>
      <c r="D103" s="38">
        <v>15</v>
      </c>
      <c r="E103" s="39"/>
      <c r="F103" s="113">
        <f t="shared" si="13"/>
        <v>0</v>
      </c>
    </row>
    <row r="104" spans="1:7" ht="15.6" customHeight="1">
      <c r="A104" s="51"/>
      <c r="B104" s="46" t="s">
        <v>25</v>
      </c>
      <c r="C104" s="47"/>
      <c r="D104" s="38"/>
      <c r="E104" s="44"/>
      <c r="F104" s="115"/>
    </row>
    <row r="105" spans="1:7" ht="27.6">
      <c r="A105" s="35">
        <f>A103+1</f>
        <v>79</v>
      </c>
      <c r="B105" s="49" t="s">
        <v>250</v>
      </c>
      <c r="C105" s="47" t="s">
        <v>68</v>
      </c>
      <c r="D105" s="38">
        <v>1</v>
      </c>
      <c r="E105" s="39"/>
      <c r="F105" s="113">
        <f t="shared" si="13"/>
        <v>0</v>
      </c>
    </row>
    <row r="106" spans="1:7" ht="27.6">
      <c r="A106" s="35">
        <f>A105+1</f>
        <v>80</v>
      </c>
      <c r="B106" s="49" t="s">
        <v>251</v>
      </c>
      <c r="C106" s="47" t="s">
        <v>68</v>
      </c>
      <c r="D106" s="55">
        <v>2</v>
      </c>
      <c r="E106" s="39"/>
      <c r="F106" s="113">
        <f t="shared" ref="F106" si="18">+D106*E106</f>
        <v>0</v>
      </c>
    </row>
    <row r="107" spans="1:7" ht="15.6" customHeight="1">
      <c r="A107" s="51"/>
      <c r="B107" s="46" t="s">
        <v>26</v>
      </c>
      <c r="C107" s="47"/>
      <c r="D107" s="38"/>
      <c r="E107" s="44"/>
      <c r="F107" s="115"/>
    </row>
    <row r="108" spans="1:7" ht="27.6">
      <c r="A108" s="35">
        <f>A106+1</f>
        <v>81</v>
      </c>
      <c r="B108" s="49" t="s">
        <v>252</v>
      </c>
      <c r="C108" s="47" t="s">
        <v>68</v>
      </c>
      <c r="D108" s="38">
        <v>2</v>
      </c>
      <c r="E108" s="39"/>
      <c r="F108" s="113">
        <f t="shared" ref="F108" si="19">+D108*E108</f>
        <v>0</v>
      </c>
    </row>
    <row r="109" spans="1:7" ht="15.6" customHeight="1">
      <c r="A109" s="52"/>
      <c r="B109" s="46" t="s">
        <v>27</v>
      </c>
      <c r="C109" s="47"/>
      <c r="D109" s="38"/>
      <c r="E109" s="39"/>
      <c r="F109" s="113"/>
    </row>
    <row r="110" spans="1:7" ht="27.6">
      <c r="A110" s="35">
        <f>A108+1</f>
        <v>82</v>
      </c>
      <c r="B110" s="49" t="s">
        <v>253</v>
      </c>
      <c r="C110" s="47" t="s">
        <v>17</v>
      </c>
      <c r="D110" s="38">
        <v>1</v>
      </c>
      <c r="E110" s="39"/>
      <c r="F110" s="113">
        <f t="shared" ref="F110" si="20">+D110*E110</f>
        <v>0</v>
      </c>
      <c r="G110" s="126" t="s">
        <v>450</v>
      </c>
    </row>
    <row r="111" spans="1:7" ht="15.6" customHeight="1">
      <c r="B111" s="46" t="s">
        <v>28</v>
      </c>
      <c r="C111" s="47"/>
      <c r="D111" s="38"/>
      <c r="E111" s="39"/>
      <c r="F111" s="113"/>
    </row>
    <row r="112" spans="1:7" ht="27.6">
      <c r="A112" s="35">
        <f>A110+1</f>
        <v>83</v>
      </c>
      <c r="B112" s="49" t="s">
        <v>254</v>
      </c>
      <c r="C112" s="47" t="s">
        <v>17</v>
      </c>
      <c r="D112" s="38">
        <v>3</v>
      </c>
      <c r="E112" s="39"/>
      <c r="F112" s="113">
        <f t="shared" ref="F112:F113" si="21">+D112*E112</f>
        <v>0</v>
      </c>
    </row>
    <row r="113" spans="1:6" ht="30.6" customHeight="1">
      <c r="A113" s="35">
        <f>A112+1</f>
        <v>84</v>
      </c>
      <c r="B113" s="49" t="s">
        <v>255</v>
      </c>
      <c r="C113" s="47" t="s">
        <v>10</v>
      </c>
      <c r="D113" s="38">
        <v>1</v>
      </c>
      <c r="E113" s="39"/>
      <c r="F113" s="113">
        <f t="shared" si="21"/>
        <v>0</v>
      </c>
    </row>
    <row r="114" spans="1:6" ht="27" customHeight="1">
      <c r="A114" s="50"/>
      <c r="B114" s="46" t="s">
        <v>144</v>
      </c>
      <c r="C114" s="47"/>
      <c r="D114" s="38"/>
      <c r="E114" s="44"/>
      <c r="F114" s="115"/>
    </row>
    <row r="115" spans="1:6" ht="24" customHeight="1">
      <c r="A115" s="35">
        <f>+A113+1</f>
        <v>85</v>
      </c>
      <c r="B115" s="56" t="s">
        <v>435</v>
      </c>
      <c r="C115" s="47" t="s">
        <v>17</v>
      </c>
      <c r="D115" s="38">
        <v>248</v>
      </c>
      <c r="E115" s="42"/>
      <c r="F115" s="113">
        <f>+D115*E115</f>
        <v>0</v>
      </c>
    </row>
    <row r="116" spans="1:6" ht="24" customHeight="1">
      <c r="A116" s="35">
        <f>+A115+1</f>
        <v>86</v>
      </c>
      <c r="B116" s="56" t="s">
        <v>436</v>
      </c>
      <c r="C116" s="47" t="s">
        <v>17</v>
      </c>
      <c r="D116" s="38">
        <v>10</v>
      </c>
      <c r="E116" s="42"/>
      <c r="F116" s="113">
        <f>+D116*E116</f>
        <v>0</v>
      </c>
    </row>
    <row r="117" spans="1:6" ht="24" customHeight="1">
      <c r="A117" s="35">
        <f t="shared" ref="A117:A158" si="22">+A116+1</f>
        <v>87</v>
      </c>
      <c r="B117" s="56" t="s">
        <v>437</v>
      </c>
      <c r="C117" s="47" t="s">
        <v>17</v>
      </c>
      <c r="D117" s="38">
        <v>506</v>
      </c>
      <c r="E117" s="42"/>
      <c r="F117" s="113">
        <f t="shared" ref="F117:F185" si="23">+D117*E117</f>
        <v>0</v>
      </c>
    </row>
    <row r="118" spans="1:6" ht="24" customHeight="1">
      <c r="A118" s="35">
        <f t="shared" si="22"/>
        <v>88</v>
      </c>
      <c r="B118" s="56" t="s">
        <v>187</v>
      </c>
      <c r="C118" s="47" t="s">
        <v>17</v>
      </c>
      <c r="D118" s="38">
        <v>76</v>
      </c>
      <c r="E118" s="42"/>
      <c r="F118" s="113">
        <f t="shared" si="23"/>
        <v>0</v>
      </c>
    </row>
    <row r="119" spans="1:6" ht="24" customHeight="1">
      <c r="A119" s="35">
        <f t="shared" si="22"/>
        <v>89</v>
      </c>
      <c r="B119" s="56" t="s">
        <v>443</v>
      </c>
      <c r="C119" s="47" t="s">
        <v>17</v>
      </c>
      <c r="D119" s="38">
        <v>76</v>
      </c>
      <c r="E119" s="42"/>
      <c r="F119" s="113">
        <f t="shared" ref="F119" si="24">+D119*E119</f>
        <v>0</v>
      </c>
    </row>
    <row r="120" spans="1:6" ht="24" customHeight="1">
      <c r="A120" s="35">
        <f t="shared" si="22"/>
        <v>90</v>
      </c>
      <c r="B120" s="56" t="s">
        <v>69</v>
      </c>
      <c r="C120" s="47" t="s">
        <v>17</v>
      </c>
      <c r="D120" s="38">
        <v>400</v>
      </c>
      <c r="E120" s="42"/>
      <c r="F120" s="113">
        <f t="shared" si="23"/>
        <v>0</v>
      </c>
    </row>
    <row r="121" spans="1:6" ht="24" customHeight="1">
      <c r="A121" s="35">
        <f t="shared" si="22"/>
        <v>91</v>
      </c>
      <c r="B121" s="56" t="s">
        <v>161</v>
      </c>
      <c r="C121" s="47" t="s">
        <v>17</v>
      </c>
      <c r="D121" s="38">
        <v>111</v>
      </c>
      <c r="E121" s="42"/>
      <c r="F121" s="113">
        <f t="shared" ref="F121" si="25">+D121*E121</f>
        <v>0</v>
      </c>
    </row>
    <row r="122" spans="1:6" ht="24" customHeight="1">
      <c r="A122" s="35">
        <f t="shared" si="22"/>
        <v>92</v>
      </c>
      <c r="B122" s="56" t="s">
        <v>30</v>
      </c>
      <c r="C122" s="47" t="s">
        <v>17</v>
      </c>
      <c r="D122" s="38">
        <f>511+42</f>
        <v>553</v>
      </c>
      <c r="E122" s="42"/>
      <c r="F122" s="113">
        <f t="shared" si="23"/>
        <v>0</v>
      </c>
    </row>
    <row r="123" spans="1:6" ht="24" customHeight="1">
      <c r="A123" s="35">
        <f t="shared" si="22"/>
        <v>93</v>
      </c>
      <c r="B123" s="56" t="s">
        <v>438</v>
      </c>
      <c r="C123" s="47" t="s">
        <v>17</v>
      </c>
      <c r="D123" s="38">
        <v>10</v>
      </c>
      <c r="E123" s="42"/>
      <c r="F123" s="113">
        <f t="shared" si="23"/>
        <v>0</v>
      </c>
    </row>
    <row r="124" spans="1:6" ht="24" customHeight="1">
      <c r="A124" s="35">
        <f t="shared" si="22"/>
        <v>94</v>
      </c>
      <c r="B124" s="56" t="s">
        <v>439</v>
      </c>
      <c r="C124" s="47" t="s">
        <v>17</v>
      </c>
      <c r="D124" s="38">
        <v>10</v>
      </c>
      <c r="E124" s="42"/>
      <c r="F124" s="113">
        <f t="shared" ref="F124" si="26">+D124*E124</f>
        <v>0</v>
      </c>
    </row>
    <row r="125" spans="1:6" ht="24" customHeight="1">
      <c r="A125" s="35">
        <f t="shared" si="22"/>
        <v>95</v>
      </c>
      <c r="B125" s="49" t="s">
        <v>195</v>
      </c>
      <c r="C125" s="47" t="s">
        <v>17</v>
      </c>
      <c r="D125" s="38">
        <v>419</v>
      </c>
      <c r="E125" s="42"/>
      <c r="F125" s="113">
        <f t="shared" ref="F125" si="27">+D125*E125</f>
        <v>0</v>
      </c>
    </row>
    <row r="126" spans="1:6" ht="30.75" customHeight="1">
      <c r="A126" s="35">
        <f t="shared" si="22"/>
        <v>96</v>
      </c>
      <c r="B126" s="49" t="s">
        <v>70</v>
      </c>
      <c r="C126" s="47" t="s">
        <v>17</v>
      </c>
      <c r="D126" s="38">
        <v>469</v>
      </c>
      <c r="E126" s="42"/>
      <c r="F126" s="113">
        <f t="shared" si="23"/>
        <v>0</v>
      </c>
    </row>
    <row r="127" spans="1:6" ht="24" customHeight="1">
      <c r="A127" s="35">
        <f t="shared" si="22"/>
        <v>97</v>
      </c>
      <c r="B127" s="49" t="s">
        <v>71</v>
      </c>
      <c r="C127" s="47" t="s">
        <v>17</v>
      </c>
      <c r="D127" s="38">
        <v>42</v>
      </c>
      <c r="E127" s="42"/>
      <c r="F127" s="113">
        <f t="shared" si="23"/>
        <v>0</v>
      </c>
    </row>
    <row r="128" spans="1:6" ht="24" customHeight="1">
      <c r="A128" s="35">
        <f>+A127+1</f>
        <v>98</v>
      </c>
      <c r="B128" s="49" t="s">
        <v>31</v>
      </c>
      <c r="C128" s="47" t="s">
        <v>17</v>
      </c>
      <c r="D128" s="38">
        <v>40</v>
      </c>
      <c r="E128" s="42"/>
      <c r="F128" s="113">
        <f t="shared" si="23"/>
        <v>0</v>
      </c>
    </row>
    <row r="129" spans="1:14" ht="24" customHeight="1">
      <c r="A129" s="35">
        <f>+A128+1</f>
        <v>99</v>
      </c>
      <c r="B129" s="49" t="s">
        <v>32</v>
      </c>
      <c r="C129" s="47" t="s">
        <v>17</v>
      </c>
      <c r="D129" s="38">
        <v>102</v>
      </c>
      <c r="E129" s="42"/>
      <c r="F129" s="113">
        <f t="shared" si="23"/>
        <v>0</v>
      </c>
    </row>
    <row r="130" spans="1:14" ht="24" customHeight="1">
      <c r="A130" s="35">
        <f t="shared" si="22"/>
        <v>100</v>
      </c>
      <c r="B130" s="49" t="s">
        <v>33</v>
      </c>
      <c r="C130" s="47" t="s">
        <v>17</v>
      </c>
      <c r="D130" s="38">
        <v>30</v>
      </c>
      <c r="E130" s="42"/>
      <c r="F130" s="113">
        <f t="shared" si="23"/>
        <v>0</v>
      </c>
    </row>
    <row r="131" spans="1:14" ht="24" customHeight="1">
      <c r="A131" s="35">
        <f t="shared" si="22"/>
        <v>101</v>
      </c>
      <c r="B131" s="56" t="s">
        <v>138</v>
      </c>
      <c r="C131" s="47" t="s">
        <v>17</v>
      </c>
      <c r="D131" s="55">
        <v>102</v>
      </c>
      <c r="E131" s="42"/>
      <c r="F131" s="113">
        <f t="shared" si="23"/>
        <v>0</v>
      </c>
    </row>
    <row r="132" spans="1:14" ht="24" customHeight="1">
      <c r="A132" s="35">
        <f t="shared" si="22"/>
        <v>102</v>
      </c>
      <c r="B132" s="49" t="s">
        <v>34</v>
      </c>
      <c r="C132" s="47" t="s">
        <v>17</v>
      </c>
      <c r="D132" s="38">
        <v>100</v>
      </c>
      <c r="E132" s="42"/>
      <c r="F132" s="113">
        <f t="shared" si="23"/>
        <v>0</v>
      </c>
    </row>
    <row r="133" spans="1:14" ht="24" customHeight="1">
      <c r="A133" s="35">
        <f t="shared" si="22"/>
        <v>103</v>
      </c>
      <c r="B133" s="49" t="s">
        <v>35</v>
      </c>
      <c r="C133" s="47" t="s">
        <v>17</v>
      </c>
      <c r="D133" s="38">
        <v>506</v>
      </c>
      <c r="E133" s="42"/>
      <c r="F133" s="113">
        <f t="shared" si="23"/>
        <v>0</v>
      </c>
    </row>
    <row r="134" spans="1:14" ht="24" customHeight="1">
      <c r="A134" s="35">
        <f t="shared" si="22"/>
        <v>104</v>
      </c>
      <c r="B134" s="49" t="s">
        <v>37</v>
      </c>
      <c r="C134" s="47" t="s">
        <v>17</v>
      </c>
      <c r="D134" s="38">
        <v>76</v>
      </c>
      <c r="E134" s="42"/>
      <c r="F134" s="113">
        <f>+D134*E134</f>
        <v>0</v>
      </c>
    </row>
    <row r="135" spans="1:14" s="57" customFormat="1" ht="24" customHeight="1">
      <c r="A135" s="35">
        <f t="shared" si="22"/>
        <v>105</v>
      </c>
      <c r="B135" s="49" t="s">
        <v>38</v>
      </c>
      <c r="C135" s="47" t="s">
        <v>17</v>
      </c>
      <c r="D135" s="38">
        <v>40</v>
      </c>
      <c r="E135" s="42"/>
      <c r="F135" s="113">
        <f t="shared" si="23"/>
        <v>0</v>
      </c>
      <c r="G135" s="131"/>
      <c r="H135" s="132"/>
      <c r="I135" s="132"/>
      <c r="J135" s="132"/>
      <c r="K135" s="132"/>
      <c r="L135" s="132"/>
      <c r="M135" s="132"/>
      <c r="N135" s="132"/>
    </row>
    <row r="136" spans="1:14" ht="24" customHeight="1">
      <c r="A136" s="35">
        <f t="shared" si="22"/>
        <v>106</v>
      </c>
      <c r="B136" s="49" t="s">
        <v>39</v>
      </c>
      <c r="C136" s="47" t="s">
        <v>17</v>
      </c>
      <c r="D136" s="38">
        <v>2</v>
      </c>
      <c r="E136" s="42"/>
      <c r="F136" s="113">
        <f t="shared" si="23"/>
        <v>0</v>
      </c>
    </row>
    <row r="137" spans="1:14" ht="24" customHeight="1">
      <c r="A137" s="35">
        <f t="shared" si="22"/>
        <v>107</v>
      </c>
      <c r="B137" s="49" t="s">
        <v>180</v>
      </c>
      <c r="C137" s="47" t="s">
        <v>17</v>
      </c>
      <c r="D137" s="38">
        <v>4</v>
      </c>
      <c r="E137" s="42"/>
      <c r="F137" s="113">
        <f t="shared" ref="F137:F138" si="28">+D137*E137</f>
        <v>0</v>
      </c>
    </row>
    <row r="138" spans="1:14" ht="27.6">
      <c r="A138" s="35">
        <f t="shared" si="22"/>
        <v>108</v>
      </c>
      <c r="B138" s="49" t="s">
        <v>181</v>
      </c>
      <c r="C138" s="47" t="s">
        <v>17</v>
      </c>
      <c r="D138" s="38">
        <v>30</v>
      </c>
      <c r="E138" s="42"/>
      <c r="F138" s="113">
        <f t="shared" si="28"/>
        <v>0</v>
      </c>
    </row>
    <row r="139" spans="1:14">
      <c r="A139" s="35">
        <f t="shared" si="22"/>
        <v>109</v>
      </c>
      <c r="B139" s="49" t="s">
        <v>199</v>
      </c>
      <c r="C139" s="47" t="s">
        <v>17</v>
      </c>
      <c r="D139" s="38">
        <v>52</v>
      </c>
      <c r="E139" s="42"/>
      <c r="F139" s="113">
        <f t="shared" ref="F139" si="29">+D139*E139</f>
        <v>0</v>
      </c>
    </row>
    <row r="140" spans="1:14" ht="24" customHeight="1">
      <c r="A140" s="35">
        <f t="shared" si="22"/>
        <v>110</v>
      </c>
      <c r="B140" s="49" t="s">
        <v>165</v>
      </c>
      <c r="C140" s="47" t="s">
        <v>17</v>
      </c>
      <c r="D140" s="38">
        <v>34</v>
      </c>
      <c r="E140" s="42"/>
      <c r="F140" s="113">
        <f t="shared" si="23"/>
        <v>0</v>
      </c>
    </row>
    <row r="141" spans="1:14" ht="24" customHeight="1">
      <c r="A141" s="35">
        <f t="shared" si="22"/>
        <v>111</v>
      </c>
      <c r="B141" s="49" t="s">
        <v>170</v>
      </c>
      <c r="C141" s="47" t="s">
        <v>17</v>
      </c>
      <c r="D141" s="38">
        <v>34</v>
      </c>
      <c r="E141" s="42"/>
      <c r="F141" s="113">
        <f t="shared" si="23"/>
        <v>0</v>
      </c>
    </row>
    <row r="142" spans="1:14" ht="24" customHeight="1">
      <c r="A142" s="35">
        <f t="shared" si="22"/>
        <v>112</v>
      </c>
      <c r="B142" s="49" t="s">
        <v>40</v>
      </c>
      <c r="C142" s="47" t="s">
        <v>17</v>
      </c>
      <c r="D142" s="38">
        <v>10</v>
      </c>
      <c r="E142" s="42"/>
      <c r="F142" s="113">
        <f t="shared" si="23"/>
        <v>0</v>
      </c>
    </row>
    <row r="143" spans="1:14" ht="24" customHeight="1">
      <c r="A143" s="35">
        <f t="shared" si="22"/>
        <v>113</v>
      </c>
      <c r="B143" s="49" t="s">
        <v>41</v>
      </c>
      <c r="C143" s="47" t="s">
        <v>17</v>
      </c>
      <c r="D143" s="38">
        <v>120</v>
      </c>
      <c r="E143" s="42"/>
      <c r="F143" s="113">
        <f t="shared" si="23"/>
        <v>0</v>
      </c>
    </row>
    <row r="144" spans="1:14" ht="24" customHeight="1">
      <c r="A144" s="35">
        <f t="shared" si="22"/>
        <v>114</v>
      </c>
      <c r="B144" s="56" t="s">
        <v>162</v>
      </c>
      <c r="C144" s="47" t="s">
        <v>17</v>
      </c>
      <c r="D144" s="55">
        <v>6</v>
      </c>
      <c r="E144" s="42"/>
      <c r="F144" s="113">
        <f t="shared" si="23"/>
        <v>0</v>
      </c>
    </row>
    <row r="145" spans="1:6" ht="24" customHeight="1">
      <c r="A145" s="35">
        <f t="shared" si="22"/>
        <v>115</v>
      </c>
      <c r="B145" s="56" t="s">
        <v>163</v>
      </c>
      <c r="C145" s="47" t="s">
        <v>17</v>
      </c>
      <c r="D145" s="55">
        <v>46</v>
      </c>
      <c r="E145" s="42"/>
      <c r="F145" s="113">
        <f t="shared" ref="F145" si="30">+D145*E145</f>
        <v>0</v>
      </c>
    </row>
    <row r="146" spans="1:6" ht="24" customHeight="1">
      <c r="A146" s="35">
        <f t="shared" si="22"/>
        <v>116</v>
      </c>
      <c r="B146" s="56" t="s">
        <v>164</v>
      </c>
      <c r="C146" s="47" t="s">
        <v>17</v>
      </c>
      <c r="D146" s="55">
        <v>230</v>
      </c>
      <c r="E146" s="42"/>
      <c r="F146" s="113">
        <f t="shared" ref="F146" si="31">+D146*E146</f>
        <v>0</v>
      </c>
    </row>
    <row r="147" spans="1:6" ht="24" customHeight="1">
      <c r="A147" s="35">
        <f t="shared" si="22"/>
        <v>117</v>
      </c>
      <c r="B147" s="49" t="s">
        <v>29</v>
      </c>
      <c r="C147" s="47" t="s">
        <v>17</v>
      </c>
      <c r="D147" s="38">
        <v>40</v>
      </c>
      <c r="E147" s="42"/>
      <c r="F147" s="113">
        <f>+D147*E147</f>
        <v>0</v>
      </c>
    </row>
    <row r="148" spans="1:6" ht="24" customHeight="1">
      <c r="A148" s="35">
        <f t="shared" si="22"/>
        <v>118</v>
      </c>
      <c r="B148" s="49" t="s">
        <v>42</v>
      </c>
      <c r="C148" s="47" t="s">
        <v>17</v>
      </c>
      <c r="D148" s="55">
        <v>141</v>
      </c>
      <c r="E148" s="42"/>
      <c r="F148" s="113">
        <f t="shared" si="23"/>
        <v>0</v>
      </c>
    </row>
    <row r="149" spans="1:6" ht="24" customHeight="1">
      <c r="A149" s="35">
        <f t="shared" si="22"/>
        <v>119</v>
      </c>
      <c r="B149" s="49" t="s">
        <v>31</v>
      </c>
      <c r="C149" s="47" t="s">
        <v>17</v>
      </c>
      <c r="D149" s="55">
        <v>227</v>
      </c>
      <c r="E149" s="42"/>
      <c r="F149" s="113">
        <f t="shared" si="23"/>
        <v>0</v>
      </c>
    </row>
    <row r="150" spans="1:6" ht="24" customHeight="1">
      <c r="A150" s="35">
        <f t="shared" si="22"/>
        <v>120</v>
      </c>
      <c r="B150" s="49" t="s">
        <v>171</v>
      </c>
      <c r="C150" s="47" t="s">
        <v>17</v>
      </c>
      <c r="D150" s="55">
        <v>19</v>
      </c>
      <c r="E150" s="42"/>
      <c r="F150" s="113">
        <f t="shared" si="23"/>
        <v>0</v>
      </c>
    </row>
    <row r="151" spans="1:6" ht="24" customHeight="1">
      <c r="A151" s="35">
        <f t="shared" si="22"/>
        <v>121</v>
      </c>
      <c r="B151" s="49" t="s">
        <v>172</v>
      </c>
      <c r="C151" s="47" t="s">
        <v>17</v>
      </c>
      <c r="D151" s="55">
        <v>20</v>
      </c>
      <c r="E151" s="42"/>
      <c r="F151" s="113">
        <f t="shared" ref="F151" si="32">+D151*E151</f>
        <v>0</v>
      </c>
    </row>
    <row r="152" spans="1:6" ht="24" customHeight="1">
      <c r="A152" s="35">
        <f t="shared" si="22"/>
        <v>122</v>
      </c>
      <c r="B152" s="49" t="s">
        <v>147</v>
      </c>
      <c r="C152" s="47" t="s">
        <v>17</v>
      </c>
      <c r="D152" s="55">
        <v>6</v>
      </c>
      <c r="E152" s="42"/>
      <c r="F152" s="113">
        <f t="shared" ref="F152" si="33">+D152*E152</f>
        <v>0</v>
      </c>
    </row>
    <row r="153" spans="1:6" ht="24" customHeight="1">
      <c r="A153" s="35">
        <f t="shared" si="22"/>
        <v>123</v>
      </c>
      <c r="B153" s="49" t="s">
        <v>43</v>
      </c>
      <c r="C153" s="47" t="s">
        <v>17</v>
      </c>
      <c r="D153" s="55">
        <v>45</v>
      </c>
      <c r="E153" s="42"/>
      <c r="F153" s="113">
        <f t="shared" si="23"/>
        <v>0</v>
      </c>
    </row>
    <row r="154" spans="1:6" ht="24" customHeight="1">
      <c r="A154" s="35">
        <f t="shared" si="22"/>
        <v>124</v>
      </c>
      <c r="B154" s="49" t="s">
        <v>44</v>
      </c>
      <c r="C154" s="47" t="s">
        <v>17</v>
      </c>
      <c r="D154" s="55">
        <v>56</v>
      </c>
      <c r="E154" s="42"/>
      <c r="F154" s="113">
        <f t="shared" si="23"/>
        <v>0</v>
      </c>
    </row>
    <row r="155" spans="1:6" ht="24" customHeight="1">
      <c r="A155" s="35">
        <f t="shared" si="22"/>
        <v>125</v>
      </c>
      <c r="B155" s="49" t="s">
        <v>38</v>
      </c>
      <c r="C155" s="47" t="s">
        <v>17</v>
      </c>
      <c r="D155" s="55">
        <v>58</v>
      </c>
      <c r="E155" s="42"/>
      <c r="F155" s="113">
        <f t="shared" si="23"/>
        <v>0</v>
      </c>
    </row>
    <row r="156" spans="1:6">
      <c r="A156" s="35">
        <f t="shared" si="22"/>
        <v>126</v>
      </c>
      <c r="B156" s="49" t="s">
        <v>184</v>
      </c>
      <c r="C156" s="47" t="s">
        <v>17</v>
      </c>
      <c r="D156" s="55">
        <v>13</v>
      </c>
      <c r="E156" s="42"/>
      <c r="F156" s="113">
        <f t="shared" si="23"/>
        <v>0</v>
      </c>
    </row>
    <row r="157" spans="1:6" ht="24" customHeight="1">
      <c r="A157" s="35">
        <f t="shared" si="22"/>
        <v>127</v>
      </c>
      <c r="B157" s="49" t="s">
        <v>45</v>
      </c>
      <c r="C157" s="47" t="s">
        <v>36</v>
      </c>
      <c r="D157" s="55">
        <v>37.800000000000004</v>
      </c>
      <c r="E157" s="42"/>
      <c r="F157" s="113">
        <f t="shared" si="23"/>
        <v>0</v>
      </c>
    </row>
    <row r="158" spans="1:6" ht="27.6">
      <c r="A158" s="35">
        <f t="shared" si="22"/>
        <v>128</v>
      </c>
      <c r="B158" s="56" t="s">
        <v>167</v>
      </c>
      <c r="C158" s="58" t="s">
        <v>168</v>
      </c>
      <c r="D158" s="55">
        <v>52</v>
      </c>
      <c r="E158" s="42"/>
      <c r="F158" s="113">
        <f>+D158*E158</f>
        <v>0</v>
      </c>
    </row>
    <row r="159" spans="1:6">
      <c r="A159" s="35"/>
      <c r="B159" s="56" t="s">
        <v>169</v>
      </c>
      <c r="C159" s="58"/>
      <c r="D159" s="55"/>
      <c r="E159" s="42"/>
      <c r="F159" s="113"/>
    </row>
    <row r="160" spans="1:6" ht="27.6">
      <c r="A160" s="35">
        <f>+A158+1</f>
        <v>129</v>
      </c>
      <c r="B160" s="49" t="s">
        <v>256</v>
      </c>
      <c r="C160" s="47" t="s">
        <v>17</v>
      </c>
      <c r="D160" s="55">
        <v>10</v>
      </c>
      <c r="E160" s="42"/>
      <c r="F160" s="113">
        <f t="shared" ref="F160" si="34">+D160*E160</f>
        <v>0</v>
      </c>
    </row>
    <row r="161" spans="1:6" ht="27.6">
      <c r="A161" s="35">
        <f t="shared" ref="A161:A177" si="35">+A160+1</f>
        <v>130</v>
      </c>
      <c r="B161" s="49" t="s">
        <v>257</v>
      </c>
      <c r="C161" s="47" t="s">
        <v>17</v>
      </c>
      <c r="D161" s="55">
        <v>80</v>
      </c>
      <c r="E161" s="42"/>
      <c r="F161" s="113">
        <f t="shared" ref="F161" si="36">+D161*E161</f>
        <v>0</v>
      </c>
    </row>
    <row r="162" spans="1:6" ht="27.6">
      <c r="A162" s="35">
        <f t="shared" si="35"/>
        <v>131</v>
      </c>
      <c r="B162" s="49" t="s">
        <v>258</v>
      </c>
      <c r="C162" s="47" t="s">
        <v>17</v>
      </c>
      <c r="D162" s="55">
        <v>40</v>
      </c>
      <c r="E162" s="42"/>
      <c r="F162" s="113">
        <f t="shared" ref="F162" si="37">+D162*E162</f>
        <v>0</v>
      </c>
    </row>
    <row r="163" spans="1:6" ht="24" customHeight="1">
      <c r="A163" s="35">
        <f t="shared" si="35"/>
        <v>132</v>
      </c>
      <c r="B163" s="49" t="s">
        <v>182</v>
      </c>
      <c r="C163" s="47" t="s">
        <v>17</v>
      </c>
      <c r="D163" s="38">
        <v>21</v>
      </c>
      <c r="E163" s="42"/>
      <c r="F163" s="113">
        <f t="shared" ref="F163" si="38">+D163*E163</f>
        <v>0</v>
      </c>
    </row>
    <row r="164" spans="1:6" ht="24" customHeight="1">
      <c r="A164" s="35">
        <f t="shared" si="35"/>
        <v>133</v>
      </c>
      <c r="B164" s="49" t="s">
        <v>183</v>
      </c>
      <c r="C164" s="47" t="s">
        <v>17</v>
      </c>
      <c r="D164" s="38">
        <v>62</v>
      </c>
      <c r="E164" s="42"/>
      <c r="F164" s="113">
        <f t="shared" ref="F164" si="39">+D164*E164</f>
        <v>0</v>
      </c>
    </row>
    <row r="165" spans="1:6" ht="24" customHeight="1">
      <c r="A165" s="35">
        <f t="shared" si="35"/>
        <v>134</v>
      </c>
      <c r="B165" s="49" t="s">
        <v>72</v>
      </c>
      <c r="C165" s="47" t="s">
        <v>17</v>
      </c>
      <c r="D165" s="55">
        <v>10</v>
      </c>
      <c r="E165" s="42"/>
      <c r="F165" s="113">
        <f t="shared" si="23"/>
        <v>0</v>
      </c>
    </row>
    <row r="166" spans="1:6" ht="24" customHeight="1">
      <c r="A166" s="35">
        <f t="shared" si="35"/>
        <v>135</v>
      </c>
      <c r="B166" s="49" t="s">
        <v>193</v>
      </c>
      <c r="C166" s="47" t="s">
        <v>17</v>
      </c>
      <c r="D166" s="55">
        <v>40</v>
      </c>
      <c r="E166" s="42"/>
      <c r="F166" s="113">
        <f t="shared" si="23"/>
        <v>0</v>
      </c>
    </row>
    <row r="167" spans="1:6" ht="24" customHeight="1">
      <c r="A167" s="35">
        <f t="shared" si="35"/>
        <v>136</v>
      </c>
      <c r="B167" s="49" t="s">
        <v>179</v>
      </c>
      <c r="C167" s="47" t="s">
        <v>17</v>
      </c>
      <c r="D167" s="55">
        <v>16</v>
      </c>
      <c r="E167" s="42"/>
      <c r="F167" s="113">
        <f t="shared" si="23"/>
        <v>0</v>
      </c>
    </row>
    <row r="168" spans="1:6" ht="24" customHeight="1">
      <c r="A168" s="35">
        <f t="shared" si="35"/>
        <v>137</v>
      </c>
      <c r="B168" s="49" t="s">
        <v>185</v>
      </c>
      <c r="C168" s="47" t="s">
        <v>17</v>
      </c>
      <c r="D168" s="55">
        <v>75</v>
      </c>
      <c r="E168" s="42"/>
      <c r="F168" s="113">
        <f t="shared" si="23"/>
        <v>0</v>
      </c>
    </row>
    <row r="169" spans="1:6" ht="24" customHeight="1">
      <c r="A169" s="35">
        <f t="shared" si="35"/>
        <v>138</v>
      </c>
      <c r="B169" s="49" t="s">
        <v>186</v>
      </c>
      <c r="C169" s="47" t="s">
        <v>17</v>
      </c>
      <c r="D169" s="55">
        <v>95</v>
      </c>
      <c r="E169" s="42"/>
      <c r="F169" s="113">
        <f t="shared" ref="F169" si="40">+D169*E169</f>
        <v>0</v>
      </c>
    </row>
    <row r="170" spans="1:6" ht="24" customHeight="1">
      <c r="A170" s="35">
        <f t="shared" si="35"/>
        <v>139</v>
      </c>
      <c r="B170" s="49" t="s">
        <v>42</v>
      </c>
      <c r="C170" s="47" t="s">
        <v>17</v>
      </c>
      <c r="D170" s="55">
        <v>15</v>
      </c>
      <c r="E170" s="42"/>
      <c r="F170" s="113">
        <f t="shared" si="23"/>
        <v>0</v>
      </c>
    </row>
    <row r="171" spans="1:6" ht="24" customHeight="1">
      <c r="A171" s="35">
        <f t="shared" si="35"/>
        <v>140</v>
      </c>
      <c r="B171" s="49" t="s">
        <v>31</v>
      </c>
      <c r="C171" s="47" t="s">
        <v>17</v>
      </c>
      <c r="D171" s="55">
        <v>26</v>
      </c>
      <c r="E171" s="42"/>
      <c r="F171" s="113">
        <f t="shared" si="23"/>
        <v>0</v>
      </c>
    </row>
    <row r="172" spans="1:6" ht="24" customHeight="1">
      <c r="A172" s="35">
        <f t="shared" si="35"/>
        <v>141</v>
      </c>
      <c r="B172" s="49" t="s">
        <v>173</v>
      </c>
      <c r="C172" s="47" t="s">
        <v>17</v>
      </c>
      <c r="D172" s="55">
        <v>27</v>
      </c>
      <c r="E172" s="42"/>
      <c r="F172" s="113">
        <f t="shared" si="23"/>
        <v>0</v>
      </c>
    </row>
    <row r="173" spans="1:6" ht="24" customHeight="1">
      <c r="A173" s="35">
        <f t="shared" si="35"/>
        <v>142</v>
      </c>
      <c r="B173" s="49" t="s">
        <v>174</v>
      </c>
      <c r="C173" s="47" t="s">
        <v>17</v>
      </c>
      <c r="D173" s="55">
        <v>14</v>
      </c>
      <c r="E173" s="42"/>
      <c r="F173" s="113">
        <f t="shared" ref="F173" si="41">+D173*E173</f>
        <v>0</v>
      </c>
    </row>
    <row r="174" spans="1:6" ht="24" customHeight="1">
      <c r="A174" s="35">
        <f t="shared" si="35"/>
        <v>143</v>
      </c>
      <c r="B174" s="49" t="s">
        <v>43</v>
      </c>
      <c r="C174" s="47" t="s">
        <v>17</v>
      </c>
      <c r="D174" s="55">
        <v>45</v>
      </c>
      <c r="E174" s="42"/>
      <c r="F174" s="113">
        <f t="shared" si="23"/>
        <v>0</v>
      </c>
    </row>
    <row r="175" spans="1:6" ht="24" customHeight="1">
      <c r="A175" s="35">
        <f t="shared" si="35"/>
        <v>144</v>
      </c>
      <c r="B175" s="49" t="s">
        <v>139</v>
      </c>
      <c r="C175" s="47" t="s">
        <v>17</v>
      </c>
      <c r="D175" s="55">
        <v>4</v>
      </c>
      <c r="E175" s="42"/>
      <c r="F175" s="113">
        <f t="shared" si="23"/>
        <v>0</v>
      </c>
    </row>
    <row r="176" spans="1:6" ht="24" customHeight="1">
      <c r="A176" s="35">
        <f t="shared" si="35"/>
        <v>145</v>
      </c>
      <c r="B176" s="56" t="s">
        <v>175</v>
      </c>
      <c r="C176" s="47" t="s">
        <v>17</v>
      </c>
      <c r="D176" s="55">
        <v>29</v>
      </c>
      <c r="E176" s="42"/>
      <c r="F176" s="113">
        <f t="shared" si="23"/>
        <v>0</v>
      </c>
    </row>
    <row r="177" spans="1:14" ht="24" customHeight="1">
      <c r="A177" s="35">
        <f t="shared" si="35"/>
        <v>146</v>
      </c>
      <c r="B177" s="56" t="s">
        <v>176</v>
      </c>
      <c r="C177" s="47" t="s">
        <v>17</v>
      </c>
      <c r="D177" s="55">
        <v>2</v>
      </c>
      <c r="E177" s="42"/>
      <c r="F177" s="113">
        <f t="shared" si="23"/>
        <v>0</v>
      </c>
    </row>
    <row r="178" spans="1:14" ht="24" customHeight="1">
      <c r="A178" s="35">
        <f t="shared" ref="A178:A186" si="42">A177+1</f>
        <v>147</v>
      </c>
      <c r="B178" s="49" t="s">
        <v>37</v>
      </c>
      <c r="C178" s="47" t="s">
        <v>17</v>
      </c>
      <c r="D178" s="55">
        <v>2</v>
      </c>
      <c r="E178" s="42"/>
      <c r="F178" s="113">
        <f t="shared" si="23"/>
        <v>0</v>
      </c>
    </row>
    <row r="179" spans="1:14" ht="24" customHeight="1">
      <c r="A179" s="35">
        <f t="shared" si="42"/>
        <v>148</v>
      </c>
      <c r="B179" s="49" t="s">
        <v>30</v>
      </c>
      <c r="C179" s="47" t="s">
        <v>17</v>
      </c>
      <c r="D179" s="55">
        <v>2</v>
      </c>
      <c r="E179" s="42"/>
      <c r="F179" s="113">
        <f t="shared" si="23"/>
        <v>0</v>
      </c>
    </row>
    <row r="180" spans="1:14" ht="24" customHeight="1">
      <c r="A180" s="35">
        <f t="shared" si="42"/>
        <v>149</v>
      </c>
      <c r="B180" s="49" t="s">
        <v>46</v>
      </c>
      <c r="C180" s="47" t="s">
        <v>17</v>
      </c>
      <c r="D180" s="55">
        <v>9</v>
      </c>
      <c r="E180" s="42"/>
      <c r="F180" s="113">
        <f t="shared" si="23"/>
        <v>0</v>
      </c>
    </row>
    <row r="181" spans="1:14" ht="24" customHeight="1">
      <c r="A181" s="35">
        <f t="shared" si="42"/>
        <v>150</v>
      </c>
      <c r="B181" s="49" t="s">
        <v>47</v>
      </c>
      <c r="C181" s="47" t="s">
        <v>17</v>
      </c>
      <c r="D181" s="55">
        <v>9</v>
      </c>
      <c r="E181" s="42"/>
      <c r="F181" s="113">
        <f t="shared" si="23"/>
        <v>0</v>
      </c>
    </row>
    <row r="182" spans="1:14" ht="24" customHeight="1">
      <c r="A182" s="35">
        <f t="shared" si="42"/>
        <v>151</v>
      </c>
      <c r="B182" s="49" t="s">
        <v>48</v>
      </c>
      <c r="C182" s="47" t="s">
        <v>17</v>
      </c>
      <c r="D182" s="55">
        <v>108</v>
      </c>
      <c r="E182" s="42"/>
      <c r="F182" s="113">
        <f t="shared" si="23"/>
        <v>0</v>
      </c>
    </row>
    <row r="183" spans="1:14" ht="24" customHeight="1">
      <c r="A183" s="35">
        <f>+A182+1</f>
        <v>152</v>
      </c>
      <c r="B183" s="49" t="s">
        <v>49</v>
      </c>
      <c r="C183" s="47" t="s">
        <v>17</v>
      </c>
      <c r="D183" s="55">
        <v>12</v>
      </c>
      <c r="E183" s="42"/>
      <c r="F183" s="113">
        <f t="shared" si="23"/>
        <v>0</v>
      </c>
    </row>
    <row r="184" spans="1:14" ht="24" customHeight="1">
      <c r="A184" s="35">
        <f>+A183+1</f>
        <v>153</v>
      </c>
      <c r="B184" s="49" t="s">
        <v>38</v>
      </c>
      <c r="C184" s="47" t="s">
        <v>17</v>
      </c>
      <c r="D184" s="55">
        <v>20</v>
      </c>
      <c r="E184" s="42"/>
      <c r="F184" s="113">
        <f t="shared" si="23"/>
        <v>0</v>
      </c>
    </row>
    <row r="185" spans="1:14" ht="24" customHeight="1">
      <c r="A185" s="35">
        <f t="shared" si="42"/>
        <v>154</v>
      </c>
      <c r="B185" s="49" t="s">
        <v>192</v>
      </c>
      <c r="C185" s="47" t="s">
        <v>17</v>
      </c>
      <c r="D185" s="55">
        <v>202</v>
      </c>
      <c r="E185" s="42"/>
      <c r="F185" s="113">
        <f t="shared" si="23"/>
        <v>0</v>
      </c>
    </row>
    <row r="186" spans="1:14" ht="24" customHeight="1">
      <c r="A186" s="35">
        <f t="shared" si="42"/>
        <v>155</v>
      </c>
      <c r="B186" s="49" t="s">
        <v>45</v>
      </c>
      <c r="C186" s="47" t="s">
        <v>73</v>
      </c>
      <c r="D186" s="55">
        <v>153</v>
      </c>
      <c r="E186" s="42"/>
      <c r="F186" s="113">
        <f t="shared" ref="F186:F199" si="43">+D186*E186</f>
        <v>0</v>
      </c>
    </row>
    <row r="187" spans="1:14" ht="39.6" customHeight="1">
      <c r="A187" s="35">
        <f>A186+1</f>
        <v>156</v>
      </c>
      <c r="B187" s="49" t="s">
        <v>177</v>
      </c>
      <c r="C187" s="47" t="s">
        <v>17</v>
      </c>
      <c r="D187" s="38">
        <v>14</v>
      </c>
      <c r="E187" s="42"/>
      <c r="F187" s="113">
        <f t="shared" si="43"/>
        <v>0</v>
      </c>
    </row>
    <row r="188" spans="1:14" ht="24" customHeight="1">
      <c r="A188" s="35">
        <f>A187+1</f>
        <v>157</v>
      </c>
      <c r="B188" s="49" t="s">
        <v>178</v>
      </c>
      <c r="C188" s="47" t="s">
        <v>17</v>
      </c>
      <c r="D188" s="38">
        <v>16</v>
      </c>
      <c r="E188" s="42"/>
      <c r="F188" s="113">
        <f t="shared" si="43"/>
        <v>0</v>
      </c>
    </row>
    <row r="189" spans="1:14" s="59" customFormat="1" ht="24" customHeight="1">
      <c r="A189" s="35">
        <f>A188+1</f>
        <v>158</v>
      </c>
      <c r="B189" s="49" t="s">
        <v>50</v>
      </c>
      <c r="C189" s="47" t="s">
        <v>17</v>
      </c>
      <c r="D189" s="38">
        <v>30</v>
      </c>
      <c r="E189" s="42"/>
      <c r="F189" s="113">
        <f t="shared" si="43"/>
        <v>0</v>
      </c>
      <c r="G189" s="133"/>
      <c r="H189" s="134"/>
      <c r="I189" s="134"/>
      <c r="J189" s="134"/>
      <c r="K189" s="134"/>
      <c r="L189" s="134"/>
      <c r="M189" s="134"/>
      <c r="N189" s="134"/>
    </row>
    <row r="190" spans="1:14" s="59" customFormat="1" ht="24" customHeight="1">
      <c r="A190" s="35">
        <f t="shared" ref="A190:A196" si="44">A189+1</f>
        <v>159</v>
      </c>
      <c r="B190" s="49" t="s">
        <v>74</v>
      </c>
      <c r="C190" s="47" t="s">
        <v>17</v>
      </c>
      <c r="D190" s="38">
        <v>48</v>
      </c>
      <c r="E190" s="42"/>
      <c r="F190" s="113">
        <f t="shared" si="43"/>
        <v>0</v>
      </c>
      <c r="G190" s="133"/>
      <c r="H190" s="134"/>
      <c r="I190" s="134"/>
      <c r="J190" s="134"/>
      <c r="K190" s="134"/>
      <c r="L190" s="134"/>
      <c r="M190" s="134"/>
      <c r="N190" s="134"/>
    </row>
    <row r="191" spans="1:14" ht="27.6">
      <c r="A191" s="35">
        <f t="shared" si="44"/>
        <v>160</v>
      </c>
      <c r="B191" s="49" t="s">
        <v>51</v>
      </c>
      <c r="C191" s="47" t="s">
        <v>17</v>
      </c>
      <c r="D191" s="38">
        <v>55</v>
      </c>
      <c r="E191" s="42"/>
      <c r="F191" s="113">
        <f t="shared" si="43"/>
        <v>0</v>
      </c>
    </row>
    <row r="192" spans="1:14" ht="28.5" customHeight="1">
      <c r="A192" s="35">
        <f t="shared" si="44"/>
        <v>161</v>
      </c>
      <c r="B192" s="49" t="s">
        <v>42</v>
      </c>
      <c r="C192" s="47" t="s">
        <v>17</v>
      </c>
      <c r="D192" s="38">
        <v>55</v>
      </c>
      <c r="E192" s="42"/>
      <c r="F192" s="113">
        <f t="shared" si="43"/>
        <v>0</v>
      </c>
    </row>
    <row r="193" spans="1:6" ht="36.6" customHeight="1">
      <c r="A193" s="35">
        <f t="shared" si="44"/>
        <v>162</v>
      </c>
      <c r="B193" s="49" t="s">
        <v>75</v>
      </c>
      <c r="C193" s="47" t="s">
        <v>17</v>
      </c>
      <c r="D193" s="38">
        <v>79</v>
      </c>
      <c r="E193" s="42"/>
      <c r="F193" s="113">
        <f t="shared" si="43"/>
        <v>0</v>
      </c>
    </row>
    <row r="194" spans="1:6">
      <c r="A194" s="35">
        <f t="shared" si="44"/>
        <v>163</v>
      </c>
      <c r="B194" s="49" t="s">
        <v>166</v>
      </c>
      <c r="C194" s="47" t="s">
        <v>17</v>
      </c>
      <c r="D194" s="38">
        <v>143</v>
      </c>
      <c r="E194" s="42"/>
      <c r="F194" s="113">
        <f t="shared" si="43"/>
        <v>0</v>
      </c>
    </row>
    <row r="195" spans="1:6">
      <c r="A195" s="35">
        <f t="shared" si="44"/>
        <v>164</v>
      </c>
      <c r="B195" s="49" t="s">
        <v>76</v>
      </c>
      <c r="C195" s="47" t="s">
        <v>17</v>
      </c>
      <c r="D195" s="38">
        <v>21</v>
      </c>
      <c r="E195" s="42"/>
      <c r="F195" s="113">
        <f t="shared" si="43"/>
        <v>0</v>
      </c>
    </row>
    <row r="196" spans="1:6" ht="24" customHeight="1">
      <c r="A196" s="35">
        <f t="shared" si="44"/>
        <v>165</v>
      </c>
      <c r="B196" s="49" t="s">
        <v>77</v>
      </c>
      <c r="C196" s="47" t="s">
        <v>17</v>
      </c>
      <c r="D196" s="38">
        <v>80</v>
      </c>
      <c r="E196" s="42"/>
      <c r="F196" s="113">
        <f t="shared" si="43"/>
        <v>0</v>
      </c>
    </row>
    <row r="197" spans="1:6" ht="24" customHeight="1">
      <c r="A197" s="35">
        <f t="shared" ref="A197:A201" si="45">A196+1</f>
        <v>166</v>
      </c>
      <c r="B197" s="49" t="s">
        <v>189</v>
      </c>
      <c r="C197" s="47" t="s">
        <v>17</v>
      </c>
      <c r="D197" s="38">
        <v>74</v>
      </c>
      <c r="E197" s="42"/>
      <c r="F197" s="113">
        <f t="shared" si="43"/>
        <v>0</v>
      </c>
    </row>
    <row r="198" spans="1:6" ht="24" customHeight="1">
      <c r="A198" s="35">
        <f t="shared" si="45"/>
        <v>167</v>
      </c>
      <c r="B198" s="49" t="s">
        <v>190</v>
      </c>
      <c r="C198" s="47" t="s">
        <v>17</v>
      </c>
      <c r="D198" s="38">
        <v>6</v>
      </c>
      <c r="E198" s="42"/>
      <c r="F198" s="113">
        <f t="shared" ref="F198" si="46">+D198*E198</f>
        <v>0</v>
      </c>
    </row>
    <row r="199" spans="1:6" ht="24" customHeight="1">
      <c r="A199" s="35">
        <f t="shared" si="45"/>
        <v>168</v>
      </c>
      <c r="B199" s="49" t="s">
        <v>188</v>
      </c>
      <c r="C199" s="47" t="s">
        <v>17</v>
      </c>
      <c r="D199" s="38">
        <v>89</v>
      </c>
      <c r="E199" s="42"/>
      <c r="F199" s="113">
        <f t="shared" si="43"/>
        <v>0</v>
      </c>
    </row>
    <row r="200" spans="1:6" ht="30" customHeight="1">
      <c r="A200" s="35">
        <f t="shared" si="45"/>
        <v>169</v>
      </c>
      <c r="B200" s="49" t="s">
        <v>52</v>
      </c>
      <c r="C200" s="47" t="s">
        <v>17</v>
      </c>
      <c r="D200" s="38">
        <v>644</v>
      </c>
      <c r="E200" s="42"/>
      <c r="F200" s="113">
        <f t="shared" ref="F200" si="47">+D200*E200</f>
        <v>0</v>
      </c>
    </row>
    <row r="201" spans="1:6" ht="30" customHeight="1">
      <c r="A201" s="35">
        <f t="shared" si="45"/>
        <v>170</v>
      </c>
      <c r="B201" s="49" t="s">
        <v>191</v>
      </c>
      <c r="C201" s="47" t="s">
        <v>17</v>
      </c>
      <c r="D201" s="38">
        <v>40</v>
      </c>
      <c r="E201" s="42"/>
      <c r="F201" s="113">
        <f t="shared" ref="F201" si="48">+D201*E201</f>
        <v>0</v>
      </c>
    </row>
    <row r="202" spans="1:6" ht="15.6" customHeight="1">
      <c r="A202" s="50"/>
      <c r="B202" s="46" t="s">
        <v>143</v>
      </c>
      <c r="C202" s="47"/>
      <c r="D202" s="38"/>
      <c r="E202" s="42"/>
      <c r="F202" s="113"/>
    </row>
    <row r="203" spans="1:6">
      <c r="A203" s="35"/>
      <c r="B203" s="46" t="s">
        <v>148</v>
      </c>
      <c r="C203" s="60"/>
      <c r="D203" s="61"/>
      <c r="E203" s="62"/>
      <c r="F203" s="113"/>
    </row>
    <row r="204" spans="1:6" ht="27.6">
      <c r="A204" s="35">
        <f>+A201+1</f>
        <v>171</v>
      </c>
      <c r="B204" s="49" t="s">
        <v>259</v>
      </c>
      <c r="C204" s="47" t="s">
        <v>17</v>
      </c>
      <c r="D204" s="38">
        <v>4</v>
      </c>
      <c r="E204" s="62"/>
      <c r="F204" s="113">
        <f>+D204*E204</f>
        <v>0</v>
      </c>
    </row>
    <row r="205" spans="1:6" ht="27.6">
      <c r="A205" s="35">
        <f>A204+1</f>
        <v>172</v>
      </c>
      <c r="B205" s="49" t="s">
        <v>260</v>
      </c>
      <c r="C205" s="47" t="s">
        <v>17</v>
      </c>
      <c r="D205" s="38">
        <v>12</v>
      </c>
      <c r="E205" s="62"/>
      <c r="F205" s="113">
        <f>+D205*E205</f>
        <v>0</v>
      </c>
    </row>
    <row r="206" spans="1:6">
      <c r="A206" s="35"/>
      <c r="B206" s="46" t="s">
        <v>53</v>
      </c>
      <c r="C206" s="47"/>
      <c r="D206" s="61"/>
      <c r="E206" s="62"/>
      <c r="F206" s="113"/>
    </row>
    <row r="207" spans="1:6" ht="27.6">
      <c r="A207" s="35">
        <f>A205+1</f>
        <v>173</v>
      </c>
      <c r="B207" s="49" t="s">
        <v>444</v>
      </c>
      <c r="C207" s="47" t="s">
        <v>17</v>
      </c>
      <c r="D207" s="38">
        <v>4</v>
      </c>
      <c r="E207" s="62"/>
      <c r="F207" s="113">
        <f t="shared" ref="F207:F214" si="49">+D207*E207</f>
        <v>0</v>
      </c>
    </row>
    <row r="208" spans="1:6" ht="27.6">
      <c r="A208" s="35">
        <f>A207+1</f>
        <v>174</v>
      </c>
      <c r="B208" s="49" t="s">
        <v>445</v>
      </c>
      <c r="C208" s="47" t="s">
        <v>17</v>
      </c>
      <c r="D208" s="38">
        <v>1</v>
      </c>
      <c r="E208" s="62"/>
      <c r="F208" s="113">
        <f t="shared" si="49"/>
        <v>0</v>
      </c>
    </row>
    <row r="209" spans="1:6" ht="27.6">
      <c r="A209" s="35">
        <f t="shared" ref="A209:A211" si="50">A208+1</f>
        <v>175</v>
      </c>
      <c r="B209" s="49" t="s">
        <v>261</v>
      </c>
      <c r="C209" s="47" t="s">
        <v>10</v>
      </c>
      <c r="D209" s="38">
        <v>3</v>
      </c>
      <c r="E209" s="63"/>
      <c r="F209" s="113">
        <f t="shared" si="49"/>
        <v>0</v>
      </c>
    </row>
    <row r="210" spans="1:6" ht="27.6">
      <c r="A210" s="35">
        <f t="shared" si="50"/>
        <v>176</v>
      </c>
      <c r="B210" s="49" t="s">
        <v>262</v>
      </c>
      <c r="C210" s="47" t="s">
        <v>10</v>
      </c>
      <c r="D210" s="38">
        <v>3</v>
      </c>
      <c r="E210" s="63"/>
      <c r="F210" s="113">
        <f t="shared" si="49"/>
        <v>0</v>
      </c>
    </row>
    <row r="211" spans="1:6" ht="27.6">
      <c r="A211" s="35">
        <f t="shared" si="50"/>
        <v>177</v>
      </c>
      <c r="B211" s="49" t="s">
        <v>263</v>
      </c>
      <c r="C211" s="47" t="s">
        <v>17</v>
      </c>
      <c r="D211" s="38">
        <v>3</v>
      </c>
      <c r="E211" s="62"/>
      <c r="F211" s="113">
        <f t="shared" si="49"/>
        <v>0</v>
      </c>
    </row>
    <row r="212" spans="1:6" ht="15.6" customHeight="1">
      <c r="A212" s="35"/>
      <c r="B212" s="46" t="s">
        <v>54</v>
      </c>
      <c r="C212" s="47"/>
      <c r="D212" s="38"/>
      <c r="E212" s="39"/>
      <c r="F212" s="113"/>
    </row>
    <row r="213" spans="1:6" ht="29.1" customHeight="1">
      <c r="A213" s="35">
        <f>A211+1</f>
        <v>178</v>
      </c>
      <c r="B213" s="49" t="s">
        <v>446</v>
      </c>
      <c r="C213" s="47" t="s">
        <v>17</v>
      </c>
      <c r="D213" s="38">
        <v>5</v>
      </c>
      <c r="E213" s="39"/>
      <c r="F213" s="113">
        <f t="shared" si="49"/>
        <v>0</v>
      </c>
    </row>
    <row r="214" spans="1:6" ht="27.6">
      <c r="A214" s="35">
        <f>A213+1</f>
        <v>179</v>
      </c>
      <c r="B214" s="49" t="s">
        <v>264</v>
      </c>
      <c r="C214" s="47" t="s">
        <v>10</v>
      </c>
      <c r="D214" s="38">
        <v>3</v>
      </c>
      <c r="E214" s="62"/>
      <c r="F214" s="113">
        <f t="shared" si="49"/>
        <v>0</v>
      </c>
    </row>
    <row r="215" spans="1:6">
      <c r="A215" s="35"/>
      <c r="B215" s="64" t="s">
        <v>200</v>
      </c>
      <c r="C215" s="58"/>
      <c r="D215" s="55"/>
      <c r="E215" s="65"/>
      <c r="F215" s="113"/>
    </row>
    <row r="216" spans="1:6" ht="29.1" customHeight="1">
      <c r="A216" s="35">
        <f>A214+1</f>
        <v>180</v>
      </c>
      <c r="B216" s="49" t="s">
        <v>265</v>
      </c>
      <c r="C216" s="47" t="s">
        <v>17</v>
      </c>
      <c r="D216" s="38">
        <v>6</v>
      </c>
      <c r="E216" s="39"/>
      <c r="F216" s="113">
        <f t="shared" ref="F216" si="51">+D216*E216</f>
        <v>0</v>
      </c>
    </row>
    <row r="217" spans="1:6" ht="29.1" customHeight="1">
      <c r="A217" s="35">
        <f>A216+1</f>
        <v>181</v>
      </c>
      <c r="B217" s="49" t="s">
        <v>266</v>
      </c>
      <c r="C217" s="47" t="s">
        <v>17</v>
      </c>
      <c r="D217" s="38">
        <v>18</v>
      </c>
      <c r="E217" s="39"/>
      <c r="F217" s="113">
        <f t="shared" ref="F217:F218" si="52">+D217*E217</f>
        <v>0</v>
      </c>
    </row>
    <row r="218" spans="1:6" ht="29.1" customHeight="1">
      <c r="A218" s="35">
        <f>A217+1</f>
        <v>182</v>
      </c>
      <c r="B218" s="49" t="s">
        <v>267</v>
      </c>
      <c r="C218" s="47" t="s">
        <v>17</v>
      </c>
      <c r="D218" s="38">
        <v>15</v>
      </c>
      <c r="E218" s="39"/>
      <c r="F218" s="113">
        <f t="shared" si="52"/>
        <v>0</v>
      </c>
    </row>
    <row r="219" spans="1:6" ht="29.1" customHeight="1">
      <c r="A219" s="35">
        <f>A218+1</f>
        <v>183</v>
      </c>
      <c r="B219" s="49" t="s">
        <v>268</v>
      </c>
      <c r="C219" s="47" t="s">
        <v>17</v>
      </c>
      <c r="D219" s="38">
        <v>15</v>
      </c>
      <c r="E219" s="39"/>
      <c r="F219" s="113">
        <f t="shared" ref="F219" si="53">+D219*E219</f>
        <v>0</v>
      </c>
    </row>
    <row r="220" spans="1:6" ht="15.6" customHeight="1">
      <c r="A220" s="50"/>
      <c r="B220" s="46" t="s">
        <v>55</v>
      </c>
      <c r="C220" s="47"/>
      <c r="D220" s="38"/>
      <c r="E220" s="44"/>
      <c r="F220" s="115"/>
    </row>
    <row r="221" spans="1:6" ht="29.1" customHeight="1">
      <c r="A221" s="35">
        <f>+A219+1</f>
        <v>184</v>
      </c>
      <c r="B221" s="49" t="s">
        <v>269</v>
      </c>
      <c r="C221" s="47" t="s">
        <v>10</v>
      </c>
      <c r="D221" s="38">
        <v>3</v>
      </c>
      <c r="E221" s="39"/>
      <c r="F221" s="113">
        <f t="shared" ref="F221:F225" si="54">+D221*E221</f>
        <v>0</v>
      </c>
    </row>
    <row r="222" spans="1:6" ht="25.35" customHeight="1">
      <c r="A222" s="35"/>
      <c r="B222" s="46" t="s">
        <v>56</v>
      </c>
      <c r="C222" s="47"/>
      <c r="D222" s="38"/>
      <c r="E222" s="39"/>
      <c r="F222" s="113"/>
    </row>
    <row r="223" spans="1:6" ht="27" customHeight="1">
      <c r="A223" s="35">
        <f>A221+1</f>
        <v>185</v>
      </c>
      <c r="B223" s="49" t="s">
        <v>270</v>
      </c>
      <c r="C223" s="47" t="s">
        <v>10</v>
      </c>
      <c r="D223" s="38">
        <v>1</v>
      </c>
      <c r="E223" s="54"/>
      <c r="F223" s="113">
        <f t="shared" si="54"/>
        <v>0</v>
      </c>
    </row>
    <row r="224" spans="1:6" ht="27" customHeight="1">
      <c r="A224" s="35">
        <f>A223+1</f>
        <v>186</v>
      </c>
      <c r="B224" s="49" t="s">
        <v>271</v>
      </c>
      <c r="C224" s="47" t="s">
        <v>10</v>
      </c>
      <c r="D224" s="38">
        <v>2</v>
      </c>
      <c r="E224" s="54"/>
      <c r="F224" s="113">
        <f t="shared" si="54"/>
        <v>0</v>
      </c>
    </row>
    <row r="225" spans="1:6" ht="28.35" customHeight="1">
      <c r="A225" s="35">
        <f t="shared" ref="A225" si="55">A224+1</f>
        <v>187</v>
      </c>
      <c r="B225" s="49" t="s">
        <v>272</v>
      </c>
      <c r="C225" s="47" t="s">
        <v>10</v>
      </c>
      <c r="D225" s="38">
        <v>3</v>
      </c>
      <c r="E225" s="54"/>
      <c r="F225" s="113">
        <f t="shared" si="54"/>
        <v>0</v>
      </c>
    </row>
    <row r="226" spans="1:6" ht="28.35" customHeight="1">
      <c r="A226" s="35"/>
      <c r="B226" s="46" t="s">
        <v>57</v>
      </c>
      <c r="C226" s="47"/>
      <c r="D226" s="38"/>
      <c r="E226" s="39"/>
      <c r="F226" s="113"/>
    </row>
    <row r="227" spans="1:6" ht="29.55" customHeight="1">
      <c r="A227" s="35">
        <f>A225+1</f>
        <v>188</v>
      </c>
      <c r="B227" s="49" t="s">
        <v>273</v>
      </c>
      <c r="C227" s="47" t="s">
        <v>10</v>
      </c>
      <c r="D227" s="38">
        <v>1</v>
      </c>
      <c r="E227" s="54"/>
      <c r="F227" s="113">
        <f t="shared" ref="F227:F251" si="56">+D227*E227</f>
        <v>0</v>
      </c>
    </row>
    <row r="228" spans="1:6" ht="29.55" customHeight="1">
      <c r="A228" s="35">
        <f>A227+1</f>
        <v>189</v>
      </c>
      <c r="B228" s="49" t="s">
        <v>274</v>
      </c>
      <c r="C228" s="47" t="s">
        <v>10</v>
      </c>
      <c r="D228" s="38">
        <v>1</v>
      </c>
      <c r="E228" s="54"/>
      <c r="F228" s="113">
        <f t="shared" ref="F228" si="57">+D228*E228</f>
        <v>0</v>
      </c>
    </row>
    <row r="229" spans="1:6" ht="39.75" customHeight="1">
      <c r="A229" s="35">
        <f>A228+1</f>
        <v>190</v>
      </c>
      <c r="B229" s="49" t="s">
        <v>275</v>
      </c>
      <c r="C229" s="47" t="s">
        <v>10</v>
      </c>
      <c r="D229" s="38">
        <v>2</v>
      </c>
      <c r="E229" s="54"/>
      <c r="F229" s="113">
        <f t="shared" si="56"/>
        <v>0</v>
      </c>
    </row>
    <row r="230" spans="1:6" ht="24.75" customHeight="1">
      <c r="A230" s="35"/>
      <c r="B230" s="46" t="s">
        <v>58</v>
      </c>
      <c r="C230" s="47"/>
      <c r="D230" s="38"/>
      <c r="E230" s="39"/>
      <c r="F230" s="113"/>
    </row>
    <row r="231" spans="1:6" ht="27" customHeight="1">
      <c r="A231" s="35">
        <f>A229+1</f>
        <v>191</v>
      </c>
      <c r="B231" s="49" t="s">
        <v>276</v>
      </c>
      <c r="C231" s="47" t="s">
        <v>10</v>
      </c>
      <c r="D231" s="38">
        <v>3</v>
      </c>
      <c r="E231" s="39"/>
      <c r="F231" s="113">
        <f t="shared" si="56"/>
        <v>0</v>
      </c>
    </row>
    <row r="232" spans="1:6" ht="15.6" customHeight="1">
      <c r="A232" s="35"/>
      <c r="B232" s="46" t="s">
        <v>13</v>
      </c>
      <c r="C232" s="47"/>
      <c r="D232" s="38"/>
      <c r="E232" s="39"/>
      <c r="F232" s="113"/>
    </row>
    <row r="233" spans="1:6" ht="28.35" customHeight="1">
      <c r="A233" s="35">
        <f>A231+1</f>
        <v>192</v>
      </c>
      <c r="B233" s="49" t="s">
        <v>208</v>
      </c>
      <c r="C233" s="47" t="s">
        <v>14</v>
      </c>
      <c r="D233" s="38">
        <v>100</v>
      </c>
      <c r="E233" s="39"/>
      <c r="F233" s="113">
        <f t="shared" si="56"/>
        <v>0</v>
      </c>
    </row>
    <row r="234" spans="1:6" ht="15.6" customHeight="1">
      <c r="A234" s="35"/>
      <c r="B234" s="46" t="s">
        <v>59</v>
      </c>
      <c r="C234" s="47"/>
      <c r="D234" s="38"/>
      <c r="E234" s="39"/>
      <c r="F234" s="113"/>
    </row>
    <row r="235" spans="1:6" ht="27.6">
      <c r="A235" s="35">
        <f t="shared" ref="A235" si="58">A233+1</f>
        <v>193</v>
      </c>
      <c r="B235" s="49" t="s">
        <v>277</v>
      </c>
      <c r="C235" s="47" t="s">
        <v>14</v>
      </c>
      <c r="D235" s="38">
        <v>755</v>
      </c>
      <c r="E235" s="39"/>
      <c r="F235" s="113">
        <f t="shared" si="56"/>
        <v>0</v>
      </c>
    </row>
    <row r="236" spans="1:6" ht="27.6">
      <c r="A236" s="35">
        <f>A235+1</f>
        <v>194</v>
      </c>
      <c r="B236" s="49" t="s">
        <v>278</v>
      </c>
      <c r="C236" s="47" t="s">
        <v>14</v>
      </c>
      <c r="D236" s="38">
        <v>2598</v>
      </c>
      <c r="E236" s="39"/>
      <c r="F236" s="113">
        <f t="shared" si="56"/>
        <v>0</v>
      </c>
    </row>
    <row r="237" spans="1:6" ht="27.6">
      <c r="A237" s="35">
        <f>A236+1</f>
        <v>195</v>
      </c>
      <c r="B237" s="49" t="s">
        <v>279</v>
      </c>
      <c r="C237" s="47" t="s">
        <v>14</v>
      </c>
      <c r="D237" s="38">
        <v>200</v>
      </c>
      <c r="E237" s="39"/>
      <c r="F237" s="113">
        <f t="shared" ref="F237" si="59">+D237*E237</f>
        <v>0</v>
      </c>
    </row>
    <row r="238" spans="1:6" ht="27.6">
      <c r="A238" s="35">
        <f>A237+1</f>
        <v>196</v>
      </c>
      <c r="B238" s="49" t="s">
        <v>280</v>
      </c>
      <c r="C238" s="47" t="s">
        <v>14</v>
      </c>
      <c r="D238" s="38">
        <v>180</v>
      </c>
      <c r="E238" s="39"/>
      <c r="F238" s="113">
        <f t="shared" ref="F238" si="60">+D238*E238</f>
        <v>0</v>
      </c>
    </row>
    <row r="239" spans="1:6" ht="15.6" customHeight="1">
      <c r="A239" s="51"/>
      <c r="B239" s="46" t="s">
        <v>60</v>
      </c>
      <c r="C239" s="47"/>
      <c r="D239" s="38"/>
      <c r="E239" s="39"/>
      <c r="F239" s="113"/>
    </row>
    <row r="240" spans="1:6" ht="29.55" customHeight="1">
      <c r="A240" s="35">
        <f>+A238+1</f>
        <v>197</v>
      </c>
      <c r="B240" s="49" t="s">
        <v>281</v>
      </c>
      <c r="C240" s="47" t="s">
        <v>17</v>
      </c>
      <c r="D240" s="38">
        <v>71</v>
      </c>
      <c r="E240" s="39"/>
      <c r="F240" s="113">
        <f t="shared" si="56"/>
        <v>0</v>
      </c>
    </row>
    <row r="241" spans="1:14" ht="15.6" customHeight="1">
      <c r="A241" s="51"/>
      <c r="B241" s="46" t="s">
        <v>61</v>
      </c>
      <c r="C241" s="47"/>
      <c r="D241" s="38"/>
      <c r="E241" s="39"/>
      <c r="F241" s="113"/>
    </row>
    <row r="242" spans="1:14" ht="27.6">
      <c r="A242" s="35">
        <f>A240+1</f>
        <v>198</v>
      </c>
      <c r="B242" s="49" t="s">
        <v>282</v>
      </c>
      <c r="C242" s="47" t="s">
        <v>17</v>
      </c>
      <c r="D242" s="38">
        <v>123</v>
      </c>
      <c r="E242" s="39"/>
      <c r="F242" s="113">
        <f t="shared" ref="F242" si="61">+D242*E242</f>
        <v>0</v>
      </c>
    </row>
    <row r="243" spans="1:14" ht="27.75" customHeight="1">
      <c r="A243" s="35">
        <f>A242+1</f>
        <v>199</v>
      </c>
      <c r="B243" s="49" t="s">
        <v>283</v>
      </c>
      <c r="C243" s="47" t="s">
        <v>17</v>
      </c>
      <c r="D243" s="38">
        <v>65</v>
      </c>
      <c r="E243" s="39"/>
      <c r="F243" s="113">
        <f t="shared" si="56"/>
        <v>0</v>
      </c>
    </row>
    <row r="244" spans="1:14" s="59" customFormat="1" ht="27.75" customHeight="1">
      <c r="A244" s="35">
        <f t="shared" ref="A244:A246" si="62">A243+1</f>
        <v>200</v>
      </c>
      <c r="B244" s="49" t="s">
        <v>284</v>
      </c>
      <c r="C244" s="47" t="s">
        <v>17</v>
      </c>
      <c r="D244" s="38">
        <v>10</v>
      </c>
      <c r="E244" s="39"/>
      <c r="F244" s="113">
        <f t="shared" si="56"/>
        <v>0</v>
      </c>
      <c r="G244" s="133"/>
      <c r="H244" s="134"/>
      <c r="I244" s="134"/>
      <c r="J244" s="134"/>
      <c r="K244" s="134"/>
      <c r="L244" s="134"/>
      <c r="M244" s="134"/>
      <c r="N244" s="134"/>
    </row>
    <row r="245" spans="1:14" ht="27.75" customHeight="1">
      <c r="A245" s="35">
        <f t="shared" si="62"/>
        <v>201</v>
      </c>
      <c r="B245" s="49" t="s">
        <v>285</v>
      </c>
      <c r="C245" s="47" t="s">
        <v>17</v>
      </c>
      <c r="D245" s="38">
        <v>133</v>
      </c>
      <c r="E245" s="39"/>
      <c r="F245" s="113">
        <f t="shared" si="56"/>
        <v>0</v>
      </c>
    </row>
    <row r="246" spans="1:14" ht="27.75" customHeight="1">
      <c r="A246" s="35">
        <f t="shared" si="62"/>
        <v>202</v>
      </c>
      <c r="B246" s="49" t="s">
        <v>286</v>
      </c>
      <c r="C246" s="47" t="s">
        <v>17</v>
      </c>
      <c r="D246" s="38">
        <v>3</v>
      </c>
      <c r="E246" s="39"/>
      <c r="F246" s="113">
        <f t="shared" si="56"/>
        <v>0</v>
      </c>
    </row>
    <row r="247" spans="1:14" ht="24" customHeight="1">
      <c r="A247" s="35"/>
      <c r="B247" s="46" t="s">
        <v>145</v>
      </c>
      <c r="C247" s="47"/>
      <c r="D247" s="38"/>
      <c r="E247" s="39"/>
      <c r="F247" s="113"/>
    </row>
    <row r="248" spans="1:14" ht="27.6">
      <c r="A248" s="35">
        <f>A246+1</f>
        <v>203</v>
      </c>
      <c r="B248" s="49" t="s">
        <v>287</v>
      </c>
      <c r="C248" s="66" t="s">
        <v>14</v>
      </c>
      <c r="D248" s="38">
        <v>78</v>
      </c>
      <c r="E248" s="54"/>
      <c r="F248" s="113">
        <f t="shared" ref="F248" si="63">+D248*E248</f>
        <v>0</v>
      </c>
    </row>
    <row r="249" spans="1:14" ht="32.549999999999997" customHeight="1">
      <c r="A249" s="35">
        <f>A248+1</f>
        <v>204</v>
      </c>
      <c r="B249" s="49" t="s">
        <v>288</v>
      </c>
      <c r="C249" s="66" t="s">
        <v>14</v>
      </c>
      <c r="D249" s="38">
        <v>4647</v>
      </c>
      <c r="E249" s="54"/>
      <c r="F249" s="113">
        <f t="shared" si="56"/>
        <v>0</v>
      </c>
    </row>
    <row r="250" spans="1:14" ht="29.1" customHeight="1">
      <c r="A250" s="35">
        <f>A249+1</f>
        <v>205</v>
      </c>
      <c r="B250" s="49" t="s">
        <v>289</v>
      </c>
      <c r="C250" s="47" t="s">
        <v>17</v>
      </c>
      <c r="D250" s="38">
        <v>256</v>
      </c>
      <c r="E250" s="54"/>
      <c r="F250" s="113">
        <f t="shared" si="56"/>
        <v>0</v>
      </c>
    </row>
    <row r="251" spans="1:14" ht="26.1" customHeight="1">
      <c r="A251" s="35">
        <f>A250+1</f>
        <v>206</v>
      </c>
      <c r="B251" s="49" t="s">
        <v>290</v>
      </c>
      <c r="C251" s="47" t="s">
        <v>17</v>
      </c>
      <c r="D251" s="38">
        <v>67</v>
      </c>
      <c r="E251" s="54"/>
      <c r="F251" s="113">
        <f t="shared" si="56"/>
        <v>0</v>
      </c>
    </row>
    <row r="252" spans="1:14" ht="26.1" customHeight="1">
      <c r="A252" s="35">
        <f>A251+1</f>
        <v>207</v>
      </c>
      <c r="B252" s="49" t="s">
        <v>291</v>
      </c>
      <c r="C252" s="47" t="s">
        <v>17</v>
      </c>
      <c r="D252" s="38">
        <v>51</v>
      </c>
      <c r="E252" s="54"/>
      <c r="F252" s="113">
        <f t="shared" ref="F252:F253" si="64">+D252*E252</f>
        <v>0</v>
      </c>
    </row>
    <row r="253" spans="1:14" ht="26.1" customHeight="1">
      <c r="A253" s="35">
        <f>A252+1</f>
        <v>208</v>
      </c>
      <c r="B253" s="49" t="s">
        <v>292</v>
      </c>
      <c r="C253" s="47" t="s">
        <v>17</v>
      </c>
      <c r="D253" s="38">
        <v>28</v>
      </c>
      <c r="E253" s="54"/>
      <c r="F253" s="113">
        <f t="shared" si="64"/>
        <v>0</v>
      </c>
    </row>
    <row r="254" spans="1:14" ht="24" customHeight="1">
      <c r="A254" s="35"/>
      <c r="B254" s="46" t="s">
        <v>62</v>
      </c>
      <c r="C254" s="47"/>
      <c r="D254" s="38"/>
      <c r="E254" s="39"/>
      <c r="F254" s="113"/>
    </row>
    <row r="255" spans="1:14" ht="24" customHeight="1">
      <c r="A255" s="35"/>
      <c r="B255" s="46" t="s">
        <v>63</v>
      </c>
      <c r="C255" s="47"/>
      <c r="D255" s="38"/>
      <c r="E255" s="39"/>
      <c r="F255" s="113"/>
    </row>
    <row r="256" spans="1:14" ht="30.75" customHeight="1">
      <c r="A256" s="35">
        <f>A253+1</f>
        <v>209</v>
      </c>
      <c r="B256" s="49" t="s">
        <v>293</v>
      </c>
      <c r="C256" s="47" t="s">
        <v>14</v>
      </c>
      <c r="D256" s="38">
        <v>2200</v>
      </c>
      <c r="E256" s="39"/>
      <c r="F256" s="113">
        <f t="shared" ref="F256:F273" si="65">+D256*E256</f>
        <v>0</v>
      </c>
    </row>
    <row r="257" spans="1:6" ht="30.75" customHeight="1">
      <c r="A257" s="35">
        <f t="shared" ref="A257:A273" si="66">A256+1</f>
        <v>210</v>
      </c>
      <c r="B257" s="49" t="s">
        <v>294</v>
      </c>
      <c r="C257" s="47" t="s">
        <v>14</v>
      </c>
      <c r="D257" s="38">
        <v>600</v>
      </c>
      <c r="E257" s="39"/>
      <c r="F257" s="113">
        <f t="shared" si="65"/>
        <v>0</v>
      </c>
    </row>
    <row r="258" spans="1:6" ht="30.75" customHeight="1">
      <c r="A258" s="35">
        <f t="shared" si="66"/>
        <v>211</v>
      </c>
      <c r="B258" s="49" t="s">
        <v>295</v>
      </c>
      <c r="C258" s="47" t="s">
        <v>14</v>
      </c>
      <c r="D258" s="38">
        <v>550</v>
      </c>
      <c r="E258" s="39"/>
      <c r="F258" s="113">
        <f t="shared" si="65"/>
        <v>0</v>
      </c>
    </row>
    <row r="259" spans="1:6" ht="30.75" customHeight="1">
      <c r="A259" s="35">
        <f t="shared" si="66"/>
        <v>212</v>
      </c>
      <c r="B259" s="49" t="s">
        <v>296</v>
      </c>
      <c r="C259" s="47" t="s">
        <v>14</v>
      </c>
      <c r="D259" s="38">
        <v>200</v>
      </c>
      <c r="E259" s="39"/>
      <c r="F259" s="113">
        <f t="shared" si="65"/>
        <v>0</v>
      </c>
    </row>
    <row r="260" spans="1:6" ht="30.75" customHeight="1">
      <c r="A260" s="35">
        <f t="shared" si="66"/>
        <v>213</v>
      </c>
      <c r="B260" s="49" t="s">
        <v>297</v>
      </c>
      <c r="C260" s="47" t="s">
        <v>14</v>
      </c>
      <c r="D260" s="38">
        <v>400</v>
      </c>
      <c r="E260" s="39"/>
      <c r="F260" s="113">
        <f t="shared" si="65"/>
        <v>0</v>
      </c>
    </row>
    <row r="261" spans="1:6" ht="30.75" customHeight="1">
      <c r="A261" s="35">
        <f t="shared" si="66"/>
        <v>214</v>
      </c>
      <c r="B261" s="49" t="s">
        <v>207</v>
      </c>
      <c r="C261" s="47" t="s">
        <v>14</v>
      </c>
      <c r="D261" s="38">
        <v>250</v>
      </c>
      <c r="E261" s="39"/>
      <c r="F261" s="113">
        <f t="shared" si="65"/>
        <v>0</v>
      </c>
    </row>
    <row r="262" spans="1:6" ht="30.75" customHeight="1">
      <c r="A262" s="35">
        <f t="shared" si="66"/>
        <v>215</v>
      </c>
      <c r="B262" s="49" t="s">
        <v>298</v>
      </c>
      <c r="C262" s="47" t="s">
        <v>14</v>
      </c>
      <c r="D262" s="38">
        <v>100</v>
      </c>
      <c r="E262" s="39"/>
      <c r="F262" s="113">
        <f t="shared" si="65"/>
        <v>0</v>
      </c>
    </row>
    <row r="263" spans="1:6" ht="30.75" customHeight="1">
      <c r="A263" s="35">
        <f>A262+1</f>
        <v>216</v>
      </c>
      <c r="B263" s="49" t="s">
        <v>299</v>
      </c>
      <c r="C263" s="47" t="s">
        <v>14</v>
      </c>
      <c r="D263" s="38">
        <v>300</v>
      </c>
      <c r="E263" s="39"/>
      <c r="F263" s="113">
        <f t="shared" si="65"/>
        <v>0</v>
      </c>
    </row>
    <row r="264" spans="1:6" ht="30.75" customHeight="1">
      <c r="A264" s="35">
        <f>A263+1</f>
        <v>217</v>
      </c>
      <c r="B264" s="49" t="s">
        <v>300</v>
      </c>
      <c r="C264" s="47" t="s">
        <v>14</v>
      </c>
      <c r="D264" s="38">
        <v>110</v>
      </c>
      <c r="E264" s="39"/>
      <c r="F264" s="113">
        <f t="shared" si="65"/>
        <v>0</v>
      </c>
    </row>
    <row r="265" spans="1:6" ht="27.75" customHeight="1">
      <c r="A265" s="35">
        <f>A264+1</f>
        <v>218</v>
      </c>
      <c r="B265" s="49" t="s">
        <v>301</v>
      </c>
      <c r="C265" s="47" t="s">
        <v>17</v>
      </c>
      <c r="D265" s="38">
        <v>900</v>
      </c>
      <c r="E265" s="39"/>
      <c r="F265" s="113">
        <f t="shared" si="65"/>
        <v>0</v>
      </c>
    </row>
    <row r="266" spans="1:6" ht="27.75" customHeight="1">
      <c r="A266" s="35">
        <f t="shared" si="66"/>
        <v>219</v>
      </c>
      <c r="B266" s="49" t="s">
        <v>302</v>
      </c>
      <c r="C266" s="47" t="s">
        <v>10</v>
      </c>
      <c r="D266" s="38">
        <v>2</v>
      </c>
      <c r="E266" s="39"/>
      <c r="F266" s="113">
        <f t="shared" si="65"/>
        <v>0</v>
      </c>
    </row>
    <row r="267" spans="1:6" ht="27.75" customHeight="1">
      <c r="A267" s="35">
        <f t="shared" si="66"/>
        <v>220</v>
      </c>
      <c r="B267" s="49" t="s">
        <v>303</v>
      </c>
      <c r="C267" s="47" t="s">
        <v>17</v>
      </c>
      <c r="D267" s="38">
        <v>28</v>
      </c>
      <c r="E267" s="39"/>
      <c r="F267" s="113">
        <f t="shared" si="65"/>
        <v>0</v>
      </c>
    </row>
    <row r="268" spans="1:6" ht="27.75" customHeight="1">
      <c r="A268" s="35">
        <f t="shared" si="66"/>
        <v>221</v>
      </c>
      <c r="B268" s="49" t="s">
        <v>304</v>
      </c>
      <c r="C268" s="47" t="s">
        <v>17</v>
      </c>
      <c r="D268" s="38">
        <v>28</v>
      </c>
      <c r="E268" s="39"/>
      <c r="F268" s="113">
        <f t="shared" si="65"/>
        <v>0</v>
      </c>
    </row>
    <row r="269" spans="1:6" ht="27.75" customHeight="1">
      <c r="A269" s="35">
        <f t="shared" si="66"/>
        <v>222</v>
      </c>
      <c r="B269" s="49" t="s">
        <v>305</v>
      </c>
      <c r="C269" s="47" t="s">
        <v>10</v>
      </c>
      <c r="D269" s="38">
        <v>1</v>
      </c>
      <c r="E269" s="39"/>
      <c r="F269" s="113">
        <f t="shared" si="65"/>
        <v>0</v>
      </c>
    </row>
    <row r="270" spans="1:6" ht="27.75" customHeight="1">
      <c r="A270" s="35">
        <f t="shared" si="66"/>
        <v>223</v>
      </c>
      <c r="B270" s="49" t="s">
        <v>447</v>
      </c>
      <c r="C270" s="47" t="s">
        <v>10</v>
      </c>
      <c r="D270" s="38">
        <v>2</v>
      </c>
      <c r="E270" s="39"/>
      <c r="F270" s="113">
        <f t="shared" si="65"/>
        <v>0</v>
      </c>
    </row>
    <row r="271" spans="1:6" ht="27.75" customHeight="1">
      <c r="A271" s="35">
        <f t="shared" si="66"/>
        <v>224</v>
      </c>
      <c r="B271" s="49" t="s">
        <v>306</v>
      </c>
      <c r="C271" s="47" t="s">
        <v>17</v>
      </c>
      <c r="D271" s="38">
        <v>28</v>
      </c>
      <c r="E271" s="39"/>
      <c r="F271" s="113">
        <f t="shared" si="65"/>
        <v>0</v>
      </c>
    </row>
    <row r="272" spans="1:6" ht="27.75" customHeight="1">
      <c r="A272" s="35">
        <f t="shared" si="66"/>
        <v>225</v>
      </c>
      <c r="B272" s="49" t="s">
        <v>307</v>
      </c>
      <c r="C272" s="47" t="s">
        <v>17</v>
      </c>
      <c r="D272" s="38">
        <v>28</v>
      </c>
      <c r="E272" s="39"/>
      <c r="F272" s="113">
        <f t="shared" si="65"/>
        <v>0</v>
      </c>
    </row>
    <row r="273" spans="1:14" ht="27.75" customHeight="1" thickBot="1">
      <c r="A273" s="35">
        <f t="shared" si="66"/>
        <v>226</v>
      </c>
      <c r="B273" s="49" t="s">
        <v>308</v>
      </c>
      <c r="C273" s="47" t="s">
        <v>10</v>
      </c>
      <c r="D273" s="38">
        <v>1</v>
      </c>
      <c r="E273" s="39"/>
      <c r="F273" s="113">
        <f t="shared" si="65"/>
        <v>0</v>
      </c>
    </row>
    <row r="274" spans="1:14" s="70" customFormat="1" ht="21.6" customHeight="1">
      <c r="A274" s="67" t="s">
        <v>64</v>
      </c>
      <c r="B274" s="68"/>
      <c r="C274" s="68"/>
      <c r="D274" s="68"/>
      <c r="E274" s="69"/>
      <c r="F274" s="116">
        <f>SUM(F8:F273)</f>
        <v>0</v>
      </c>
      <c r="G274" s="135"/>
      <c r="H274" s="136"/>
      <c r="I274" s="136"/>
      <c r="J274" s="136"/>
      <c r="K274" s="136"/>
      <c r="L274" s="136"/>
      <c r="M274" s="136"/>
      <c r="N274" s="136"/>
    </row>
    <row r="275" spans="1:14" s="74" customFormat="1" ht="26.7" customHeight="1">
      <c r="A275" s="71"/>
      <c r="B275" s="72" t="s">
        <v>78</v>
      </c>
      <c r="C275" s="73"/>
      <c r="E275" s="75"/>
      <c r="F275" s="117"/>
      <c r="G275" s="137"/>
      <c r="H275" s="138"/>
      <c r="I275" s="138"/>
      <c r="J275" s="138"/>
      <c r="K275" s="138"/>
      <c r="L275" s="138"/>
      <c r="M275" s="138"/>
      <c r="N275" s="138"/>
    </row>
    <row r="276" spans="1:14" s="79" customFormat="1" ht="23.55" customHeight="1">
      <c r="A276" s="34"/>
      <c r="B276" s="64" t="s">
        <v>79</v>
      </c>
      <c r="C276" s="76"/>
      <c r="D276" s="77"/>
      <c r="E276" s="78"/>
      <c r="F276" s="118"/>
      <c r="G276" s="139"/>
      <c r="H276" s="140"/>
      <c r="I276" s="140"/>
      <c r="J276" s="140"/>
      <c r="K276" s="140"/>
      <c r="L276" s="140"/>
      <c r="M276" s="140"/>
      <c r="N276" s="140"/>
    </row>
    <row r="277" spans="1:14" s="79" customFormat="1" ht="23.55" customHeight="1">
      <c r="A277" s="34"/>
      <c r="B277" s="64" t="s">
        <v>80</v>
      </c>
      <c r="C277" s="76"/>
      <c r="D277" s="77"/>
      <c r="E277" s="78"/>
      <c r="F277" s="118"/>
      <c r="G277" s="139"/>
      <c r="H277" s="140"/>
      <c r="I277" s="140"/>
      <c r="J277" s="140"/>
      <c r="K277" s="140"/>
      <c r="L277" s="140"/>
      <c r="M277" s="140"/>
      <c r="N277" s="140"/>
    </row>
    <row r="278" spans="1:14" s="79" customFormat="1">
      <c r="A278" s="34"/>
      <c r="B278" s="64" t="s">
        <v>81</v>
      </c>
      <c r="C278" s="76"/>
      <c r="D278" s="77"/>
      <c r="E278" s="78"/>
      <c r="F278" s="118"/>
      <c r="G278" s="139"/>
      <c r="H278" s="140"/>
      <c r="I278" s="140"/>
      <c r="J278" s="140"/>
      <c r="K278" s="140"/>
      <c r="L278" s="140"/>
      <c r="M278" s="140"/>
      <c r="N278" s="140"/>
    </row>
    <row r="279" spans="1:14" s="79" customFormat="1" ht="32.549999999999997" customHeight="1">
      <c r="A279" s="52">
        <f>+A273+1</f>
        <v>227</v>
      </c>
      <c r="B279" s="56" t="s">
        <v>309</v>
      </c>
      <c r="C279" s="58" t="s">
        <v>68</v>
      </c>
      <c r="D279" s="55">
        <v>4</v>
      </c>
      <c r="E279" s="80"/>
      <c r="F279" s="113">
        <f t="shared" ref="F279:F281" si="67">+D279*E279</f>
        <v>0</v>
      </c>
      <c r="G279" s="139"/>
      <c r="H279" s="140"/>
      <c r="I279" s="140"/>
      <c r="J279" s="140"/>
      <c r="K279" s="140"/>
      <c r="L279" s="140"/>
      <c r="M279" s="140"/>
      <c r="N279" s="140"/>
    </row>
    <row r="280" spans="1:14" s="79" customFormat="1" ht="32.549999999999997" customHeight="1">
      <c r="A280" s="52">
        <f>A279+1</f>
        <v>228</v>
      </c>
      <c r="B280" s="56" t="s">
        <v>310</v>
      </c>
      <c r="C280" s="58" t="s">
        <v>68</v>
      </c>
      <c r="D280" s="55">
        <v>1</v>
      </c>
      <c r="E280" s="80"/>
      <c r="F280" s="113">
        <f t="shared" si="67"/>
        <v>0</v>
      </c>
      <c r="G280" s="139"/>
      <c r="H280" s="140"/>
      <c r="I280" s="140"/>
      <c r="J280" s="140"/>
      <c r="K280" s="140"/>
      <c r="L280" s="140"/>
      <c r="M280" s="140"/>
      <c r="N280" s="140"/>
    </row>
    <row r="281" spans="1:14" s="79" customFormat="1" ht="32.549999999999997" customHeight="1">
      <c r="A281" s="52">
        <f t="shared" ref="A281" si="68">A280+1</f>
        <v>229</v>
      </c>
      <c r="B281" s="56" t="s">
        <v>311</v>
      </c>
      <c r="C281" s="58" t="s">
        <v>68</v>
      </c>
      <c r="D281" s="55">
        <v>1</v>
      </c>
      <c r="E281" s="80"/>
      <c r="F281" s="113">
        <f t="shared" si="67"/>
        <v>0</v>
      </c>
      <c r="G281" s="139"/>
      <c r="H281" s="140"/>
      <c r="I281" s="140"/>
      <c r="J281" s="140"/>
      <c r="K281" s="140"/>
      <c r="L281" s="140"/>
      <c r="M281" s="140"/>
      <c r="N281" s="140"/>
    </row>
    <row r="282" spans="1:14" s="79" customFormat="1" ht="29.55" customHeight="1">
      <c r="A282" s="35"/>
      <c r="B282" s="64" t="s">
        <v>82</v>
      </c>
      <c r="C282" s="58"/>
      <c r="D282" s="55"/>
      <c r="E282" s="80"/>
      <c r="F282" s="113"/>
      <c r="G282" s="139"/>
      <c r="H282" s="140"/>
      <c r="I282" s="140"/>
      <c r="J282" s="140"/>
      <c r="K282" s="140"/>
      <c r="L282" s="140"/>
      <c r="M282" s="140"/>
      <c r="N282" s="140"/>
    </row>
    <row r="283" spans="1:14" s="79" customFormat="1" ht="27" customHeight="1">
      <c r="A283" s="35">
        <f>+A281+1</f>
        <v>230</v>
      </c>
      <c r="B283" s="56" t="s">
        <v>312</v>
      </c>
      <c r="C283" s="58" t="s">
        <v>17</v>
      </c>
      <c r="D283" s="55">
        <v>2</v>
      </c>
      <c r="E283" s="80"/>
      <c r="F283" s="113">
        <f>+D283*E283</f>
        <v>0</v>
      </c>
      <c r="G283" s="139"/>
      <c r="H283" s="140"/>
      <c r="I283" s="140"/>
      <c r="J283" s="140"/>
      <c r="K283" s="140"/>
      <c r="L283" s="140"/>
      <c r="M283" s="140"/>
      <c r="N283" s="140"/>
    </row>
    <row r="284" spans="1:14" s="79" customFormat="1" ht="28.2" customHeight="1">
      <c r="A284" s="35">
        <f>A283+1</f>
        <v>231</v>
      </c>
      <c r="B284" s="56" t="s">
        <v>313</v>
      </c>
      <c r="C284" s="58" t="s">
        <v>17</v>
      </c>
      <c r="D284" s="55">
        <v>2</v>
      </c>
      <c r="E284" s="80"/>
      <c r="F284" s="113">
        <f t="shared" ref="F284:F285" si="69">+D284*E284</f>
        <v>0</v>
      </c>
      <c r="G284" s="139"/>
      <c r="H284" s="140"/>
      <c r="I284" s="140"/>
      <c r="J284" s="140"/>
      <c r="K284" s="140"/>
      <c r="L284" s="140"/>
      <c r="M284" s="140"/>
      <c r="N284" s="140"/>
    </row>
    <row r="285" spans="1:14" s="79" customFormat="1" ht="28.2" customHeight="1">
      <c r="A285" s="35">
        <f t="shared" ref="A285:A288" si="70">A284+1</f>
        <v>232</v>
      </c>
      <c r="B285" s="56" t="s">
        <v>314</v>
      </c>
      <c r="C285" s="58" t="s">
        <v>17</v>
      </c>
      <c r="D285" s="55">
        <v>1</v>
      </c>
      <c r="E285" s="80"/>
      <c r="F285" s="113">
        <f t="shared" si="69"/>
        <v>0</v>
      </c>
      <c r="G285" s="139"/>
      <c r="H285" s="140"/>
      <c r="I285" s="140"/>
      <c r="J285" s="140"/>
      <c r="K285" s="140"/>
      <c r="L285" s="140"/>
      <c r="M285" s="140"/>
      <c r="N285" s="140"/>
    </row>
    <row r="286" spans="1:14" s="79" customFormat="1" ht="28.2" customHeight="1">
      <c r="A286" s="35">
        <f t="shared" si="70"/>
        <v>233</v>
      </c>
      <c r="B286" s="56" t="s">
        <v>315</v>
      </c>
      <c r="C286" s="58" t="s">
        <v>17</v>
      </c>
      <c r="D286" s="55">
        <v>2</v>
      </c>
      <c r="E286" s="80"/>
      <c r="F286" s="113">
        <f>+D286*E286</f>
        <v>0</v>
      </c>
      <c r="G286" s="139"/>
      <c r="H286" s="140"/>
      <c r="I286" s="140"/>
      <c r="J286" s="140"/>
      <c r="K286" s="140"/>
      <c r="L286" s="140"/>
      <c r="M286" s="140"/>
      <c r="N286" s="140"/>
    </row>
    <row r="287" spans="1:14" s="79" customFormat="1" ht="28.2" customHeight="1">
      <c r="A287" s="35">
        <f t="shared" si="70"/>
        <v>234</v>
      </c>
      <c r="B287" s="56" t="s">
        <v>316</v>
      </c>
      <c r="C287" s="58" t="s">
        <v>17</v>
      </c>
      <c r="D287" s="55">
        <v>2</v>
      </c>
      <c r="E287" s="80"/>
      <c r="F287" s="113">
        <f t="shared" ref="F287:F288" si="71">+D287*E287</f>
        <v>0</v>
      </c>
      <c r="G287" s="139"/>
      <c r="H287" s="140"/>
      <c r="I287" s="140"/>
      <c r="J287" s="140"/>
      <c r="K287" s="140"/>
      <c r="L287" s="140"/>
      <c r="M287" s="140"/>
      <c r="N287" s="140"/>
    </row>
    <row r="288" spans="1:14" s="79" customFormat="1" ht="28.2" customHeight="1">
      <c r="A288" s="35">
        <f t="shared" si="70"/>
        <v>235</v>
      </c>
      <c r="B288" s="56" t="s">
        <v>317</v>
      </c>
      <c r="C288" s="58" t="s">
        <v>17</v>
      </c>
      <c r="D288" s="55">
        <v>1</v>
      </c>
      <c r="E288" s="80"/>
      <c r="F288" s="113">
        <f t="shared" si="71"/>
        <v>0</v>
      </c>
      <c r="G288" s="139"/>
      <c r="H288" s="140"/>
      <c r="I288" s="140"/>
      <c r="J288" s="140"/>
      <c r="K288" s="140"/>
      <c r="L288" s="140"/>
      <c r="M288" s="140"/>
      <c r="N288" s="140"/>
    </row>
    <row r="289" spans="1:14" s="79" customFormat="1" ht="28.2" customHeight="1">
      <c r="A289" s="35"/>
      <c r="B289" s="64" t="s">
        <v>83</v>
      </c>
      <c r="C289" s="58"/>
      <c r="D289" s="55"/>
      <c r="E289" s="80"/>
      <c r="F289" s="113"/>
      <c r="G289" s="139"/>
      <c r="H289" s="140"/>
      <c r="I289" s="140"/>
      <c r="J289" s="140"/>
      <c r="K289" s="140"/>
      <c r="L289" s="140"/>
      <c r="M289" s="140"/>
      <c r="N289" s="140"/>
    </row>
    <row r="290" spans="1:14" s="79" customFormat="1" ht="30" customHeight="1">
      <c r="A290" s="35">
        <f>+A288+1</f>
        <v>236</v>
      </c>
      <c r="B290" s="56" t="s">
        <v>318</v>
      </c>
      <c r="C290" s="58" t="s">
        <v>17</v>
      </c>
      <c r="D290" s="55">
        <v>12</v>
      </c>
      <c r="E290" s="80"/>
      <c r="F290" s="113">
        <f t="shared" ref="F290:F291" si="72">+D290*E290</f>
        <v>0</v>
      </c>
      <c r="G290" s="139"/>
      <c r="H290" s="140"/>
      <c r="I290" s="140"/>
      <c r="J290" s="140"/>
      <c r="K290" s="140"/>
      <c r="L290" s="140"/>
      <c r="M290" s="140"/>
      <c r="N290" s="140"/>
    </row>
    <row r="291" spans="1:14" s="79" customFormat="1" ht="25.2" customHeight="1">
      <c r="A291" s="35">
        <f t="shared" ref="A291:A293" si="73">A290+1</f>
        <v>237</v>
      </c>
      <c r="B291" s="56" t="s">
        <v>319</v>
      </c>
      <c r="C291" s="58" t="s">
        <v>17</v>
      </c>
      <c r="D291" s="55">
        <v>4</v>
      </c>
      <c r="E291" s="80"/>
      <c r="F291" s="113">
        <f t="shared" si="72"/>
        <v>0</v>
      </c>
      <c r="G291" s="139"/>
      <c r="H291" s="140"/>
      <c r="I291" s="140"/>
      <c r="J291" s="140"/>
      <c r="K291" s="140"/>
      <c r="L291" s="140"/>
      <c r="M291" s="140"/>
      <c r="N291" s="140"/>
    </row>
    <row r="292" spans="1:14" s="79" customFormat="1" ht="25.2" customHeight="1">
      <c r="A292" s="35">
        <f t="shared" si="73"/>
        <v>238</v>
      </c>
      <c r="B292" s="56" t="s">
        <v>320</v>
      </c>
      <c r="C292" s="58" t="s">
        <v>17</v>
      </c>
      <c r="D292" s="55">
        <v>2</v>
      </c>
      <c r="E292" s="80"/>
      <c r="F292" s="113">
        <f t="shared" ref="F292:F293" si="74">+D292*E292</f>
        <v>0</v>
      </c>
      <c r="G292" s="139"/>
      <c r="H292" s="140"/>
      <c r="I292" s="140"/>
      <c r="J292" s="140"/>
      <c r="K292" s="140"/>
      <c r="L292" s="140"/>
      <c r="M292" s="140"/>
      <c r="N292" s="140"/>
    </row>
    <row r="293" spans="1:14" s="79" customFormat="1" ht="25.2" customHeight="1">
      <c r="A293" s="35">
        <f t="shared" si="73"/>
        <v>239</v>
      </c>
      <c r="B293" s="56" t="s">
        <v>321</v>
      </c>
      <c r="C293" s="58" t="s">
        <v>17</v>
      </c>
      <c r="D293" s="55">
        <v>2</v>
      </c>
      <c r="E293" s="80"/>
      <c r="F293" s="113">
        <f t="shared" si="74"/>
        <v>0</v>
      </c>
      <c r="G293" s="139"/>
      <c r="H293" s="140"/>
      <c r="I293" s="140"/>
      <c r="J293" s="140"/>
      <c r="K293" s="140"/>
      <c r="L293" s="140"/>
      <c r="M293" s="140"/>
      <c r="N293" s="140"/>
    </row>
    <row r="294" spans="1:14" s="79" customFormat="1" ht="26.55" customHeight="1">
      <c r="A294" s="35"/>
      <c r="B294" s="64" t="s">
        <v>84</v>
      </c>
      <c r="C294" s="58"/>
      <c r="D294" s="55"/>
      <c r="E294" s="80"/>
      <c r="F294" s="113"/>
      <c r="G294" s="139"/>
      <c r="H294" s="140"/>
      <c r="I294" s="140"/>
      <c r="J294" s="140"/>
      <c r="K294" s="140"/>
      <c r="L294" s="140"/>
      <c r="M294" s="140"/>
      <c r="N294" s="140"/>
    </row>
    <row r="295" spans="1:14" s="79" customFormat="1" ht="26.55" customHeight="1">
      <c r="A295" s="35">
        <f>A293+1</f>
        <v>240</v>
      </c>
      <c r="B295" s="56" t="s">
        <v>322</v>
      </c>
      <c r="C295" s="58" t="s">
        <v>17</v>
      </c>
      <c r="D295" s="55">
        <v>12</v>
      </c>
      <c r="E295" s="80"/>
      <c r="F295" s="113">
        <f t="shared" ref="F295:F308" si="75">+D295*E295</f>
        <v>0</v>
      </c>
      <c r="G295" s="139"/>
      <c r="H295" s="140"/>
      <c r="I295" s="140"/>
      <c r="J295" s="140"/>
      <c r="K295" s="140"/>
      <c r="L295" s="140"/>
      <c r="M295" s="140"/>
      <c r="N295" s="140"/>
    </row>
    <row r="296" spans="1:14" s="79" customFormat="1" ht="26.55" customHeight="1">
      <c r="A296" s="35">
        <f>A295+1</f>
        <v>241</v>
      </c>
      <c r="B296" s="56" t="s">
        <v>323</v>
      </c>
      <c r="C296" s="58" t="s">
        <v>17</v>
      </c>
      <c r="D296" s="55">
        <v>6</v>
      </c>
      <c r="E296" s="80"/>
      <c r="F296" s="113">
        <f t="shared" si="75"/>
        <v>0</v>
      </c>
      <c r="G296" s="139"/>
      <c r="H296" s="140"/>
      <c r="I296" s="140"/>
      <c r="J296" s="140"/>
      <c r="K296" s="140"/>
      <c r="L296" s="140"/>
      <c r="M296" s="140"/>
      <c r="N296" s="140"/>
    </row>
    <row r="297" spans="1:14" s="79" customFormat="1" ht="27.6">
      <c r="A297" s="35">
        <f>A296+1</f>
        <v>242</v>
      </c>
      <c r="B297" s="56" t="s">
        <v>324</v>
      </c>
      <c r="C297" s="58" t="s">
        <v>68</v>
      </c>
      <c r="D297" s="55">
        <v>5</v>
      </c>
      <c r="E297" s="80"/>
      <c r="F297" s="113">
        <f t="shared" si="75"/>
        <v>0</v>
      </c>
      <c r="G297" s="139"/>
      <c r="H297" s="140"/>
      <c r="I297" s="140"/>
      <c r="J297" s="140"/>
      <c r="K297" s="140"/>
      <c r="L297" s="140"/>
      <c r="M297" s="140"/>
      <c r="N297" s="140"/>
    </row>
    <row r="298" spans="1:14" s="79" customFormat="1" ht="25.5" customHeight="1">
      <c r="A298" s="35"/>
      <c r="B298" s="64" t="s">
        <v>85</v>
      </c>
      <c r="C298" s="58"/>
      <c r="D298" s="55"/>
      <c r="E298" s="80"/>
      <c r="F298" s="113"/>
      <c r="G298" s="139"/>
      <c r="H298" s="140"/>
      <c r="I298" s="140"/>
      <c r="J298" s="140"/>
      <c r="K298" s="140"/>
      <c r="L298" s="140"/>
      <c r="M298" s="140"/>
      <c r="N298" s="140"/>
    </row>
    <row r="299" spans="1:14" s="79" customFormat="1" ht="35.549999999999997" customHeight="1">
      <c r="A299" s="35">
        <f>A297+1</f>
        <v>243</v>
      </c>
      <c r="B299" s="56" t="s">
        <v>325</v>
      </c>
      <c r="C299" s="58" t="s">
        <v>68</v>
      </c>
      <c r="D299" s="55">
        <v>1</v>
      </c>
      <c r="E299" s="80"/>
      <c r="F299" s="113">
        <f t="shared" ref="F299:F302" si="76">+D299*E299</f>
        <v>0</v>
      </c>
      <c r="G299" s="139"/>
      <c r="H299" s="140"/>
      <c r="I299" s="140"/>
      <c r="J299" s="140"/>
      <c r="K299" s="140"/>
      <c r="L299" s="140"/>
      <c r="M299" s="140"/>
      <c r="N299" s="140"/>
    </row>
    <row r="300" spans="1:14" s="79" customFormat="1" ht="40.950000000000003" customHeight="1">
      <c r="A300" s="35">
        <f t="shared" ref="A300:A310" si="77">A299+1</f>
        <v>244</v>
      </c>
      <c r="B300" s="56" t="s">
        <v>326</v>
      </c>
      <c r="C300" s="58" t="s">
        <v>68</v>
      </c>
      <c r="D300" s="55">
        <v>1</v>
      </c>
      <c r="E300" s="80"/>
      <c r="F300" s="113">
        <f t="shared" si="76"/>
        <v>0</v>
      </c>
      <c r="G300" s="139"/>
      <c r="H300" s="140"/>
      <c r="I300" s="140"/>
      <c r="J300" s="140"/>
      <c r="K300" s="140"/>
      <c r="L300" s="140"/>
      <c r="M300" s="140"/>
      <c r="N300" s="140"/>
    </row>
    <row r="301" spans="1:14" s="79" customFormat="1" ht="40.950000000000003" customHeight="1">
      <c r="A301" s="35">
        <f t="shared" si="77"/>
        <v>245</v>
      </c>
      <c r="B301" s="56" t="s">
        <v>327</v>
      </c>
      <c r="C301" s="58" t="s">
        <v>68</v>
      </c>
      <c r="D301" s="55">
        <v>1</v>
      </c>
      <c r="E301" s="80"/>
      <c r="F301" s="113">
        <f t="shared" si="76"/>
        <v>0</v>
      </c>
      <c r="G301" s="139"/>
      <c r="H301" s="140"/>
      <c r="I301" s="140"/>
      <c r="J301" s="140"/>
      <c r="K301" s="140"/>
      <c r="L301" s="140"/>
      <c r="M301" s="140"/>
      <c r="N301" s="140"/>
    </row>
    <row r="302" spans="1:14" s="79" customFormat="1" ht="34.950000000000003" customHeight="1">
      <c r="A302" s="35">
        <f t="shared" si="77"/>
        <v>246</v>
      </c>
      <c r="B302" s="56" t="s">
        <v>328</v>
      </c>
      <c r="C302" s="58" t="s">
        <v>68</v>
      </c>
      <c r="D302" s="55">
        <v>1</v>
      </c>
      <c r="E302" s="80"/>
      <c r="F302" s="113">
        <f t="shared" si="76"/>
        <v>0</v>
      </c>
      <c r="G302" s="139"/>
      <c r="H302" s="140"/>
      <c r="I302" s="140"/>
      <c r="J302" s="140"/>
      <c r="K302" s="140"/>
      <c r="L302" s="140"/>
      <c r="M302" s="140"/>
      <c r="N302" s="140"/>
    </row>
    <row r="303" spans="1:14" s="79" customFormat="1" ht="34.950000000000003" customHeight="1">
      <c r="A303" s="35">
        <f t="shared" si="77"/>
        <v>247</v>
      </c>
      <c r="B303" s="56" t="s">
        <v>329</v>
      </c>
      <c r="C303" s="58" t="s">
        <v>68</v>
      </c>
      <c r="D303" s="55">
        <v>1</v>
      </c>
      <c r="E303" s="80"/>
      <c r="F303" s="113">
        <f t="shared" ref="F303:F304" si="78">+D303*E303</f>
        <v>0</v>
      </c>
      <c r="G303" s="139"/>
      <c r="H303" s="140"/>
      <c r="I303" s="140"/>
      <c r="J303" s="140"/>
      <c r="K303" s="140"/>
      <c r="L303" s="140"/>
      <c r="M303" s="140"/>
      <c r="N303" s="140"/>
    </row>
    <row r="304" spans="1:14" s="79" customFormat="1" ht="34.950000000000003" customHeight="1">
      <c r="A304" s="35">
        <f t="shared" si="77"/>
        <v>248</v>
      </c>
      <c r="B304" s="56" t="s">
        <v>159</v>
      </c>
      <c r="C304" s="58" t="s">
        <v>68</v>
      </c>
      <c r="D304" s="55">
        <v>5</v>
      </c>
      <c r="E304" s="80"/>
      <c r="F304" s="113">
        <f t="shared" si="78"/>
        <v>0</v>
      </c>
      <c r="G304" s="139"/>
      <c r="H304" s="140"/>
      <c r="I304" s="140"/>
      <c r="J304" s="140"/>
      <c r="K304" s="140"/>
      <c r="L304" s="140"/>
      <c r="M304" s="140"/>
      <c r="N304" s="140"/>
    </row>
    <row r="305" spans="1:14" s="79" customFormat="1" ht="25.5" customHeight="1">
      <c r="A305" s="35"/>
      <c r="B305" s="64" t="s">
        <v>197</v>
      </c>
      <c r="C305" s="58"/>
      <c r="D305" s="55"/>
      <c r="E305" s="80"/>
      <c r="F305" s="113"/>
      <c r="G305" s="139"/>
      <c r="H305" s="140"/>
      <c r="I305" s="140"/>
      <c r="J305" s="140"/>
      <c r="K305" s="140"/>
      <c r="L305" s="140"/>
      <c r="M305" s="140"/>
      <c r="N305" s="140"/>
    </row>
    <row r="306" spans="1:14" s="79" customFormat="1" ht="34.950000000000003" customHeight="1">
      <c r="A306" s="35">
        <f>A304+1</f>
        <v>249</v>
      </c>
      <c r="B306" s="56" t="s">
        <v>330</v>
      </c>
      <c r="C306" s="58" t="s">
        <v>68</v>
      </c>
      <c r="D306" s="55">
        <v>1</v>
      </c>
      <c r="E306" s="80"/>
      <c r="F306" s="113">
        <f t="shared" si="75"/>
        <v>0</v>
      </c>
      <c r="G306" s="139"/>
      <c r="H306" s="140"/>
      <c r="I306" s="140"/>
      <c r="J306" s="140"/>
      <c r="K306" s="140"/>
      <c r="L306" s="140"/>
      <c r="M306" s="140"/>
      <c r="N306" s="140"/>
    </row>
    <row r="307" spans="1:14" s="79" customFormat="1" ht="34.950000000000003" customHeight="1">
      <c r="A307" s="35">
        <f t="shared" si="77"/>
        <v>250</v>
      </c>
      <c r="B307" s="56" t="s">
        <v>331</v>
      </c>
      <c r="C307" s="58" t="s">
        <v>68</v>
      </c>
      <c r="D307" s="55">
        <v>1</v>
      </c>
      <c r="E307" s="80"/>
      <c r="F307" s="113">
        <f t="shared" si="75"/>
        <v>0</v>
      </c>
      <c r="G307" s="139"/>
      <c r="H307" s="140"/>
      <c r="I307" s="140"/>
      <c r="J307" s="140"/>
      <c r="K307" s="140"/>
      <c r="L307" s="140"/>
      <c r="M307" s="140"/>
      <c r="N307" s="140"/>
    </row>
    <row r="308" spans="1:14" s="79" customFormat="1" ht="34.950000000000003" customHeight="1">
      <c r="A308" s="35">
        <f t="shared" si="77"/>
        <v>251</v>
      </c>
      <c r="B308" s="56" t="s">
        <v>332</v>
      </c>
      <c r="C308" s="58" t="s">
        <v>68</v>
      </c>
      <c r="D308" s="55">
        <v>1</v>
      </c>
      <c r="E308" s="80"/>
      <c r="F308" s="113">
        <f t="shared" si="75"/>
        <v>0</v>
      </c>
      <c r="G308" s="139"/>
      <c r="H308" s="140"/>
      <c r="I308" s="140"/>
      <c r="J308" s="140"/>
      <c r="K308" s="140"/>
      <c r="L308" s="140"/>
      <c r="M308" s="140"/>
      <c r="N308" s="140"/>
    </row>
    <row r="309" spans="1:14" s="79" customFormat="1" ht="34.950000000000003" customHeight="1">
      <c r="A309" s="35">
        <f t="shared" si="77"/>
        <v>252</v>
      </c>
      <c r="B309" s="56" t="s">
        <v>333</v>
      </c>
      <c r="C309" s="58" t="s">
        <v>68</v>
      </c>
      <c r="D309" s="55">
        <v>1</v>
      </c>
      <c r="E309" s="80"/>
      <c r="F309" s="113">
        <f t="shared" ref="F309:F310" si="79">+D309*E309</f>
        <v>0</v>
      </c>
      <c r="G309" s="139"/>
      <c r="H309" s="140"/>
      <c r="I309" s="140"/>
      <c r="J309" s="140"/>
      <c r="K309" s="140"/>
      <c r="L309" s="140"/>
      <c r="M309" s="140"/>
      <c r="N309" s="140"/>
    </row>
    <row r="310" spans="1:14" s="79" customFormat="1" ht="34.950000000000003" customHeight="1">
      <c r="A310" s="35">
        <f t="shared" si="77"/>
        <v>253</v>
      </c>
      <c r="B310" s="56" t="s">
        <v>334</v>
      </c>
      <c r="C310" s="58" t="s">
        <v>68</v>
      </c>
      <c r="D310" s="55">
        <v>1</v>
      </c>
      <c r="E310" s="80"/>
      <c r="F310" s="113">
        <f t="shared" si="79"/>
        <v>0</v>
      </c>
      <c r="G310" s="139"/>
      <c r="H310" s="140"/>
      <c r="I310" s="140"/>
      <c r="J310" s="140"/>
      <c r="K310" s="140"/>
      <c r="L310" s="140"/>
      <c r="M310" s="140"/>
      <c r="N310" s="140"/>
    </row>
    <row r="311" spans="1:14" s="79" customFormat="1" ht="33" customHeight="1">
      <c r="A311" s="35"/>
      <c r="B311" s="81" t="s">
        <v>198</v>
      </c>
      <c r="C311" s="58"/>
      <c r="D311" s="55"/>
      <c r="E311" s="80"/>
      <c r="F311" s="113"/>
      <c r="G311" s="139"/>
      <c r="H311" s="140"/>
      <c r="I311" s="140"/>
      <c r="J311" s="140"/>
      <c r="K311" s="140"/>
      <c r="L311" s="140"/>
      <c r="M311" s="140"/>
      <c r="N311" s="140"/>
    </row>
    <row r="312" spans="1:14" s="79" customFormat="1" ht="34.799999999999997" customHeight="1">
      <c r="A312" s="35">
        <f>A310+1</f>
        <v>254</v>
      </c>
      <c r="B312" s="56" t="s">
        <v>335</v>
      </c>
      <c r="C312" s="58" t="s">
        <v>68</v>
      </c>
      <c r="D312" s="55">
        <v>1</v>
      </c>
      <c r="E312" s="80"/>
      <c r="F312" s="113">
        <f t="shared" ref="F312" si="80">+D312*E312</f>
        <v>0</v>
      </c>
      <c r="G312" s="139"/>
      <c r="H312" s="140"/>
      <c r="I312" s="140"/>
      <c r="J312" s="140"/>
      <c r="K312" s="140"/>
      <c r="L312" s="140"/>
      <c r="M312" s="140"/>
      <c r="N312" s="140"/>
    </row>
    <row r="313" spans="1:14" s="79" customFormat="1" ht="34.950000000000003" customHeight="1">
      <c r="A313" s="35">
        <f>A312+1</f>
        <v>255</v>
      </c>
      <c r="B313" s="56" t="s">
        <v>336</v>
      </c>
      <c r="C313" s="58" t="s">
        <v>68</v>
      </c>
      <c r="D313" s="55">
        <v>2</v>
      </c>
      <c r="E313" s="80"/>
      <c r="F313" s="113">
        <f t="shared" ref="F313:F314" si="81">+D313*E313</f>
        <v>0</v>
      </c>
      <c r="G313" s="139"/>
      <c r="H313" s="140"/>
      <c r="I313" s="140"/>
      <c r="J313" s="140"/>
      <c r="K313" s="140"/>
      <c r="L313" s="140"/>
      <c r="M313" s="140"/>
      <c r="N313" s="140"/>
    </row>
    <row r="314" spans="1:14" s="79" customFormat="1" ht="34.950000000000003" customHeight="1">
      <c r="A314" s="35">
        <f>A313+1</f>
        <v>256</v>
      </c>
      <c r="B314" s="56" t="s">
        <v>337</v>
      </c>
      <c r="C314" s="58" t="s">
        <v>68</v>
      </c>
      <c r="D314" s="55">
        <v>2</v>
      </c>
      <c r="E314" s="80"/>
      <c r="F314" s="113">
        <f t="shared" si="81"/>
        <v>0</v>
      </c>
      <c r="G314" s="139"/>
      <c r="H314" s="140"/>
      <c r="I314" s="140"/>
      <c r="J314" s="140"/>
      <c r="K314" s="140"/>
      <c r="L314" s="140"/>
      <c r="M314" s="140"/>
      <c r="N314" s="140"/>
    </row>
    <row r="315" spans="1:14" s="79" customFormat="1" ht="34.950000000000003" customHeight="1">
      <c r="A315" s="35"/>
      <c r="B315" s="81" t="s">
        <v>201</v>
      </c>
      <c r="C315" s="58"/>
      <c r="D315" s="55"/>
      <c r="E315" s="80"/>
      <c r="F315" s="113"/>
      <c r="G315" s="139"/>
      <c r="H315" s="140"/>
      <c r="I315" s="140"/>
      <c r="J315" s="140"/>
      <c r="K315" s="140"/>
      <c r="L315" s="140"/>
      <c r="M315" s="140"/>
      <c r="N315" s="140"/>
    </row>
    <row r="316" spans="1:14" s="79" customFormat="1" ht="39.75" customHeight="1">
      <c r="A316" s="35">
        <f>A314+1</f>
        <v>257</v>
      </c>
      <c r="B316" s="56" t="s">
        <v>338</v>
      </c>
      <c r="C316" s="58" t="s">
        <v>68</v>
      </c>
      <c r="D316" s="55">
        <v>6</v>
      </c>
      <c r="E316" s="80"/>
      <c r="F316" s="113">
        <f>+D316*E316</f>
        <v>0</v>
      </c>
      <c r="G316" s="139"/>
      <c r="H316" s="140"/>
      <c r="I316" s="140"/>
      <c r="J316" s="140"/>
      <c r="K316" s="140"/>
      <c r="L316" s="140"/>
      <c r="M316" s="140"/>
      <c r="N316" s="140"/>
    </row>
    <row r="317" spans="1:14" s="79" customFormat="1" ht="39.75" customHeight="1">
      <c r="A317" s="35">
        <f t="shared" ref="A317" si="82">A316+1</f>
        <v>258</v>
      </c>
      <c r="B317" s="56" t="s">
        <v>339</v>
      </c>
      <c r="C317" s="58" t="s">
        <v>68</v>
      </c>
      <c r="D317" s="55">
        <v>2</v>
      </c>
      <c r="E317" s="80"/>
      <c r="F317" s="113">
        <f>+D317*E317</f>
        <v>0</v>
      </c>
      <c r="G317" s="139"/>
      <c r="H317" s="140"/>
      <c r="I317" s="140"/>
      <c r="J317" s="140"/>
      <c r="K317" s="140"/>
      <c r="L317" s="140"/>
      <c r="M317" s="140"/>
      <c r="N317" s="140"/>
    </row>
    <row r="318" spans="1:14" s="79" customFormat="1" ht="28.2" customHeight="1">
      <c r="A318" s="35"/>
      <c r="B318" s="81" t="s">
        <v>86</v>
      </c>
      <c r="C318" s="58"/>
      <c r="D318" s="55"/>
      <c r="E318" s="80"/>
      <c r="F318" s="113"/>
      <c r="G318" s="139"/>
      <c r="H318" s="140"/>
      <c r="I318" s="140"/>
      <c r="J318" s="140"/>
      <c r="K318" s="140"/>
      <c r="L318" s="140"/>
      <c r="M318" s="140"/>
      <c r="N318" s="140"/>
    </row>
    <row r="319" spans="1:14" s="79" customFormat="1" ht="34.950000000000003" customHeight="1">
      <c r="A319" s="35">
        <f>A317+1</f>
        <v>259</v>
      </c>
      <c r="B319" s="56" t="s">
        <v>340</v>
      </c>
      <c r="C319" s="58" t="s">
        <v>17</v>
      </c>
      <c r="D319" s="80">
        <v>80</v>
      </c>
      <c r="E319" s="80"/>
      <c r="F319" s="113">
        <f t="shared" ref="F319:F324" si="83">+D319*E319</f>
        <v>0</v>
      </c>
      <c r="G319" s="139"/>
      <c r="H319" s="140"/>
      <c r="I319" s="140"/>
      <c r="J319" s="140"/>
      <c r="K319" s="140"/>
      <c r="L319" s="140"/>
      <c r="M319" s="140"/>
      <c r="N319" s="140"/>
    </row>
    <row r="320" spans="1:14" s="79" customFormat="1" ht="30" customHeight="1">
      <c r="A320" s="35">
        <f t="shared" ref="A320:A323" si="84">A319+1</f>
        <v>260</v>
      </c>
      <c r="B320" s="56" t="s">
        <v>341</v>
      </c>
      <c r="C320" s="58" t="s">
        <v>17</v>
      </c>
      <c r="D320" s="80">
        <v>80</v>
      </c>
      <c r="E320" s="80"/>
      <c r="F320" s="113">
        <f t="shared" si="83"/>
        <v>0</v>
      </c>
      <c r="G320" s="139"/>
      <c r="H320" s="140"/>
      <c r="I320" s="140"/>
      <c r="J320" s="140"/>
      <c r="K320" s="140"/>
      <c r="L320" s="140"/>
      <c r="M320" s="140"/>
      <c r="N320" s="140"/>
    </row>
    <row r="321" spans="1:14" s="79" customFormat="1" ht="32.549999999999997" customHeight="1">
      <c r="A321" s="35">
        <f t="shared" si="84"/>
        <v>261</v>
      </c>
      <c r="B321" s="56" t="s">
        <v>342</v>
      </c>
      <c r="C321" s="58" t="s">
        <v>17</v>
      </c>
      <c r="D321" s="80">
        <v>50</v>
      </c>
      <c r="E321" s="80"/>
      <c r="F321" s="113">
        <f t="shared" si="83"/>
        <v>0</v>
      </c>
      <c r="G321" s="139"/>
      <c r="H321" s="140"/>
      <c r="I321" s="140"/>
      <c r="J321" s="140"/>
      <c r="K321" s="140"/>
      <c r="L321" s="140"/>
      <c r="M321" s="140"/>
      <c r="N321" s="140"/>
    </row>
    <row r="322" spans="1:14" s="79" customFormat="1" ht="34.950000000000003" customHeight="1">
      <c r="A322" s="35">
        <f t="shared" si="84"/>
        <v>262</v>
      </c>
      <c r="B322" s="56" t="s">
        <v>343</v>
      </c>
      <c r="C322" s="58" t="s">
        <v>17</v>
      </c>
      <c r="D322" s="80">
        <v>50</v>
      </c>
      <c r="E322" s="80"/>
      <c r="F322" s="113">
        <f t="shared" si="83"/>
        <v>0</v>
      </c>
      <c r="G322" s="139"/>
      <c r="H322" s="140"/>
      <c r="I322" s="140"/>
      <c r="J322" s="140"/>
      <c r="K322" s="140"/>
      <c r="L322" s="140"/>
      <c r="M322" s="140"/>
      <c r="N322" s="140"/>
    </row>
    <row r="323" spans="1:14" s="79" customFormat="1" ht="31.2" customHeight="1">
      <c r="A323" s="35">
        <f t="shared" si="84"/>
        <v>263</v>
      </c>
      <c r="B323" s="56" t="s">
        <v>344</v>
      </c>
      <c r="C323" s="58" t="s">
        <v>17</v>
      </c>
      <c r="D323" s="80">
        <v>100</v>
      </c>
      <c r="E323" s="80"/>
      <c r="F323" s="113">
        <f t="shared" si="83"/>
        <v>0</v>
      </c>
      <c r="G323" s="139"/>
      <c r="H323" s="140"/>
      <c r="I323" s="140"/>
      <c r="J323" s="140"/>
      <c r="K323" s="140"/>
      <c r="L323" s="140"/>
      <c r="M323" s="140"/>
      <c r="N323" s="140"/>
    </row>
    <row r="324" spans="1:14" s="79" customFormat="1" ht="30.75" customHeight="1">
      <c r="A324" s="35">
        <f>A323+1</f>
        <v>264</v>
      </c>
      <c r="B324" s="56" t="s">
        <v>345</v>
      </c>
      <c r="C324" s="58" t="s">
        <v>17</v>
      </c>
      <c r="D324" s="80">
        <v>520</v>
      </c>
      <c r="E324" s="80"/>
      <c r="F324" s="113">
        <f t="shared" si="83"/>
        <v>0</v>
      </c>
      <c r="G324" s="139"/>
      <c r="H324" s="140"/>
      <c r="I324" s="140"/>
      <c r="J324" s="140"/>
      <c r="K324" s="140"/>
      <c r="L324" s="140"/>
      <c r="M324" s="140"/>
      <c r="N324" s="140"/>
    </row>
    <row r="325" spans="1:14" s="79" customFormat="1">
      <c r="A325" s="35"/>
      <c r="B325" s="64" t="s">
        <v>153</v>
      </c>
      <c r="C325" s="58"/>
      <c r="D325" s="55"/>
      <c r="E325" s="80"/>
      <c r="F325" s="113"/>
      <c r="G325" s="139"/>
      <c r="H325" s="140"/>
      <c r="I325" s="140"/>
      <c r="J325" s="140"/>
      <c r="K325" s="140"/>
      <c r="L325" s="140"/>
      <c r="M325" s="140"/>
      <c r="N325" s="140"/>
    </row>
    <row r="326" spans="1:14" s="79" customFormat="1" ht="27" customHeight="1">
      <c r="A326" s="35">
        <f>A324+1</f>
        <v>265</v>
      </c>
      <c r="B326" s="56" t="s">
        <v>218</v>
      </c>
      <c r="C326" s="58" t="s">
        <v>14</v>
      </c>
      <c r="D326" s="55">
        <v>3000</v>
      </c>
      <c r="E326" s="80"/>
      <c r="F326" s="113">
        <f t="shared" ref="F326:F333" si="85">+D326*E326</f>
        <v>0</v>
      </c>
      <c r="G326" s="139"/>
      <c r="H326" s="140"/>
      <c r="I326" s="140"/>
      <c r="J326" s="140"/>
      <c r="K326" s="140"/>
      <c r="L326" s="140"/>
      <c r="M326" s="140"/>
      <c r="N326" s="140"/>
    </row>
    <row r="327" spans="1:14" s="79" customFormat="1" ht="27" customHeight="1">
      <c r="A327" s="35">
        <f t="shared" ref="A327:A337" si="86">A326+1</f>
        <v>266</v>
      </c>
      <c r="B327" s="56" t="s">
        <v>219</v>
      </c>
      <c r="C327" s="58" t="s">
        <v>14</v>
      </c>
      <c r="D327" s="55">
        <v>2250</v>
      </c>
      <c r="E327" s="80"/>
      <c r="F327" s="113">
        <f t="shared" si="85"/>
        <v>0</v>
      </c>
      <c r="G327" s="139"/>
      <c r="H327" s="140"/>
      <c r="I327" s="140"/>
      <c r="J327" s="140"/>
      <c r="K327" s="140"/>
      <c r="L327" s="140"/>
      <c r="M327" s="140"/>
      <c r="N327" s="140"/>
    </row>
    <row r="328" spans="1:14" s="79" customFormat="1" ht="30.75" customHeight="1">
      <c r="A328" s="35">
        <f t="shared" si="86"/>
        <v>267</v>
      </c>
      <c r="B328" s="56" t="s">
        <v>220</v>
      </c>
      <c r="C328" s="58" t="s">
        <v>14</v>
      </c>
      <c r="D328" s="55">
        <v>1050</v>
      </c>
      <c r="E328" s="80"/>
      <c r="F328" s="113">
        <f t="shared" si="85"/>
        <v>0</v>
      </c>
      <c r="G328" s="139"/>
      <c r="H328" s="140"/>
      <c r="I328" s="140"/>
      <c r="J328" s="140"/>
      <c r="K328" s="140"/>
      <c r="L328" s="140"/>
      <c r="M328" s="140"/>
      <c r="N328" s="140"/>
    </row>
    <row r="329" spans="1:14" s="79" customFormat="1" ht="24.75" customHeight="1">
      <c r="A329" s="35">
        <f t="shared" si="86"/>
        <v>268</v>
      </c>
      <c r="B329" s="56" t="s">
        <v>221</v>
      </c>
      <c r="C329" s="58" t="s">
        <v>14</v>
      </c>
      <c r="D329" s="55">
        <v>450</v>
      </c>
      <c r="E329" s="80"/>
      <c r="F329" s="113">
        <f t="shared" si="85"/>
        <v>0</v>
      </c>
      <c r="G329" s="139"/>
      <c r="H329" s="140"/>
      <c r="I329" s="140"/>
      <c r="J329" s="140"/>
      <c r="K329" s="140"/>
      <c r="L329" s="140"/>
      <c r="M329" s="140"/>
      <c r="N329" s="140"/>
    </row>
    <row r="330" spans="1:14" s="79" customFormat="1" ht="27.6">
      <c r="A330" s="35">
        <f t="shared" si="86"/>
        <v>269</v>
      </c>
      <c r="B330" s="56" t="s">
        <v>222</v>
      </c>
      <c r="C330" s="58" t="s">
        <v>14</v>
      </c>
      <c r="D330" s="55">
        <v>1200</v>
      </c>
      <c r="E330" s="80"/>
      <c r="F330" s="113">
        <f t="shared" si="85"/>
        <v>0</v>
      </c>
      <c r="G330" s="139"/>
      <c r="H330" s="140"/>
      <c r="I330" s="140"/>
      <c r="J330" s="140"/>
      <c r="K330" s="140"/>
      <c r="L330" s="140"/>
      <c r="M330" s="140"/>
      <c r="N330" s="140"/>
    </row>
    <row r="331" spans="1:14" s="79" customFormat="1" ht="27" customHeight="1">
      <c r="A331" s="35">
        <f>A330+1</f>
        <v>270</v>
      </c>
      <c r="B331" s="56" t="s">
        <v>346</v>
      </c>
      <c r="C331" s="58" t="s">
        <v>14</v>
      </c>
      <c r="D331" s="55">
        <v>900</v>
      </c>
      <c r="E331" s="80"/>
      <c r="F331" s="113">
        <f t="shared" si="85"/>
        <v>0</v>
      </c>
      <c r="G331" s="139"/>
      <c r="H331" s="140"/>
      <c r="I331" s="140"/>
      <c r="J331" s="140"/>
      <c r="K331" s="140"/>
      <c r="L331" s="140"/>
      <c r="M331" s="140"/>
      <c r="N331" s="140"/>
    </row>
    <row r="332" spans="1:14" s="79" customFormat="1" ht="34.200000000000003" customHeight="1">
      <c r="A332" s="35">
        <f t="shared" si="86"/>
        <v>271</v>
      </c>
      <c r="B332" s="56" t="s">
        <v>347</v>
      </c>
      <c r="C332" s="58" t="s">
        <v>14</v>
      </c>
      <c r="D332" s="55">
        <v>330</v>
      </c>
      <c r="E332" s="80"/>
      <c r="F332" s="113">
        <f t="shared" si="85"/>
        <v>0</v>
      </c>
      <c r="G332" s="139"/>
      <c r="H332" s="140"/>
      <c r="I332" s="140"/>
      <c r="J332" s="140"/>
      <c r="K332" s="140"/>
      <c r="L332" s="140"/>
      <c r="M332" s="140"/>
      <c r="N332" s="140"/>
    </row>
    <row r="333" spans="1:14" s="79" customFormat="1" ht="30.75" customHeight="1">
      <c r="A333" s="35">
        <f>A332+1</f>
        <v>272</v>
      </c>
      <c r="B333" s="56" t="s">
        <v>226</v>
      </c>
      <c r="C333" s="58" t="s">
        <v>14</v>
      </c>
      <c r="D333" s="55">
        <v>900</v>
      </c>
      <c r="E333" s="80"/>
      <c r="F333" s="113">
        <f t="shared" si="85"/>
        <v>0</v>
      </c>
      <c r="G333" s="139"/>
      <c r="H333" s="140"/>
      <c r="I333" s="140"/>
      <c r="J333" s="140"/>
      <c r="K333" s="140"/>
      <c r="L333" s="140"/>
      <c r="M333" s="140"/>
      <c r="N333" s="140"/>
    </row>
    <row r="334" spans="1:14" s="79" customFormat="1" ht="21" customHeight="1">
      <c r="A334" s="35"/>
      <c r="B334" s="64" t="s">
        <v>18</v>
      </c>
      <c r="C334" s="58"/>
      <c r="D334" s="55"/>
      <c r="E334" s="80"/>
      <c r="F334" s="113"/>
      <c r="G334" s="139"/>
      <c r="H334" s="140"/>
      <c r="I334" s="140"/>
      <c r="J334" s="140"/>
      <c r="K334" s="140"/>
      <c r="L334" s="140"/>
      <c r="M334" s="140"/>
      <c r="N334" s="140"/>
    </row>
    <row r="335" spans="1:14" s="79" customFormat="1" ht="27" customHeight="1">
      <c r="A335" s="35">
        <f>A333+1</f>
        <v>273</v>
      </c>
      <c r="B335" s="56" t="s">
        <v>219</v>
      </c>
      <c r="C335" s="58" t="s">
        <v>17</v>
      </c>
      <c r="D335" s="55">
        <v>50</v>
      </c>
      <c r="E335" s="80"/>
      <c r="F335" s="113">
        <f t="shared" ref="F335:F342" si="87">+D335*E335</f>
        <v>0</v>
      </c>
      <c r="G335" s="139"/>
      <c r="H335" s="140"/>
      <c r="I335" s="140"/>
      <c r="J335" s="140"/>
      <c r="K335" s="140"/>
      <c r="L335" s="140"/>
      <c r="M335" s="140"/>
      <c r="N335" s="140"/>
    </row>
    <row r="336" spans="1:14" s="79" customFormat="1" ht="30.75" customHeight="1">
      <c r="A336" s="35">
        <f t="shared" si="86"/>
        <v>274</v>
      </c>
      <c r="B336" s="56" t="s">
        <v>220</v>
      </c>
      <c r="C336" s="58" t="s">
        <v>17</v>
      </c>
      <c r="D336" s="55">
        <v>25</v>
      </c>
      <c r="E336" s="80"/>
      <c r="F336" s="113">
        <f t="shared" si="87"/>
        <v>0</v>
      </c>
      <c r="G336" s="139"/>
      <c r="H336" s="140"/>
      <c r="I336" s="140"/>
      <c r="J336" s="140"/>
      <c r="K336" s="140"/>
      <c r="L336" s="140"/>
      <c r="M336" s="140"/>
      <c r="N336" s="140"/>
    </row>
    <row r="337" spans="1:14" s="79" customFormat="1" ht="24.75" customHeight="1">
      <c r="A337" s="35">
        <f t="shared" si="86"/>
        <v>275</v>
      </c>
      <c r="B337" s="56" t="s">
        <v>221</v>
      </c>
      <c r="C337" s="58" t="s">
        <v>17</v>
      </c>
      <c r="D337" s="55">
        <v>50</v>
      </c>
      <c r="E337" s="80"/>
      <c r="F337" s="113">
        <f t="shared" si="87"/>
        <v>0</v>
      </c>
      <c r="G337" s="139"/>
      <c r="H337" s="140"/>
      <c r="I337" s="140"/>
      <c r="J337" s="140"/>
      <c r="K337" s="140"/>
      <c r="L337" s="140"/>
      <c r="M337" s="140"/>
      <c r="N337" s="140"/>
    </row>
    <row r="338" spans="1:14" s="79" customFormat="1" ht="24" customHeight="1">
      <c r="A338" s="35">
        <f t="shared" ref="A338:A380" si="88">A337+1</f>
        <v>276</v>
      </c>
      <c r="B338" s="56" t="s">
        <v>222</v>
      </c>
      <c r="C338" s="58" t="s">
        <v>17</v>
      </c>
      <c r="D338" s="55">
        <v>25</v>
      </c>
      <c r="E338" s="80"/>
      <c r="F338" s="113">
        <f t="shared" si="87"/>
        <v>0</v>
      </c>
      <c r="G338" s="139"/>
      <c r="H338" s="140"/>
      <c r="I338" s="140"/>
      <c r="J338" s="140"/>
      <c r="K338" s="140"/>
      <c r="L338" s="140"/>
      <c r="M338" s="140"/>
      <c r="N338" s="140"/>
    </row>
    <row r="339" spans="1:14" s="79" customFormat="1" ht="27" customHeight="1">
      <c r="A339" s="35">
        <f t="shared" si="88"/>
        <v>277</v>
      </c>
      <c r="B339" s="56" t="s">
        <v>223</v>
      </c>
      <c r="C339" s="58" t="s">
        <v>17</v>
      </c>
      <c r="D339" s="55">
        <v>25</v>
      </c>
      <c r="E339" s="80"/>
      <c r="F339" s="113">
        <f t="shared" si="87"/>
        <v>0</v>
      </c>
      <c r="G339" s="139"/>
      <c r="H339" s="140"/>
      <c r="I339" s="140"/>
      <c r="J339" s="140"/>
      <c r="K339" s="140"/>
      <c r="L339" s="140"/>
      <c r="M339" s="140"/>
      <c r="N339" s="140"/>
    </row>
    <row r="340" spans="1:14" s="79" customFormat="1" ht="30.75" customHeight="1">
      <c r="A340" s="35">
        <f t="shared" si="88"/>
        <v>278</v>
      </c>
      <c r="B340" s="56" t="s">
        <v>224</v>
      </c>
      <c r="C340" s="58" t="s">
        <v>17</v>
      </c>
      <c r="D340" s="55">
        <v>40</v>
      </c>
      <c r="E340" s="80"/>
      <c r="F340" s="113">
        <f t="shared" si="87"/>
        <v>0</v>
      </c>
      <c r="G340" s="139"/>
      <c r="H340" s="140"/>
      <c r="I340" s="140"/>
      <c r="J340" s="140"/>
      <c r="K340" s="140"/>
      <c r="L340" s="140"/>
      <c r="M340" s="140"/>
      <c r="N340" s="140"/>
    </row>
    <row r="341" spans="1:14" s="79" customFormat="1" ht="24.75" customHeight="1">
      <c r="A341" s="35">
        <f t="shared" si="88"/>
        <v>279</v>
      </c>
      <c r="B341" s="56" t="s">
        <v>225</v>
      </c>
      <c r="C341" s="58" t="s">
        <v>17</v>
      </c>
      <c r="D341" s="55">
        <v>10</v>
      </c>
      <c r="E341" s="80"/>
      <c r="F341" s="113">
        <f t="shared" si="87"/>
        <v>0</v>
      </c>
      <c r="G341" s="139"/>
      <c r="H341" s="140"/>
      <c r="I341" s="140"/>
      <c r="J341" s="140"/>
      <c r="K341" s="140"/>
      <c r="L341" s="140"/>
      <c r="M341" s="140"/>
      <c r="N341" s="140"/>
    </row>
    <row r="342" spans="1:14" s="79" customFormat="1" ht="30.75" customHeight="1">
      <c r="A342" s="35">
        <f t="shared" si="88"/>
        <v>280</v>
      </c>
      <c r="B342" s="56" t="s">
        <v>226</v>
      </c>
      <c r="C342" s="58" t="s">
        <v>17</v>
      </c>
      <c r="D342" s="55">
        <v>10</v>
      </c>
      <c r="E342" s="80"/>
      <c r="F342" s="113">
        <f t="shared" si="87"/>
        <v>0</v>
      </c>
      <c r="G342" s="139"/>
      <c r="H342" s="140"/>
      <c r="I342" s="140"/>
      <c r="J342" s="140"/>
      <c r="K342" s="140"/>
      <c r="L342" s="140"/>
      <c r="M342" s="140"/>
      <c r="N342" s="140"/>
    </row>
    <row r="343" spans="1:14" s="79" customFormat="1" ht="21" customHeight="1">
      <c r="A343" s="35"/>
      <c r="B343" s="64" t="s">
        <v>87</v>
      </c>
      <c r="C343" s="58"/>
      <c r="D343" s="55"/>
      <c r="E343" s="80"/>
      <c r="F343" s="113"/>
      <c r="G343" s="139"/>
      <c r="H343" s="140"/>
      <c r="I343" s="140"/>
      <c r="J343" s="140"/>
      <c r="K343" s="140"/>
      <c r="L343" s="140"/>
      <c r="M343" s="140"/>
      <c r="N343" s="140"/>
    </row>
    <row r="344" spans="1:14" s="79" customFormat="1" ht="27" customHeight="1">
      <c r="A344" s="35">
        <f>A342+1</f>
        <v>281</v>
      </c>
      <c r="B344" s="56" t="s">
        <v>219</v>
      </c>
      <c r="C344" s="58" t="s">
        <v>17</v>
      </c>
      <c r="D344" s="55">
        <v>50</v>
      </c>
      <c r="E344" s="80"/>
      <c r="F344" s="113">
        <f t="shared" ref="F344:F355" si="89">+D344*E344</f>
        <v>0</v>
      </c>
      <c r="G344" s="139"/>
      <c r="H344" s="140"/>
      <c r="I344" s="140"/>
      <c r="J344" s="140"/>
      <c r="K344" s="140"/>
      <c r="L344" s="140"/>
      <c r="M344" s="140"/>
      <c r="N344" s="140"/>
    </row>
    <row r="345" spans="1:14" s="79" customFormat="1" ht="30.75" customHeight="1">
      <c r="A345" s="35">
        <f t="shared" si="88"/>
        <v>282</v>
      </c>
      <c r="B345" s="56" t="s">
        <v>220</v>
      </c>
      <c r="C345" s="58" t="s">
        <v>17</v>
      </c>
      <c r="D345" s="55">
        <v>25</v>
      </c>
      <c r="E345" s="80"/>
      <c r="F345" s="113">
        <f t="shared" si="89"/>
        <v>0</v>
      </c>
      <c r="G345" s="139"/>
      <c r="H345" s="140"/>
      <c r="I345" s="140"/>
      <c r="J345" s="140"/>
      <c r="K345" s="140"/>
      <c r="L345" s="140"/>
      <c r="M345" s="140"/>
      <c r="N345" s="140"/>
    </row>
    <row r="346" spans="1:14" s="79" customFormat="1" ht="24.75" customHeight="1">
      <c r="A346" s="35">
        <f t="shared" si="88"/>
        <v>283</v>
      </c>
      <c r="B346" s="56" t="s">
        <v>221</v>
      </c>
      <c r="C346" s="58" t="s">
        <v>17</v>
      </c>
      <c r="D346" s="55">
        <v>50</v>
      </c>
      <c r="E346" s="80"/>
      <c r="F346" s="113">
        <f t="shared" si="89"/>
        <v>0</v>
      </c>
      <c r="G346" s="139"/>
      <c r="H346" s="140"/>
      <c r="I346" s="140"/>
      <c r="J346" s="140"/>
      <c r="K346" s="140"/>
      <c r="L346" s="140"/>
      <c r="M346" s="140"/>
      <c r="N346" s="140"/>
    </row>
    <row r="347" spans="1:14" s="79" customFormat="1" ht="24" customHeight="1">
      <c r="A347" s="35">
        <f t="shared" si="88"/>
        <v>284</v>
      </c>
      <c r="B347" s="56" t="s">
        <v>222</v>
      </c>
      <c r="C347" s="58" t="s">
        <v>17</v>
      </c>
      <c r="D347" s="55">
        <v>25</v>
      </c>
      <c r="E347" s="80"/>
      <c r="F347" s="113">
        <f t="shared" si="89"/>
        <v>0</v>
      </c>
      <c r="G347" s="139"/>
      <c r="H347" s="140"/>
      <c r="I347" s="140"/>
      <c r="J347" s="140"/>
      <c r="K347" s="140"/>
      <c r="L347" s="140"/>
      <c r="M347" s="140"/>
      <c r="N347" s="140"/>
    </row>
    <row r="348" spans="1:14" s="79" customFormat="1" ht="27" customHeight="1">
      <c r="A348" s="35">
        <f t="shared" si="88"/>
        <v>285</v>
      </c>
      <c r="B348" s="56" t="s">
        <v>223</v>
      </c>
      <c r="C348" s="58" t="s">
        <v>17</v>
      </c>
      <c r="D348" s="55">
        <v>25</v>
      </c>
      <c r="E348" s="80"/>
      <c r="F348" s="113">
        <f t="shared" si="89"/>
        <v>0</v>
      </c>
      <c r="G348" s="139"/>
      <c r="H348" s="140"/>
      <c r="I348" s="140"/>
      <c r="J348" s="140"/>
      <c r="K348" s="140"/>
      <c r="L348" s="140"/>
      <c r="M348" s="140"/>
      <c r="N348" s="140"/>
    </row>
    <row r="349" spans="1:14" s="79" customFormat="1" ht="30.75" customHeight="1">
      <c r="A349" s="35">
        <f t="shared" si="88"/>
        <v>286</v>
      </c>
      <c r="B349" s="56" t="s">
        <v>224</v>
      </c>
      <c r="C349" s="58" t="s">
        <v>17</v>
      </c>
      <c r="D349" s="55">
        <v>40</v>
      </c>
      <c r="E349" s="80"/>
      <c r="F349" s="113">
        <f t="shared" si="89"/>
        <v>0</v>
      </c>
      <c r="G349" s="139"/>
      <c r="H349" s="140"/>
      <c r="I349" s="140"/>
      <c r="J349" s="140"/>
      <c r="K349" s="140"/>
      <c r="L349" s="140"/>
      <c r="M349" s="140"/>
      <c r="N349" s="140"/>
    </row>
    <row r="350" spans="1:14" s="79" customFormat="1" ht="24.75" customHeight="1">
      <c r="A350" s="35">
        <f t="shared" si="88"/>
        <v>287</v>
      </c>
      <c r="B350" s="56" t="s">
        <v>225</v>
      </c>
      <c r="C350" s="58" t="s">
        <v>17</v>
      </c>
      <c r="D350" s="55">
        <v>5</v>
      </c>
      <c r="E350" s="80"/>
      <c r="F350" s="113">
        <f t="shared" si="89"/>
        <v>0</v>
      </c>
      <c r="G350" s="139"/>
      <c r="H350" s="140"/>
      <c r="I350" s="140"/>
      <c r="J350" s="140"/>
      <c r="K350" s="140"/>
      <c r="L350" s="140"/>
      <c r="M350" s="140"/>
      <c r="N350" s="140"/>
    </row>
    <row r="351" spans="1:14" s="79" customFormat="1" ht="30.75" customHeight="1">
      <c r="A351" s="35">
        <f t="shared" si="88"/>
        <v>288</v>
      </c>
      <c r="B351" s="56" t="s">
        <v>226</v>
      </c>
      <c r="C351" s="58" t="s">
        <v>17</v>
      </c>
      <c r="D351" s="55">
        <v>5</v>
      </c>
      <c r="E351" s="80"/>
      <c r="F351" s="113">
        <f t="shared" si="89"/>
        <v>0</v>
      </c>
      <c r="G351" s="139"/>
      <c r="H351" s="140"/>
      <c r="I351" s="140"/>
      <c r="J351" s="140"/>
      <c r="K351" s="140"/>
      <c r="L351" s="140"/>
      <c r="M351" s="140"/>
      <c r="N351" s="140"/>
    </row>
    <row r="352" spans="1:14" ht="27.6">
      <c r="A352" s="35">
        <f>A351+1</f>
        <v>289</v>
      </c>
      <c r="B352" s="56" t="s">
        <v>348</v>
      </c>
      <c r="C352" s="58" t="s">
        <v>10</v>
      </c>
      <c r="D352" s="55">
        <v>1</v>
      </c>
      <c r="E352" s="80"/>
      <c r="F352" s="113">
        <f t="shared" si="89"/>
        <v>0</v>
      </c>
    </row>
    <row r="353" spans="1:14" s="79" customFormat="1" ht="24.75" customHeight="1">
      <c r="A353" s="35"/>
      <c r="B353" s="64" t="s">
        <v>160</v>
      </c>
      <c r="C353" s="58"/>
      <c r="D353" s="55"/>
      <c r="E353" s="80"/>
      <c r="F353" s="113"/>
      <c r="G353" s="139"/>
      <c r="H353" s="140"/>
      <c r="I353" s="140"/>
      <c r="J353" s="140"/>
      <c r="K353" s="140"/>
      <c r="L353" s="140"/>
      <c r="M353" s="140"/>
      <c r="N353" s="140"/>
    </row>
    <row r="354" spans="1:14" s="79" customFormat="1" ht="27" customHeight="1">
      <c r="A354" s="35">
        <f>A352+1</f>
        <v>290</v>
      </c>
      <c r="B354" s="56" t="s">
        <v>349</v>
      </c>
      <c r="C354" s="58" t="s">
        <v>17</v>
      </c>
      <c r="D354" s="55">
        <v>2</v>
      </c>
      <c r="E354" s="80"/>
      <c r="F354" s="113">
        <f t="shared" si="89"/>
        <v>0</v>
      </c>
      <c r="G354" s="139"/>
      <c r="H354" s="140"/>
      <c r="I354" s="140"/>
      <c r="J354" s="140"/>
      <c r="K354" s="140"/>
      <c r="L354" s="140"/>
      <c r="M354" s="140"/>
      <c r="N354" s="140"/>
    </row>
    <row r="355" spans="1:14" s="79" customFormat="1" ht="27" customHeight="1">
      <c r="A355" s="35">
        <f t="shared" si="88"/>
        <v>291</v>
      </c>
      <c r="B355" s="56" t="s">
        <v>350</v>
      </c>
      <c r="C355" s="58" t="s">
        <v>17</v>
      </c>
      <c r="D355" s="55">
        <v>2</v>
      </c>
      <c r="E355" s="80"/>
      <c r="F355" s="113">
        <f t="shared" si="89"/>
        <v>0</v>
      </c>
      <c r="G355" s="139"/>
      <c r="H355" s="140"/>
      <c r="I355" s="140"/>
      <c r="J355" s="140"/>
      <c r="K355" s="140"/>
      <c r="L355" s="140"/>
      <c r="M355" s="140"/>
      <c r="N355" s="140"/>
    </row>
    <row r="356" spans="1:14" s="79" customFormat="1" ht="27" customHeight="1">
      <c r="A356" s="35"/>
      <c r="B356" s="64" t="s">
        <v>146</v>
      </c>
      <c r="C356" s="58"/>
      <c r="D356" s="55"/>
      <c r="E356" s="80"/>
      <c r="F356" s="113"/>
      <c r="G356" s="139"/>
      <c r="H356" s="140"/>
      <c r="I356" s="140"/>
      <c r="J356" s="140"/>
      <c r="K356" s="140"/>
      <c r="L356" s="140"/>
      <c r="M356" s="140"/>
      <c r="N356" s="140"/>
    </row>
    <row r="357" spans="1:14" s="79" customFormat="1" ht="27" customHeight="1">
      <c r="A357" s="35">
        <f>A355+1</f>
        <v>292</v>
      </c>
      <c r="B357" s="56" t="s">
        <v>351</v>
      </c>
      <c r="C357" s="58" t="s">
        <v>17</v>
      </c>
      <c r="D357" s="55">
        <v>2</v>
      </c>
      <c r="E357" s="80"/>
      <c r="F357" s="113">
        <f t="shared" ref="F357:F358" si="90">+D357*E357</f>
        <v>0</v>
      </c>
      <c r="G357" s="139"/>
      <c r="H357" s="140"/>
      <c r="I357" s="140"/>
      <c r="J357" s="140"/>
      <c r="K357" s="140"/>
      <c r="L357" s="140"/>
      <c r="M357" s="140"/>
      <c r="N357" s="140"/>
    </row>
    <row r="358" spans="1:14" s="79" customFormat="1" ht="27" customHeight="1">
      <c r="A358" s="35">
        <f>A357+1</f>
        <v>293</v>
      </c>
      <c r="B358" s="56" t="s">
        <v>352</v>
      </c>
      <c r="C358" s="58" t="s">
        <v>17</v>
      </c>
      <c r="D358" s="55">
        <v>2</v>
      </c>
      <c r="E358" s="80"/>
      <c r="F358" s="113">
        <f t="shared" si="90"/>
        <v>0</v>
      </c>
      <c r="G358" s="139"/>
      <c r="H358" s="140"/>
      <c r="I358" s="140"/>
      <c r="J358" s="140"/>
      <c r="K358" s="140"/>
      <c r="L358" s="140"/>
      <c r="M358" s="140"/>
      <c r="N358" s="140"/>
    </row>
    <row r="359" spans="1:14" s="79" customFormat="1" ht="27" customHeight="1">
      <c r="A359" s="35">
        <f>A358+1</f>
        <v>294</v>
      </c>
      <c r="B359" s="64" t="s">
        <v>157</v>
      </c>
      <c r="C359" s="58"/>
      <c r="D359" s="55"/>
      <c r="E359" s="80"/>
      <c r="F359" s="113"/>
      <c r="G359" s="139"/>
      <c r="H359" s="140"/>
      <c r="I359" s="140"/>
      <c r="J359" s="140"/>
      <c r="K359" s="140"/>
      <c r="L359" s="140"/>
      <c r="M359" s="140"/>
      <c r="N359" s="140"/>
    </row>
    <row r="360" spans="1:14" s="79" customFormat="1" ht="27" customHeight="1">
      <c r="A360" s="35"/>
      <c r="B360" s="56" t="s">
        <v>448</v>
      </c>
      <c r="C360" s="58" t="s">
        <v>17</v>
      </c>
      <c r="D360" s="55">
        <v>1</v>
      </c>
      <c r="E360" s="80"/>
      <c r="F360" s="113">
        <f t="shared" ref="F360" si="91">+D360*E360</f>
        <v>0</v>
      </c>
      <c r="G360" s="139"/>
      <c r="H360" s="140"/>
      <c r="I360" s="140"/>
      <c r="J360" s="140"/>
      <c r="K360" s="140"/>
      <c r="L360" s="140"/>
      <c r="M360" s="140"/>
      <c r="N360" s="140"/>
    </row>
    <row r="361" spans="1:14" s="79" customFormat="1" ht="27" customHeight="1">
      <c r="A361" s="35">
        <f>+A359+1</f>
        <v>295</v>
      </c>
      <c r="B361" s="64" t="s">
        <v>158</v>
      </c>
      <c r="C361" s="58"/>
      <c r="D361" s="55"/>
      <c r="E361" s="80"/>
      <c r="F361" s="113"/>
      <c r="G361" s="139"/>
      <c r="H361" s="140"/>
      <c r="I361" s="140"/>
      <c r="J361" s="140"/>
      <c r="K361" s="140"/>
      <c r="L361" s="140"/>
      <c r="M361" s="140"/>
      <c r="N361" s="140"/>
    </row>
    <row r="362" spans="1:14" s="79" customFormat="1" ht="27" customHeight="1">
      <c r="A362" s="35"/>
      <c r="B362" s="56" t="s">
        <v>353</v>
      </c>
      <c r="C362" s="58" t="s">
        <v>17</v>
      </c>
      <c r="D362" s="55">
        <v>3</v>
      </c>
      <c r="E362" s="80"/>
      <c r="F362" s="113">
        <f t="shared" ref="F362" si="92">+D362*E362</f>
        <v>0</v>
      </c>
      <c r="G362" s="139"/>
      <c r="H362" s="140"/>
      <c r="I362" s="140"/>
      <c r="J362" s="140"/>
      <c r="K362" s="140"/>
      <c r="L362" s="140"/>
      <c r="M362" s="140"/>
      <c r="N362" s="140"/>
    </row>
    <row r="363" spans="1:14" s="79" customFormat="1" ht="21" customHeight="1">
      <c r="A363" s="35"/>
      <c r="B363" s="64" t="s">
        <v>156</v>
      </c>
      <c r="C363" s="58"/>
      <c r="D363" s="55"/>
      <c r="E363" s="80"/>
      <c r="F363" s="113"/>
      <c r="G363" s="139"/>
      <c r="H363" s="140"/>
      <c r="I363" s="140"/>
      <c r="J363" s="140"/>
      <c r="K363" s="140"/>
      <c r="L363" s="140"/>
      <c r="M363" s="140"/>
      <c r="N363" s="140"/>
    </row>
    <row r="364" spans="1:14" s="79" customFormat="1" ht="27" customHeight="1">
      <c r="A364" s="35">
        <f>+A361+1</f>
        <v>296</v>
      </c>
      <c r="B364" s="56" t="s">
        <v>354</v>
      </c>
      <c r="C364" s="58" t="s">
        <v>17</v>
      </c>
      <c r="D364" s="55">
        <v>2</v>
      </c>
      <c r="E364" s="80"/>
      <c r="F364" s="113">
        <f>+D364*E364</f>
        <v>0</v>
      </c>
      <c r="G364" s="139"/>
      <c r="H364" s="140"/>
      <c r="I364" s="140"/>
      <c r="J364" s="140"/>
      <c r="K364" s="140"/>
      <c r="L364" s="140"/>
      <c r="M364" s="140"/>
      <c r="N364" s="140"/>
    </row>
    <row r="365" spans="1:14" s="79" customFormat="1" ht="26.25" customHeight="1">
      <c r="A365" s="35">
        <f t="shared" si="88"/>
        <v>297</v>
      </c>
      <c r="B365" s="56" t="s">
        <v>355</v>
      </c>
      <c r="C365" s="58" t="s">
        <v>17</v>
      </c>
      <c r="D365" s="55">
        <v>22</v>
      </c>
      <c r="E365" s="80"/>
      <c r="F365" s="113">
        <f>+D365*E365</f>
        <v>0</v>
      </c>
      <c r="G365" s="139"/>
      <c r="H365" s="140"/>
      <c r="I365" s="140"/>
      <c r="J365" s="140"/>
      <c r="K365" s="140"/>
      <c r="L365" s="140"/>
      <c r="M365" s="140"/>
      <c r="N365" s="140"/>
    </row>
    <row r="366" spans="1:14" s="79" customFormat="1" ht="30.75" customHeight="1">
      <c r="A366" s="35">
        <f t="shared" si="88"/>
        <v>298</v>
      </c>
      <c r="B366" s="56" t="s">
        <v>356</v>
      </c>
      <c r="C366" s="58" t="s">
        <v>17</v>
      </c>
      <c r="D366" s="55">
        <v>57</v>
      </c>
      <c r="E366" s="80"/>
      <c r="F366" s="113">
        <f>+D366*E366</f>
        <v>0</v>
      </c>
      <c r="G366" s="139"/>
      <c r="H366" s="140"/>
      <c r="I366" s="140"/>
      <c r="J366" s="140"/>
      <c r="K366" s="140"/>
      <c r="L366" s="140"/>
      <c r="M366" s="140"/>
      <c r="N366" s="140"/>
    </row>
    <row r="367" spans="1:14" s="79" customFormat="1" ht="21" customHeight="1">
      <c r="A367" s="35"/>
      <c r="B367" s="64" t="s">
        <v>88</v>
      </c>
      <c r="C367" s="58"/>
      <c r="D367" s="55"/>
      <c r="E367" s="80"/>
      <c r="F367" s="113"/>
      <c r="G367" s="139"/>
      <c r="H367" s="140"/>
      <c r="I367" s="140"/>
      <c r="J367" s="140"/>
      <c r="K367" s="140"/>
      <c r="L367" s="140"/>
      <c r="M367" s="140"/>
      <c r="N367" s="140"/>
    </row>
    <row r="368" spans="1:14" s="79" customFormat="1" ht="30" customHeight="1">
      <c r="A368" s="35">
        <f>A366+1</f>
        <v>299</v>
      </c>
      <c r="B368" s="56" t="s">
        <v>220</v>
      </c>
      <c r="C368" s="58" t="s">
        <v>14</v>
      </c>
      <c r="D368" s="55">
        <v>3513.2999999999997</v>
      </c>
      <c r="E368" s="80"/>
      <c r="F368" s="113">
        <f t="shared" ref="F368:F372" si="93">+D368*E368</f>
        <v>0</v>
      </c>
      <c r="G368" s="139"/>
      <c r="H368" s="140"/>
      <c r="I368" s="140"/>
      <c r="J368" s="140"/>
      <c r="K368" s="140"/>
      <c r="L368" s="140"/>
      <c r="M368" s="140"/>
      <c r="N368" s="140"/>
    </row>
    <row r="369" spans="1:14" s="79" customFormat="1" ht="25.5" customHeight="1">
      <c r="A369" s="35">
        <f t="shared" si="88"/>
        <v>300</v>
      </c>
      <c r="B369" s="56" t="s">
        <v>221</v>
      </c>
      <c r="C369" s="58" t="s">
        <v>14</v>
      </c>
      <c r="D369" s="55">
        <v>780</v>
      </c>
      <c r="E369" s="80"/>
      <c r="F369" s="113">
        <f t="shared" si="93"/>
        <v>0</v>
      </c>
      <c r="G369" s="139"/>
      <c r="H369" s="140"/>
      <c r="I369" s="140"/>
      <c r="J369" s="140"/>
      <c r="K369" s="140"/>
      <c r="L369" s="140"/>
      <c r="M369" s="140"/>
      <c r="N369" s="140"/>
    </row>
    <row r="370" spans="1:14" s="79" customFormat="1" ht="34.5" customHeight="1">
      <c r="A370" s="35">
        <f t="shared" si="88"/>
        <v>301</v>
      </c>
      <c r="B370" s="56" t="s">
        <v>222</v>
      </c>
      <c r="C370" s="58" t="s">
        <v>14</v>
      </c>
      <c r="D370" s="55">
        <v>752.85</v>
      </c>
      <c r="E370" s="80"/>
      <c r="F370" s="113">
        <f t="shared" si="93"/>
        <v>0</v>
      </c>
      <c r="G370" s="139"/>
      <c r="H370" s="140"/>
      <c r="I370" s="140"/>
      <c r="J370" s="140"/>
      <c r="K370" s="140"/>
      <c r="L370" s="140"/>
      <c r="M370" s="140"/>
      <c r="N370" s="140"/>
    </row>
    <row r="371" spans="1:14" s="79" customFormat="1" ht="29.25" customHeight="1">
      <c r="A371" s="35">
        <f t="shared" si="88"/>
        <v>302</v>
      </c>
      <c r="B371" s="56" t="s">
        <v>224</v>
      </c>
      <c r="C371" s="58" t="s">
        <v>14</v>
      </c>
      <c r="D371" s="55">
        <v>500</v>
      </c>
      <c r="E371" s="80"/>
      <c r="F371" s="113">
        <f t="shared" si="93"/>
        <v>0</v>
      </c>
      <c r="G371" s="139"/>
      <c r="H371" s="140"/>
      <c r="I371" s="140"/>
      <c r="J371" s="140"/>
      <c r="K371" s="140"/>
      <c r="L371" s="140"/>
      <c r="M371" s="140"/>
      <c r="N371" s="140"/>
    </row>
    <row r="372" spans="1:14" s="79" customFormat="1" ht="21.45" customHeight="1">
      <c r="A372" s="35">
        <f>A371+1</f>
        <v>303</v>
      </c>
      <c r="B372" s="56" t="s">
        <v>89</v>
      </c>
      <c r="C372" s="58" t="s">
        <v>17</v>
      </c>
      <c r="D372" s="55">
        <v>6</v>
      </c>
      <c r="E372" s="80"/>
      <c r="F372" s="113">
        <f t="shared" si="93"/>
        <v>0</v>
      </c>
      <c r="G372" s="139"/>
      <c r="H372" s="140"/>
      <c r="I372" s="140"/>
      <c r="J372" s="140"/>
      <c r="K372" s="140"/>
      <c r="L372" s="140"/>
      <c r="M372" s="140"/>
      <c r="N372" s="140"/>
    </row>
    <row r="373" spans="1:14" s="79" customFormat="1" ht="21" customHeight="1">
      <c r="A373" s="35"/>
      <c r="B373" s="64" t="s">
        <v>90</v>
      </c>
      <c r="C373" s="58"/>
      <c r="D373" s="55"/>
      <c r="E373" s="80"/>
      <c r="F373" s="113"/>
      <c r="G373" s="139"/>
      <c r="H373" s="140"/>
      <c r="I373" s="140"/>
      <c r="J373" s="140"/>
      <c r="K373" s="140"/>
      <c r="L373" s="140"/>
      <c r="M373" s="140"/>
      <c r="N373" s="140"/>
    </row>
    <row r="374" spans="1:14" s="79" customFormat="1" ht="27.6">
      <c r="A374" s="35"/>
      <c r="B374" s="64" t="s">
        <v>91</v>
      </c>
      <c r="C374" s="58"/>
      <c r="D374" s="55"/>
      <c r="E374" s="80"/>
      <c r="F374" s="113"/>
      <c r="G374" s="139"/>
      <c r="H374" s="140"/>
      <c r="I374" s="140"/>
      <c r="J374" s="140"/>
      <c r="K374" s="140"/>
      <c r="L374" s="140"/>
      <c r="M374" s="140"/>
      <c r="N374" s="140"/>
    </row>
    <row r="375" spans="1:14" s="79" customFormat="1" ht="27" customHeight="1">
      <c r="A375" s="35">
        <f>A372+1</f>
        <v>304</v>
      </c>
      <c r="B375" s="56" t="s">
        <v>357</v>
      </c>
      <c r="C375" s="58" t="s">
        <v>17</v>
      </c>
      <c r="D375" s="55">
        <v>16</v>
      </c>
      <c r="E375" s="80"/>
      <c r="F375" s="113">
        <f>+D375*E375</f>
        <v>0</v>
      </c>
      <c r="G375" s="141"/>
      <c r="H375" s="140"/>
      <c r="I375" s="140"/>
      <c r="J375" s="140"/>
      <c r="K375" s="140"/>
      <c r="L375" s="140"/>
      <c r="M375" s="140"/>
      <c r="N375" s="140"/>
    </row>
    <row r="376" spans="1:14" s="79" customFormat="1" ht="31.5" customHeight="1">
      <c r="A376" s="35">
        <f t="shared" si="88"/>
        <v>305</v>
      </c>
      <c r="B376" s="56" t="s">
        <v>358</v>
      </c>
      <c r="C376" s="58" t="s">
        <v>17</v>
      </c>
      <c r="D376" s="55">
        <v>48</v>
      </c>
      <c r="E376" s="80"/>
      <c r="F376" s="113">
        <f>+D376*E376</f>
        <v>0</v>
      </c>
      <c r="G376" s="139"/>
      <c r="H376" s="140"/>
      <c r="I376" s="140"/>
      <c r="J376" s="140"/>
      <c r="K376" s="140"/>
      <c r="L376" s="140"/>
      <c r="M376" s="140"/>
      <c r="N376" s="140"/>
    </row>
    <row r="377" spans="1:14" s="79" customFormat="1" ht="30.75" customHeight="1">
      <c r="A377" s="35">
        <f t="shared" si="88"/>
        <v>306</v>
      </c>
      <c r="B377" s="56" t="s">
        <v>359</v>
      </c>
      <c r="C377" s="58" t="s">
        <v>17</v>
      </c>
      <c r="D377" s="55">
        <v>640</v>
      </c>
      <c r="E377" s="80"/>
      <c r="F377" s="113">
        <f>+D377*E377</f>
        <v>0</v>
      </c>
      <c r="G377" s="139"/>
      <c r="H377" s="140"/>
      <c r="I377" s="140"/>
      <c r="J377" s="140"/>
      <c r="K377" s="140"/>
      <c r="L377" s="140"/>
      <c r="M377" s="140"/>
      <c r="N377" s="140"/>
    </row>
    <row r="378" spans="1:14" s="79" customFormat="1">
      <c r="A378" s="35"/>
      <c r="B378" s="64" t="s">
        <v>92</v>
      </c>
      <c r="C378" s="58"/>
      <c r="D378" s="55"/>
      <c r="E378" s="80"/>
      <c r="F378" s="113"/>
      <c r="G378" s="139"/>
      <c r="H378" s="140"/>
      <c r="I378" s="140"/>
      <c r="J378" s="140"/>
      <c r="K378" s="140"/>
      <c r="L378" s="140"/>
      <c r="M378" s="140"/>
      <c r="N378" s="140"/>
    </row>
    <row r="379" spans="1:14" s="79" customFormat="1" ht="27.75" customHeight="1">
      <c r="A379" s="35">
        <f>+A377+1</f>
        <v>307</v>
      </c>
      <c r="B379" s="56" t="s">
        <v>360</v>
      </c>
      <c r="C379" s="58" t="s">
        <v>17</v>
      </c>
      <c r="D379" s="55">
        <v>128</v>
      </c>
      <c r="E379" s="80"/>
      <c r="F379" s="113">
        <f>+D379*E379</f>
        <v>0</v>
      </c>
      <c r="G379" s="139"/>
      <c r="H379" s="140"/>
      <c r="I379" s="140"/>
      <c r="J379" s="140"/>
      <c r="K379" s="140"/>
      <c r="L379" s="140"/>
      <c r="M379" s="140"/>
      <c r="N379" s="140"/>
    </row>
    <row r="380" spans="1:14" s="79" customFormat="1" ht="27.6" customHeight="1">
      <c r="A380" s="35">
        <f t="shared" si="88"/>
        <v>308</v>
      </c>
      <c r="B380" s="56" t="s">
        <v>358</v>
      </c>
      <c r="C380" s="58" t="s">
        <v>17</v>
      </c>
      <c r="D380" s="55">
        <v>586</v>
      </c>
      <c r="E380" s="80"/>
      <c r="F380" s="113">
        <f>+D380*E380</f>
        <v>0</v>
      </c>
      <c r="G380" s="139"/>
      <c r="H380" s="140"/>
      <c r="I380" s="140"/>
      <c r="J380" s="140"/>
      <c r="K380" s="140"/>
      <c r="L380" s="140"/>
      <c r="M380" s="140"/>
      <c r="N380" s="140"/>
    </row>
    <row r="381" spans="1:14" s="79" customFormat="1" ht="30" customHeight="1">
      <c r="A381" s="35"/>
      <c r="B381" s="64" t="s">
        <v>93</v>
      </c>
      <c r="C381" s="58"/>
      <c r="D381" s="55"/>
      <c r="E381" s="80"/>
      <c r="F381" s="113"/>
      <c r="G381" s="139"/>
      <c r="H381" s="140"/>
      <c r="I381" s="140"/>
      <c r="J381" s="140"/>
      <c r="K381" s="140"/>
      <c r="L381" s="140"/>
      <c r="M381" s="140"/>
      <c r="N381" s="140"/>
    </row>
    <row r="382" spans="1:14" s="79" customFormat="1" ht="31.2" customHeight="1">
      <c r="A382" s="35">
        <f>+A380+1</f>
        <v>309</v>
      </c>
      <c r="B382" s="56" t="s">
        <v>361</v>
      </c>
      <c r="C382" s="58" t="s">
        <v>17</v>
      </c>
      <c r="D382" s="55">
        <v>50</v>
      </c>
      <c r="E382" s="80"/>
      <c r="F382" s="113">
        <f>+D382*E382</f>
        <v>0</v>
      </c>
      <c r="G382" s="139"/>
      <c r="H382" s="140"/>
      <c r="I382" s="140"/>
      <c r="J382" s="140"/>
      <c r="K382" s="140"/>
      <c r="L382" s="140"/>
      <c r="M382" s="140"/>
      <c r="N382" s="140"/>
    </row>
    <row r="383" spans="1:14" s="79" customFormat="1" ht="33.75" customHeight="1">
      <c r="A383" s="35"/>
      <c r="B383" s="64" t="s">
        <v>94</v>
      </c>
      <c r="C383" s="58"/>
      <c r="D383" s="55"/>
      <c r="E383" s="80"/>
      <c r="F383" s="113"/>
      <c r="G383" s="139"/>
      <c r="H383" s="140"/>
      <c r="I383" s="140"/>
      <c r="J383" s="140"/>
      <c r="K383" s="140"/>
      <c r="L383" s="140"/>
      <c r="M383" s="140"/>
      <c r="N383" s="140"/>
    </row>
    <row r="384" spans="1:14" s="79" customFormat="1" ht="26.25" customHeight="1">
      <c r="A384" s="35">
        <f>A382+1</f>
        <v>310</v>
      </c>
      <c r="B384" s="56" t="s">
        <v>357</v>
      </c>
      <c r="C384" s="58" t="s">
        <v>17</v>
      </c>
      <c r="D384" s="55">
        <v>125</v>
      </c>
      <c r="E384" s="80"/>
      <c r="F384" s="113">
        <f>+D384*E384</f>
        <v>0</v>
      </c>
      <c r="G384" s="139"/>
      <c r="H384" s="140"/>
      <c r="I384" s="140"/>
      <c r="J384" s="140"/>
      <c r="K384" s="140"/>
      <c r="L384" s="140"/>
      <c r="M384" s="140"/>
      <c r="N384" s="140"/>
    </row>
    <row r="385" spans="1:14" s="79" customFormat="1" ht="26.25" customHeight="1">
      <c r="A385" s="35">
        <f t="shared" ref="A385:A431" si="94">A384+1</f>
        <v>311</v>
      </c>
      <c r="B385" s="56" t="s">
        <v>358</v>
      </c>
      <c r="C385" s="58" t="s">
        <v>17</v>
      </c>
      <c r="D385" s="55">
        <v>124</v>
      </c>
      <c r="E385" s="80"/>
      <c r="F385" s="113">
        <f>+D385*E385</f>
        <v>0</v>
      </c>
      <c r="G385" s="139"/>
      <c r="H385" s="140"/>
      <c r="I385" s="140"/>
      <c r="J385" s="140"/>
      <c r="K385" s="140"/>
      <c r="L385" s="140"/>
      <c r="M385" s="140"/>
      <c r="N385" s="140"/>
    </row>
    <row r="386" spans="1:14" s="79" customFormat="1" ht="33.75" customHeight="1">
      <c r="A386" s="35"/>
      <c r="B386" s="64" t="s">
        <v>95</v>
      </c>
      <c r="C386" s="58"/>
      <c r="D386" s="55"/>
      <c r="E386" s="80"/>
      <c r="F386" s="113"/>
      <c r="G386" s="139"/>
      <c r="H386" s="140"/>
      <c r="I386" s="140"/>
      <c r="J386" s="140"/>
      <c r="K386" s="140"/>
      <c r="L386" s="140"/>
      <c r="M386" s="140"/>
      <c r="N386" s="140"/>
    </row>
    <row r="387" spans="1:14" s="79" customFormat="1" ht="27" customHeight="1">
      <c r="A387" s="35">
        <f>+A385+1</f>
        <v>312</v>
      </c>
      <c r="B387" s="56" t="s">
        <v>357</v>
      </c>
      <c r="C387" s="58" t="s">
        <v>17</v>
      </c>
      <c r="D387" s="55">
        <v>486</v>
      </c>
      <c r="E387" s="80"/>
      <c r="F387" s="113">
        <f>+D387*E387</f>
        <v>0</v>
      </c>
      <c r="G387" s="139"/>
      <c r="H387" s="140"/>
      <c r="I387" s="140"/>
      <c r="J387" s="140"/>
      <c r="K387" s="140"/>
      <c r="L387" s="140"/>
      <c r="M387" s="140"/>
      <c r="N387" s="140"/>
    </row>
    <row r="388" spans="1:14" s="79" customFormat="1" ht="31.5" customHeight="1">
      <c r="A388" s="35">
        <f t="shared" si="94"/>
        <v>313</v>
      </c>
      <c r="B388" s="56" t="s">
        <v>358</v>
      </c>
      <c r="C388" s="58" t="s">
        <v>17</v>
      </c>
      <c r="D388" s="55">
        <v>350</v>
      </c>
      <c r="E388" s="80"/>
      <c r="F388" s="113">
        <f>+D388*E388</f>
        <v>0</v>
      </c>
      <c r="G388" s="139"/>
      <c r="H388" s="140"/>
      <c r="I388" s="140"/>
      <c r="J388" s="140"/>
      <c r="K388" s="140"/>
      <c r="L388" s="140"/>
      <c r="M388" s="140"/>
      <c r="N388" s="140"/>
    </row>
    <row r="389" spans="1:14" s="79" customFormat="1" ht="31.5" customHeight="1">
      <c r="A389" s="35">
        <f t="shared" si="94"/>
        <v>314</v>
      </c>
      <c r="B389" s="56" t="s">
        <v>359</v>
      </c>
      <c r="C389" s="58" t="s">
        <v>17</v>
      </c>
      <c r="D389" s="55">
        <v>72</v>
      </c>
      <c r="E389" s="80"/>
      <c r="F389" s="113">
        <f>+D389*E389</f>
        <v>0</v>
      </c>
      <c r="G389" s="139"/>
      <c r="H389" s="140"/>
      <c r="I389" s="140"/>
      <c r="J389" s="140"/>
      <c r="K389" s="140"/>
      <c r="L389" s="140"/>
      <c r="M389" s="140"/>
      <c r="N389" s="140"/>
    </row>
    <row r="390" spans="1:14" s="79" customFormat="1">
      <c r="A390" s="35">
        <f t="shared" si="94"/>
        <v>315</v>
      </c>
      <c r="B390" s="64" t="s">
        <v>194</v>
      </c>
      <c r="C390" s="58" t="s">
        <v>17</v>
      </c>
      <c r="D390" s="55">
        <v>1200</v>
      </c>
      <c r="E390" s="80"/>
      <c r="F390" s="113">
        <f>+D390*E390</f>
        <v>0</v>
      </c>
      <c r="G390" s="139"/>
      <c r="H390" s="140"/>
      <c r="I390" s="140"/>
      <c r="J390" s="140"/>
      <c r="K390" s="140"/>
      <c r="L390" s="140"/>
      <c r="M390" s="140"/>
      <c r="N390" s="140"/>
    </row>
    <row r="391" spans="1:14" s="79" customFormat="1" ht="21" customHeight="1">
      <c r="A391" s="35"/>
      <c r="B391" s="64" t="s">
        <v>96</v>
      </c>
      <c r="C391" s="58"/>
      <c r="D391" s="55"/>
      <c r="E391" s="80"/>
      <c r="F391" s="113"/>
      <c r="G391" s="139"/>
      <c r="H391" s="140"/>
      <c r="I391" s="140"/>
      <c r="J391" s="140"/>
      <c r="K391" s="140"/>
      <c r="L391" s="140"/>
      <c r="M391" s="140"/>
      <c r="N391" s="140"/>
    </row>
    <row r="392" spans="1:14" s="79" customFormat="1" ht="21" customHeight="1">
      <c r="A392" s="35"/>
      <c r="B392" s="64" t="s">
        <v>97</v>
      </c>
      <c r="C392" s="58"/>
      <c r="D392" s="82"/>
      <c r="E392" s="80"/>
      <c r="F392" s="113"/>
      <c r="G392" s="139"/>
      <c r="H392" s="140"/>
      <c r="I392" s="140"/>
      <c r="J392" s="140"/>
      <c r="K392" s="140"/>
      <c r="L392" s="140"/>
      <c r="M392" s="140"/>
      <c r="N392" s="140"/>
    </row>
    <row r="393" spans="1:14" s="79" customFormat="1" ht="27.6">
      <c r="A393" s="35">
        <f>+A390+1</f>
        <v>316</v>
      </c>
      <c r="B393" s="56" t="s">
        <v>362</v>
      </c>
      <c r="C393" s="58" t="s">
        <v>17</v>
      </c>
      <c r="D393" s="55">
        <v>89.5</v>
      </c>
      <c r="E393" s="80"/>
      <c r="F393" s="113">
        <f t="shared" ref="F393:F406" si="95">+D393*E393</f>
        <v>0</v>
      </c>
      <c r="G393" s="139"/>
      <c r="H393" s="140"/>
      <c r="I393" s="140"/>
      <c r="J393" s="140"/>
      <c r="K393" s="140"/>
      <c r="L393" s="140"/>
      <c r="M393" s="140"/>
      <c r="N393" s="140"/>
    </row>
    <row r="394" spans="1:14" s="79" customFormat="1" ht="29.55" customHeight="1">
      <c r="A394" s="35">
        <f t="shared" si="94"/>
        <v>317</v>
      </c>
      <c r="B394" s="56" t="s">
        <v>363</v>
      </c>
      <c r="C394" s="58" t="s">
        <v>17</v>
      </c>
      <c r="D394" s="55">
        <v>20</v>
      </c>
      <c r="E394" s="80"/>
      <c r="F394" s="113">
        <f t="shared" si="95"/>
        <v>0</v>
      </c>
      <c r="G394" s="139"/>
      <c r="H394" s="140"/>
      <c r="I394" s="140"/>
      <c r="J394" s="140"/>
      <c r="K394" s="140"/>
      <c r="L394" s="140"/>
      <c r="M394" s="140"/>
      <c r="N394" s="140"/>
    </row>
    <row r="395" spans="1:14" s="79" customFormat="1" ht="31.2" customHeight="1">
      <c r="A395" s="35">
        <f t="shared" si="94"/>
        <v>318</v>
      </c>
      <c r="B395" s="56" t="s">
        <v>364</v>
      </c>
      <c r="C395" s="58" t="s">
        <v>17</v>
      </c>
      <c r="D395" s="55">
        <v>1</v>
      </c>
      <c r="E395" s="80"/>
      <c r="F395" s="113">
        <f t="shared" si="95"/>
        <v>0</v>
      </c>
      <c r="G395" s="139"/>
      <c r="H395" s="140"/>
      <c r="I395" s="140"/>
      <c r="J395" s="140"/>
      <c r="K395" s="140"/>
      <c r="L395" s="140"/>
      <c r="M395" s="140"/>
      <c r="N395" s="140"/>
    </row>
    <row r="396" spans="1:14" s="79" customFormat="1" ht="31.2" customHeight="1">
      <c r="A396" s="35">
        <f>A395+1</f>
        <v>319</v>
      </c>
      <c r="B396" s="56" t="s">
        <v>365</v>
      </c>
      <c r="C396" s="58" t="s">
        <v>17</v>
      </c>
      <c r="D396" s="55">
        <v>1</v>
      </c>
      <c r="E396" s="80"/>
      <c r="F396" s="113">
        <f t="shared" si="95"/>
        <v>0</v>
      </c>
      <c r="G396" s="139"/>
      <c r="H396" s="140"/>
      <c r="I396" s="140"/>
      <c r="J396" s="140"/>
      <c r="K396" s="140"/>
      <c r="L396" s="140"/>
      <c r="M396" s="140"/>
      <c r="N396" s="140"/>
    </row>
    <row r="397" spans="1:14" s="79" customFormat="1" ht="21" customHeight="1">
      <c r="A397" s="35"/>
      <c r="B397" s="64" t="s">
        <v>106</v>
      </c>
      <c r="C397" s="58"/>
      <c r="D397" s="55"/>
      <c r="E397" s="80"/>
      <c r="F397" s="113"/>
      <c r="G397" s="139"/>
      <c r="H397" s="140"/>
      <c r="I397" s="140"/>
      <c r="J397" s="140"/>
      <c r="K397" s="140"/>
      <c r="L397" s="140"/>
      <c r="M397" s="140"/>
      <c r="N397" s="140"/>
    </row>
    <row r="398" spans="1:14" s="79" customFormat="1" ht="28.95" customHeight="1">
      <c r="A398" s="35">
        <f>A396+1</f>
        <v>320</v>
      </c>
      <c r="B398" s="56" t="s">
        <v>362</v>
      </c>
      <c r="C398" s="58" t="s">
        <v>17</v>
      </c>
      <c r="D398" s="55">
        <v>15</v>
      </c>
      <c r="E398" s="80"/>
      <c r="F398" s="113">
        <f t="shared" si="95"/>
        <v>0</v>
      </c>
      <c r="G398" s="139"/>
      <c r="H398" s="140"/>
      <c r="I398" s="140"/>
      <c r="J398" s="140"/>
      <c r="K398" s="140"/>
      <c r="L398" s="140"/>
      <c r="M398" s="140"/>
      <c r="N398" s="140"/>
    </row>
    <row r="399" spans="1:14" s="79" customFormat="1" ht="29.55" hidden="1" customHeight="1">
      <c r="A399" s="35">
        <f t="shared" si="94"/>
        <v>321</v>
      </c>
      <c r="B399" s="56" t="s">
        <v>98</v>
      </c>
      <c r="C399" s="58" t="s">
        <v>17</v>
      </c>
      <c r="D399" s="55">
        <v>0</v>
      </c>
      <c r="E399" s="80"/>
      <c r="F399" s="113">
        <f t="shared" si="95"/>
        <v>0</v>
      </c>
      <c r="G399" s="139"/>
      <c r="H399" s="140"/>
      <c r="I399" s="140"/>
      <c r="J399" s="140"/>
      <c r="K399" s="140"/>
      <c r="L399" s="140"/>
      <c r="M399" s="140"/>
      <c r="N399" s="140"/>
    </row>
    <row r="400" spans="1:14" s="79" customFormat="1" ht="31.2" hidden="1" customHeight="1">
      <c r="A400" s="35">
        <f t="shared" si="94"/>
        <v>322</v>
      </c>
      <c r="B400" s="56" t="s">
        <v>99</v>
      </c>
      <c r="C400" s="58" t="s">
        <v>17</v>
      </c>
      <c r="D400" s="55">
        <v>0</v>
      </c>
      <c r="E400" s="80"/>
      <c r="F400" s="113">
        <f t="shared" si="95"/>
        <v>0</v>
      </c>
      <c r="G400" s="139"/>
      <c r="H400" s="140"/>
      <c r="I400" s="140"/>
      <c r="J400" s="140"/>
      <c r="K400" s="140"/>
      <c r="L400" s="140"/>
      <c r="M400" s="140"/>
      <c r="N400" s="140"/>
    </row>
    <row r="401" spans="1:14" s="79" customFormat="1" ht="31.2" hidden="1" customHeight="1">
      <c r="A401" s="35">
        <f t="shared" si="94"/>
        <v>323</v>
      </c>
      <c r="B401" s="56" t="s">
        <v>100</v>
      </c>
      <c r="C401" s="58" t="s">
        <v>17</v>
      </c>
      <c r="D401" s="55">
        <v>0</v>
      </c>
      <c r="E401" s="80"/>
      <c r="F401" s="113">
        <f t="shared" si="95"/>
        <v>0</v>
      </c>
      <c r="G401" s="139"/>
      <c r="H401" s="140"/>
      <c r="I401" s="140"/>
      <c r="J401" s="140"/>
      <c r="K401" s="140"/>
      <c r="L401" s="140"/>
      <c r="M401" s="140"/>
      <c r="N401" s="140"/>
    </row>
    <row r="402" spans="1:14" s="79" customFormat="1" ht="31.2" hidden="1" customHeight="1">
      <c r="A402" s="35">
        <f t="shared" si="94"/>
        <v>324</v>
      </c>
      <c r="B402" s="56" t="s">
        <v>101</v>
      </c>
      <c r="C402" s="58" t="s">
        <v>17</v>
      </c>
      <c r="D402" s="55">
        <v>0</v>
      </c>
      <c r="E402" s="80"/>
      <c r="F402" s="113">
        <f t="shared" si="95"/>
        <v>0</v>
      </c>
      <c r="G402" s="139"/>
      <c r="H402" s="140"/>
      <c r="I402" s="140"/>
      <c r="J402" s="140"/>
      <c r="K402" s="140"/>
      <c r="L402" s="140"/>
      <c r="M402" s="140"/>
      <c r="N402" s="140"/>
    </row>
    <row r="403" spans="1:14" s="79" customFormat="1" ht="29.55" hidden="1" customHeight="1">
      <c r="A403" s="35">
        <f t="shared" si="94"/>
        <v>325</v>
      </c>
      <c r="B403" s="56" t="s">
        <v>102</v>
      </c>
      <c r="C403" s="58" t="s">
        <v>17</v>
      </c>
      <c r="D403" s="55">
        <v>0</v>
      </c>
      <c r="E403" s="80"/>
      <c r="F403" s="113">
        <f t="shared" si="95"/>
        <v>0</v>
      </c>
      <c r="G403" s="139"/>
      <c r="H403" s="140"/>
      <c r="I403" s="140"/>
      <c r="J403" s="140"/>
      <c r="K403" s="140"/>
      <c r="L403" s="140"/>
      <c r="M403" s="140"/>
      <c r="N403" s="140"/>
    </row>
    <row r="404" spans="1:14" s="79" customFormat="1" ht="31.2" hidden="1" customHeight="1">
      <c r="A404" s="35">
        <f t="shared" si="94"/>
        <v>326</v>
      </c>
      <c r="B404" s="56" t="s">
        <v>103</v>
      </c>
      <c r="C404" s="58" t="s">
        <v>17</v>
      </c>
      <c r="D404" s="55">
        <v>0</v>
      </c>
      <c r="E404" s="80"/>
      <c r="F404" s="113">
        <f t="shared" si="95"/>
        <v>0</v>
      </c>
      <c r="G404" s="139"/>
      <c r="H404" s="140"/>
      <c r="I404" s="140"/>
      <c r="J404" s="140"/>
      <c r="K404" s="140"/>
      <c r="L404" s="140"/>
      <c r="M404" s="140"/>
      <c r="N404" s="140"/>
    </row>
    <row r="405" spans="1:14" s="79" customFormat="1" ht="31.2" hidden="1" customHeight="1">
      <c r="A405" s="35">
        <f t="shared" si="94"/>
        <v>327</v>
      </c>
      <c r="B405" s="56" t="s">
        <v>104</v>
      </c>
      <c r="C405" s="58" t="s">
        <v>17</v>
      </c>
      <c r="D405" s="55">
        <v>0</v>
      </c>
      <c r="E405" s="80"/>
      <c r="F405" s="113">
        <f t="shared" si="95"/>
        <v>0</v>
      </c>
      <c r="G405" s="139"/>
      <c r="H405" s="140"/>
      <c r="I405" s="140"/>
      <c r="J405" s="140"/>
      <c r="K405" s="140"/>
      <c r="L405" s="140"/>
      <c r="M405" s="140"/>
      <c r="N405" s="140"/>
    </row>
    <row r="406" spans="1:14" s="79" customFormat="1" ht="31.2" hidden="1" customHeight="1">
      <c r="A406" s="35">
        <f t="shared" si="94"/>
        <v>328</v>
      </c>
      <c r="B406" s="56" t="s">
        <v>105</v>
      </c>
      <c r="C406" s="58" t="s">
        <v>17</v>
      </c>
      <c r="D406" s="55">
        <v>0</v>
      </c>
      <c r="E406" s="80"/>
      <c r="F406" s="113">
        <f t="shared" si="95"/>
        <v>0</v>
      </c>
      <c r="G406" s="139"/>
      <c r="H406" s="140"/>
      <c r="I406" s="140"/>
      <c r="J406" s="140"/>
      <c r="K406" s="140"/>
      <c r="L406" s="140"/>
      <c r="M406" s="140"/>
      <c r="N406" s="140"/>
    </row>
    <row r="407" spans="1:14" s="79" customFormat="1" ht="21" customHeight="1">
      <c r="A407" s="35"/>
      <c r="B407" s="64" t="s">
        <v>107</v>
      </c>
      <c r="C407" s="58"/>
      <c r="D407" s="55"/>
      <c r="E407" s="80"/>
      <c r="F407" s="113"/>
      <c r="G407" s="139"/>
      <c r="H407" s="140"/>
      <c r="I407" s="140"/>
      <c r="J407" s="140"/>
      <c r="K407" s="140"/>
      <c r="L407" s="140"/>
      <c r="M407" s="140"/>
      <c r="N407" s="140"/>
    </row>
    <row r="408" spans="1:14" s="79" customFormat="1" ht="32.25" customHeight="1">
      <c r="A408" s="35">
        <f>+A398+1</f>
        <v>321</v>
      </c>
      <c r="B408" s="56" t="s">
        <v>366</v>
      </c>
      <c r="C408" s="58" t="s">
        <v>17</v>
      </c>
      <c r="D408" s="55">
        <v>30</v>
      </c>
      <c r="E408" s="80"/>
      <c r="F408" s="113">
        <f>+D408*E408</f>
        <v>0</v>
      </c>
      <c r="G408" s="139"/>
      <c r="H408" s="140"/>
      <c r="I408" s="140"/>
      <c r="J408" s="140"/>
      <c r="K408" s="140"/>
      <c r="L408" s="140"/>
      <c r="M408" s="140"/>
      <c r="N408" s="140"/>
    </row>
    <row r="409" spans="1:14" s="79" customFormat="1" ht="27.75" customHeight="1">
      <c r="A409" s="35">
        <f t="shared" si="94"/>
        <v>322</v>
      </c>
      <c r="B409" s="56" t="s">
        <v>367</v>
      </c>
      <c r="C409" s="58" t="s">
        <v>17</v>
      </c>
      <c r="D409" s="55">
        <v>30</v>
      </c>
      <c r="E409" s="80"/>
      <c r="F409" s="113">
        <f>+D409*E409</f>
        <v>0</v>
      </c>
      <c r="G409" s="139"/>
      <c r="H409" s="140"/>
      <c r="I409" s="140"/>
      <c r="J409" s="140"/>
      <c r="K409" s="140"/>
      <c r="L409" s="140"/>
      <c r="M409" s="140"/>
      <c r="N409" s="140"/>
    </row>
    <row r="410" spans="1:14" s="79" customFormat="1" ht="26.25" customHeight="1">
      <c r="A410" s="35">
        <f t="shared" si="94"/>
        <v>323</v>
      </c>
      <c r="B410" s="56" t="s">
        <v>368</v>
      </c>
      <c r="C410" s="58" t="s">
        <v>17</v>
      </c>
      <c r="D410" s="55">
        <v>30</v>
      </c>
      <c r="E410" s="80"/>
      <c r="F410" s="113">
        <f>+D410*E410</f>
        <v>0</v>
      </c>
      <c r="G410" s="139"/>
      <c r="H410" s="140"/>
      <c r="I410" s="140"/>
      <c r="J410" s="140"/>
      <c r="K410" s="140"/>
      <c r="L410" s="140"/>
      <c r="M410" s="140"/>
      <c r="N410" s="140"/>
    </row>
    <row r="411" spans="1:14" s="79" customFormat="1" ht="28.5" customHeight="1">
      <c r="A411" s="35">
        <f t="shared" si="94"/>
        <v>324</v>
      </c>
      <c r="B411" s="56" t="s">
        <v>369</v>
      </c>
      <c r="C411" s="58" t="s">
        <v>17</v>
      </c>
      <c r="D411" s="55">
        <v>30</v>
      </c>
      <c r="E411" s="80"/>
      <c r="F411" s="113">
        <f>+D411*E411</f>
        <v>0</v>
      </c>
      <c r="G411" s="139"/>
      <c r="H411" s="140"/>
      <c r="I411" s="140"/>
      <c r="J411" s="140"/>
      <c r="K411" s="140"/>
      <c r="L411" s="140"/>
      <c r="M411" s="140"/>
      <c r="N411" s="140"/>
    </row>
    <row r="412" spans="1:14" s="79" customFormat="1" ht="21" customHeight="1">
      <c r="A412" s="35"/>
      <c r="B412" s="64" t="s">
        <v>108</v>
      </c>
      <c r="C412" s="58"/>
      <c r="D412" s="55"/>
      <c r="E412" s="80"/>
      <c r="F412" s="113"/>
      <c r="G412" s="139"/>
      <c r="H412" s="140"/>
      <c r="I412" s="140"/>
      <c r="J412" s="140"/>
      <c r="K412" s="140"/>
      <c r="L412" s="140"/>
      <c r="M412" s="140"/>
      <c r="N412" s="140"/>
    </row>
    <row r="413" spans="1:14" s="79" customFormat="1" ht="27.75" hidden="1" customHeight="1">
      <c r="A413" s="35">
        <f>A411+1</f>
        <v>325</v>
      </c>
      <c r="B413" s="56" t="s">
        <v>109</v>
      </c>
      <c r="C413" s="58" t="s">
        <v>110</v>
      </c>
      <c r="D413" s="55"/>
      <c r="E413" s="80"/>
      <c r="F413" s="113">
        <f>+D413*E413</f>
        <v>0</v>
      </c>
      <c r="G413" s="139"/>
      <c r="H413" s="140"/>
      <c r="I413" s="140"/>
      <c r="J413" s="140"/>
      <c r="K413" s="140"/>
      <c r="L413" s="140"/>
      <c r="M413" s="140"/>
      <c r="N413" s="140"/>
    </row>
    <row r="414" spans="1:14" s="79" customFormat="1" ht="27.6" hidden="1">
      <c r="A414" s="35">
        <f t="shared" si="94"/>
        <v>326</v>
      </c>
      <c r="B414" s="56" t="s">
        <v>111</v>
      </c>
      <c r="C414" s="58" t="s">
        <v>110</v>
      </c>
      <c r="D414" s="55"/>
      <c r="E414" s="80"/>
      <c r="F414" s="113">
        <f>+D414*E414</f>
        <v>0</v>
      </c>
      <c r="G414" s="139"/>
      <c r="H414" s="140"/>
      <c r="I414" s="140"/>
      <c r="J414" s="140"/>
      <c r="K414" s="140"/>
      <c r="L414" s="140"/>
      <c r="M414" s="140"/>
      <c r="N414" s="140"/>
    </row>
    <row r="415" spans="1:14" s="79" customFormat="1" ht="39.75" hidden="1" customHeight="1">
      <c r="A415" s="35">
        <f t="shared" si="94"/>
        <v>327</v>
      </c>
      <c r="B415" s="56" t="s">
        <v>112</v>
      </c>
      <c r="C415" s="58" t="s">
        <v>110</v>
      </c>
      <c r="D415" s="55"/>
      <c r="E415" s="80"/>
      <c r="F415" s="113">
        <f>+D415*E415</f>
        <v>0</v>
      </c>
      <c r="G415" s="139"/>
      <c r="H415" s="140"/>
      <c r="I415" s="140"/>
      <c r="J415" s="140"/>
      <c r="K415" s="140"/>
      <c r="L415" s="140"/>
      <c r="M415" s="140"/>
      <c r="N415" s="140"/>
    </row>
    <row r="416" spans="1:14" s="79" customFormat="1" ht="28.5" customHeight="1">
      <c r="A416" s="35">
        <f>+A411+1</f>
        <v>325</v>
      </c>
      <c r="B416" s="56" t="s">
        <v>370</v>
      </c>
      <c r="C416" s="58" t="s">
        <v>110</v>
      </c>
      <c r="D416" s="55">
        <v>3488</v>
      </c>
      <c r="E416" s="80"/>
      <c r="F416" s="113">
        <f>+D416*E416</f>
        <v>0</v>
      </c>
      <c r="G416" s="139"/>
      <c r="H416" s="140"/>
      <c r="I416" s="140"/>
      <c r="J416" s="140"/>
      <c r="K416" s="140"/>
      <c r="L416" s="140"/>
      <c r="M416" s="140"/>
      <c r="N416" s="140"/>
    </row>
    <row r="417" spans="1:14" s="79" customFormat="1">
      <c r="A417" s="35"/>
      <c r="B417" s="64" t="s">
        <v>113</v>
      </c>
      <c r="C417" s="58"/>
      <c r="D417" s="55"/>
      <c r="E417" s="80"/>
      <c r="F417" s="113"/>
      <c r="G417" s="139"/>
      <c r="H417" s="140"/>
      <c r="I417" s="140"/>
      <c r="J417" s="140"/>
      <c r="K417" s="140"/>
      <c r="L417" s="140"/>
      <c r="M417" s="140"/>
      <c r="N417" s="140"/>
    </row>
    <row r="418" spans="1:14" s="79" customFormat="1" ht="27" customHeight="1">
      <c r="A418" s="35">
        <f>+A416+1</f>
        <v>326</v>
      </c>
      <c r="B418" s="56" t="s">
        <v>371</v>
      </c>
      <c r="C418" s="58" t="s">
        <v>14</v>
      </c>
      <c r="D418" s="55">
        <v>110</v>
      </c>
      <c r="E418" s="80"/>
      <c r="F418" s="113">
        <f t="shared" ref="F418:F424" si="96">+D418*E418</f>
        <v>0</v>
      </c>
      <c r="G418" s="139"/>
      <c r="H418" s="140"/>
      <c r="I418" s="140"/>
      <c r="J418" s="140"/>
      <c r="K418" s="140"/>
      <c r="L418" s="140"/>
      <c r="M418" s="140"/>
      <c r="N418" s="140"/>
    </row>
    <row r="419" spans="1:14" s="79" customFormat="1" ht="28.2" customHeight="1">
      <c r="A419" s="35">
        <f t="shared" si="94"/>
        <v>327</v>
      </c>
      <c r="B419" s="56" t="s">
        <v>372</v>
      </c>
      <c r="C419" s="58" t="s">
        <v>14</v>
      </c>
      <c r="D419" s="55">
        <v>1130</v>
      </c>
      <c r="E419" s="80"/>
      <c r="F419" s="113">
        <f t="shared" si="96"/>
        <v>0</v>
      </c>
      <c r="G419" s="139"/>
      <c r="H419" s="140"/>
      <c r="I419" s="140"/>
      <c r="J419" s="140"/>
      <c r="K419" s="140"/>
      <c r="L419" s="140"/>
      <c r="M419" s="140"/>
      <c r="N419" s="140"/>
    </row>
    <row r="420" spans="1:14" s="79" customFormat="1" ht="29.55" customHeight="1">
      <c r="A420" s="35">
        <f t="shared" si="94"/>
        <v>328</v>
      </c>
      <c r="B420" s="56" t="s">
        <v>237</v>
      </c>
      <c r="C420" s="58" t="s">
        <v>14</v>
      </c>
      <c r="D420" s="55">
        <v>1410</v>
      </c>
      <c r="E420" s="80"/>
      <c r="F420" s="113">
        <f t="shared" si="96"/>
        <v>0</v>
      </c>
      <c r="G420" s="139"/>
      <c r="H420" s="140"/>
      <c r="I420" s="140"/>
      <c r="J420" s="140"/>
      <c r="K420" s="140"/>
      <c r="L420" s="140"/>
      <c r="M420" s="140"/>
      <c r="N420" s="140"/>
    </row>
    <row r="421" spans="1:14" s="79" customFormat="1" ht="30" customHeight="1">
      <c r="A421" s="35">
        <f t="shared" si="94"/>
        <v>329</v>
      </c>
      <c r="B421" s="56" t="s">
        <v>236</v>
      </c>
      <c r="C421" s="58" t="s">
        <v>14</v>
      </c>
      <c r="D421" s="55">
        <v>2160</v>
      </c>
      <c r="E421" s="80"/>
      <c r="F421" s="113">
        <f t="shared" si="96"/>
        <v>0</v>
      </c>
      <c r="G421" s="139"/>
      <c r="H421" s="140"/>
      <c r="I421" s="140"/>
      <c r="J421" s="140"/>
      <c r="K421" s="140"/>
      <c r="L421" s="140"/>
      <c r="M421" s="140"/>
      <c r="N421" s="140"/>
    </row>
    <row r="422" spans="1:14" s="79" customFormat="1" ht="28.95" customHeight="1">
      <c r="A422" s="35">
        <f t="shared" si="94"/>
        <v>330</v>
      </c>
      <c r="B422" s="56" t="s">
        <v>208</v>
      </c>
      <c r="C422" s="58" t="s">
        <v>14</v>
      </c>
      <c r="D422" s="55">
        <v>972</v>
      </c>
      <c r="E422" s="80"/>
      <c r="F422" s="113">
        <f t="shared" si="96"/>
        <v>0</v>
      </c>
      <c r="G422" s="139"/>
      <c r="H422" s="140"/>
      <c r="I422" s="140"/>
      <c r="J422" s="140"/>
      <c r="K422" s="140"/>
      <c r="L422" s="140"/>
      <c r="M422" s="140"/>
      <c r="N422" s="140"/>
    </row>
    <row r="423" spans="1:14" s="79" customFormat="1" ht="29.55" customHeight="1">
      <c r="A423" s="35">
        <f t="shared" si="94"/>
        <v>331</v>
      </c>
      <c r="B423" s="56" t="s">
        <v>235</v>
      </c>
      <c r="C423" s="58" t="s">
        <v>14</v>
      </c>
      <c r="D423" s="55">
        <v>477</v>
      </c>
      <c r="E423" s="80"/>
      <c r="F423" s="113">
        <f t="shared" si="96"/>
        <v>0</v>
      </c>
      <c r="G423" s="139"/>
      <c r="H423" s="140"/>
      <c r="I423" s="140"/>
      <c r="J423" s="140"/>
      <c r="K423" s="140"/>
      <c r="L423" s="140"/>
      <c r="M423" s="140"/>
      <c r="N423" s="140"/>
    </row>
    <row r="424" spans="1:14" s="79" customFormat="1" ht="31.95" customHeight="1">
      <c r="A424" s="35">
        <f t="shared" si="94"/>
        <v>332</v>
      </c>
      <c r="B424" s="56" t="s">
        <v>373</v>
      </c>
      <c r="C424" s="58" t="s">
        <v>14</v>
      </c>
      <c r="D424" s="55">
        <v>346</v>
      </c>
      <c r="E424" s="80"/>
      <c r="F424" s="113">
        <f t="shared" si="96"/>
        <v>0</v>
      </c>
      <c r="G424" s="139"/>
      <c r="H424" s="140"/>
      <c r="I424" s="140"/>
      <c r="J424" s="140"/>
      <c r="K424" s="140"/>
      <c r="L424" s="140"/>
      <c r="M424" s="140"/>
      <c r="N424" s="140"/>
    </row>
    <row r="425" spans="1:14" s="79" customFormat="1">
      <c r="A425" s="35"/>
      <c r="B425" s="64" t="s">
        <v>114</v>
      </c>
      <c r="C425" s="58"/>
      <c r="D425" s="55"/>
      <c r="E425" s="80"/>
      <c r="F425" s="113"/>
      <c r="G425" s="139"/>
      <c r="H425" s="140"/>
      <c r="I425" s="140"/>
      <c r="J425" s="140"/>
      <c r="K425" s="140"/>
      <c r="L425" s="140"/>
      <c r="M425" s="140"/>
      <c r="N425" s="140"/>
    </row>
    <row r="426" spans="1:14" s="79" customFormat="1" ht="28.2" customHeight="1">
      <c r="A426" s="35">
        <f>+A424+1</f>
        <v>333</v>
      </c>
      <c r="B426" s="56" t="s">
        <v>372</v>
      </c>
      <c r="C426" s="58" t="s">
        <v>14</v>
      </c>
      <c r="D426" s="55">
        <v>339</v>
      </c>
      <c r="E426" s="80"/>
      <c r="F426" s="113">
        <f t="shared" ref="F426:F431" si="97">+D426*E426</f>
        <v>0</v>
      </c>
      <c r="G426" s="139"/>
      <c r="H426" s="140"/>
      <c r="I426" s="140"/>
      <c r="J426" s="140"/>
      <c r="K426" s="140"/>
      <c r="L426" s="140"/>
      <c r="M426" s="140"/>
      <c r="N426" s="140"/>
    </row>
    <row r="427" spans="1:14" s="79" customFormat="1" ht="32.549999999999997" customHeight="1">
      <c r="A427" s="35">
        <f t="shared" si="94"/>
        <v>334</v>
      </c>
      <c r="B427" s="56" t="s">
        <v>237</v>
      </c>
      <c r="C427" s="58" t="s">
        <v>14</v>
      </c>
      <c r="D427" s="55">
        <v>518</v>
      </c>
      <c r="E427" s="80"/>
      <c r="F427" s="113">
        <f t="shared" si="97"/>
        <v>0</v>
      </c>
      <c r="G427" s="139"/>
      <c r="H427" s="140"/>
      <c r="I427" s="140"/>
      <c r="J427" s="140"/>
      <c r="K427" s="140"/>
      <c r="L427" s="140"/>
      <c r="M427" s="140"/>
      <c r="N427" s="140"/>
    </row>
    <row r="428" spans="1:14" s="79" customFormat="1" ht="28.2" customHeight="1">
      <c r="A428" s="35">
        <f t="shared" si="94"/>
        <v>335</v>
      </c>
      <c r="B428" s="56" t="s">
        <v>236</v>
      </c>
      <c r="C428" s="58" t="s">
        <v>14</v>
      </c>
      <c r="D428" s="55">
        <v>772</v>
      </c>
      <c r="E428" s="80"/>
      <c r="F428" s="113">
        <f t="shared" si="97"/>
        <v>0</v>
      </c>
      <c r="G428" s="139"/>
      <c r="H428" s="140"/>
      <c r="I428" s="140"/>
      <c r="J428" s="140"/>
      <c r="K428" s="140"/>
      <c r="L428" s="140"/>
      <c r="M428" s="140"/>
      <c r="N428" s="140"/>
    </row>
    <row r="429" spans="1:14" s="79" customFormat="1" ht="28.95" customHeight="1">
      <c r="A429" s="35">
        <f t="shared" si="94"/>
        <v>336</v>
      </c>
      <c r="B429" s="56" t="s">
        <v>208</v>
      </c>
      <c r="C429" s="58" t="s">
        <v>14</v>
      </c>
      <c r="D429" s="55">
        <v>719</v>
      </c>
      <c r="E429" s="80"/>
      <c r="F429" s="113">
        <f t="shared" si="97"/>
        <v>0</v>
      </c>
      <c r="G429" s="139"/>
      <c r="H429" s="140"/>
      <c r="I429" s="140"/>
      <c r="J429" s="140"/>
      <c r="K429" s="140"/>
      <c r="L429" s="140"/>
      <c r="M429" s="140"/>
      <c r="N429" s="140"/>
    </row>
    <row r="430" spans="1:14" s="79" customFormat="1" ht="28.95" customHeight="1">
      <c r="A430" s="35">
        <f t="shared" si="94"/>
        <v>337</v>
      </c>
      <c r="B430" s="56" t="s">
        <v>235</v>
      </c>
      <c r="C430" s="58" t="s">
        <v>14</v>
      </c>
      <c r="D430" s="55">
        <v>2308</v>
      </c>
      <c r="E430" s="80"/>
      <c r="F430" s="113">
        <f t="shared" si="97"/>
        <v>0</v>
      </c>
      <c r="G430" s="139"/>
      <c r="H430" s="140"/>
      <c r="I430" s="140"/>
      <c r="J430" s="140"/>
      <c r="K430" s="140"/>
      <c r="L430" s="140"/>
      <c r="M430" s="140"/>
      <c r="N430" s="140"/>
    </row>
    <row r="431" spans="1:14" s="79" customFormat="1" ht="30" customHeight="1">
      <c r="A431" s="35">
        <f t="shared" si="94"/>
        <v>338</v>
      </c>
      <c r="B431" s="56" t="s">
        <v>373</v>
      </c>
      <c r="C431" s="58" t="s">
        <v>14</v>
      </c>
      <c r="D431" s="55">
        <v>50</v>
      </c>
      <c r="E431" s="80"/>
      <c r="F431" s="113">
        <f t="shared" si="97"/>
        <v>0</v>
      </c>
      <c r="G431" s="139"/>
      <c r="H431" s="140"/>
      <c r="I431" s="140"/>
      <c r="J431" s="140"/>
      <c r="K431" s="140"/>
      <c r="L431" s="140"/>
      <c r="M431" s="140"/>
      <c r="N431" s="140"/>
    </row>
    <row r="432" spans="1:14" s="79" customFormat="1" ht="21" customHeight="1">
      <c r="A432" s="35"/>
      <c r="B432" s="64" t="s">
        <v>115</v>
      </c>
      <c r="C432" s="58"/>
      <c r="D432" s="55"/>
      <c r="E432" s="80"/>
      <c r="F432" s="113"/>
      <c r="G432" s="139"/>
      <c r="H432" s="140"/>
      <c r="I432" s="140"/>
      <c r="J432" s="140"/>
      <c r="K432" s="140"/>
      <c r="L432" s="140"/>
      <c r="M432" s="140"/>
      <c r="N432" s="140"/>
    </row>
    <row r="433" spans="1:14" s="79" customFormat="1" ht="28.2" customHeight="1">
      <c r="A433" s="35">
        <f>A431+1</f>
        <v>339</v>
      </c>
      <c r="B433" s="56" t="s">
        <v>237</v>
      </c>
      <c r="C433" s="58" t="s">
        <v>14</v>
      </c>
      <c r="D433" s="55">
        <v>160</v>
      </c>
      <c r="E433" s="80"/>
      <c r="F433" s="113">
        <f t="shared" ref="F433:F437" si="98">+D433*E433</f>
        <v>0</v>
      </c>
      <c r="G433" s="139"/>
      <c r="H433" s="140"/>
      <c r="I433" s="140"/>
      <c r="J433" s="140"/>
      <c r="K433" s="140"/>
      <c r="L433" s="140"/>
      <c r="M433" s="140"/>
      <c r="N433" s="140"/>
    </row>
    <row r="434" spans="1:14" s="79" customFormat="1" ht="30" customHeight="1">
      <c r="A434" s="35">
        <f t="shared" ref="A434:A443" si="99">A433+1</f>
        <v>340</v>
      </c>
      <c r="B434" s="56" t="s">
        <v>236</v>
      </c>
      <c r="C434" s="58" t="s">
        <v>14</v>
      </c>
      <c r="D434" s="55">
        <v>230</v>
      </c>
      <c r="E434" s="80"/>
      <c r="F434" s="113">
        <f t="shared" si="98"/>
        <v>0</v>
      </c>
      <c r="G434" s="139"/>
      <c r="H434" s="140"/>
      <c r="I434" s="140"/>
      <c r="J434" s="140"/>
      <c r="K434" s="140"/>
      <c r="L434" s="140"/>
      <c r="M434" s="140"/>
      <c r="N434" s="140"/>
    </row>
    <row r="435" spans="1:14" s="79" customFormat="1" ht="25.95" customHeight="1">
      <c r="A435" s="35">
        <f t="shared" si="99"/>
        <v>341</v>
      </c>
      <c r="B435" s="56" t="s">
        <v>208</v>
      </c>
      <c r="C435" s="58" t="s">
        <v>14</v>
      </c>
      <c r="D435" s="55">
        <v>352</v>
      </c>
      <c r="E435" s="80"/>
      <c r="F435" s="113">
        <f t="shared" si="98"/>
        <v>0</v>
      </c>
      <c r="G435" s="139"/>
      <c r="H435" s="140"/>
      <c r="I435" s="140"/>
      <c r="J435" s="140"/>
      <c r="K435" s="140"/>
      <c r="L435" s="140"/>
      <c r="M435" s="140"/>
      <c r="N435" s="140"/>
    </row>
    <row r="436" spans="1:14" s="79" customFormat="1" ht="26.55" customHeight="1">
      <c r="A436" s="35">
        <f t="shared" si="99"/>
        <v>342</v>
      </c>
      <c r="B436" s="56" t="s">
        <v>235</v>
      </c>
      <c r="C436" s="58" t="s">
        <v>14</v>
      </c>
      <c r="D436" s="55">
        <v>363</v>
      </c>
      <c r="E436" s="80"/>
      <c r="F436" s="113">
        <f t="shared" si="98"/>
        <v>0</v>
      </c>
      <c r="G436" s="139"/>
      <c r="H436" s="140"/>
      <c r="I436" s="140"/>
      <c r="J436" s="140"/>
      <c r="K436" s="140"/>
      <c r="L436" s="140"/>
      <c r="M436" s="140"/>
      <c r="N436" s="140"/>
    </row>
    <row r="437" spans="1:14" s="79" customFormat="1" ht="27.75" customHeight="1">
      <c r="A437" s="35">
        <f t="shared" si="99"/>
        <v>343</v>
      </c>
      <c r="B437" s="56" t="s">
        <v>373</v>
      </c>
      <c r="C437" s="58" t="s">
        <v>14</v>
      </c>
      <c r="D437" s="55">
        <v>128</v>
      </c>
      <c r="E437" s="80"/>
      <c r="F437" s="113">
        <f t="shared" si="98"/>
        <v>0</v>
      </c>
      <c r="G437" s="139"/>
      <c r="H437" s="140"/>
      <c r="I437" s="140"/>
      <c r="J437" s="140"/>
      <c r="K437" s="140"/>
      <c r="L437" s="140"/>
      <c r="M437" s="140"/>
      <c r="N437" s="140"/>
    </row>
    <row r="438" spans="1:14" s="79" customFormat="1">
      <c r="A438" s="35"/>
      <c r="B438" s="64" t="s">
        <v>116</v>
      </c>
      <c r="C438" s="58"/>
      <c r="D438" s="82"/>
      <c r="E438" s="80"/>
      <c r="F438" s="113"/>
      <c r="G438" s="139"/>
      <c r="H438" s="140"/>
      <c r="I438" s="140"/>
      <c r="J438" s="140"/>
      <c r="K438" s="140"/>
      <c r="L438" s="140"/>
      <c r="M438" s="140"/>
      <c r="N438" s="140"/>
    </row>
    <row r="439" spans="1:14" s="79" customFormat="1" ht="30" customHeight="1">
      <c r="A439" s="35">
        <f>A437+1</f>
        <v>344</v>
      </c>
      <c r="B439" s="56" t="s">
        <v>374</v>
      </c>
      <c r="C439" s="58" t="s">
        <v>17</v>
      </c>
      <c r="D439" s="55">
        <v>50</v>
      </c>
      <c r="E439" s="80"/>
      <c r="F439" s="113">
        <f t="shared" ref="F439:F440" si="100">+D439*E439</f>
        <v>0</v>
      </c>
      <c r="G439" s="139"/>
      <c r="H439" s="140"/>
      <c r="I439" s="140"/>
      <c r="J439" s="140"/>
      <c r="K439" s="140"/>
      <c r="L439" s="140"/>
      <c r="M439" s="140"/>
      <c r="N439" s="140"/>
    </row>
    <row r="440" spans="1:14" s="79" customFormat="1" ht="27.75" customHeight="1">
      <c r="A440" s="35">
        <f t="shared" si="99"/>
        <v>345</v>
      </c>
      <c r="B440" s="56" t="s">
        <v>375</v>
      </c>
      <c r="C440" s="58" t="s">
        <v>17</v>
      </c>
      <c r="D440" s="55">
        <v>75</v>
      </c>
      <c r="E440" s="80"/>
      <c r="F440" s="113">
        <f t="shared" si="100"/>
        <v>0</v>
      </c>
      <c r="G440" s="139"/>
      <c r="H440" s="140"/>
      <c r="I440" s="140"/>
      <c r="J440" s="140"/>
      <c r="K440" s="140"/>
      <c r="L440" s="140"/>
      <c r="M440" s="140"/>
      <c r="N440" s="140"/>
    </row>
    <row r="441" spans="1:14" s="79" customFormat="1" ht="21" customHeight="1">
      <c r="A441" s="35"/>
      <c r="B441" s="64" t="s">
        <v>117</v>
      </c>
      <c r="C441" s="58"/>
      <c r="D441" s="55"/>
      <c r="E441" s="80"/>
      <c r="F441" s="113"/>
      <c r="G441" s="139"/>
      <c r="H441" s="140"/>
      <c r="I441" s="140"/>
      <c r="J441" s="140"/>
      <c r="K441" s="140"/>
      <c r="L441" s="140"/>
      <c r="M441" s="140"/>
      <c r="N441" s="140"/>
    </row>
    <row r="442" spans="1:14" s="79" customFormat="1" ht="26.55" customHeight="1">
      <c r="A442" s="35">
        <f>+A440+1</f>
        <v>346</v>
      </c>
      <c r="B442" s="56" t="s">
        <v>376</v>
      </c>
      <c r="C442" s="58" t="s">
        <v>17</v>
      </c>
      <c r="D442" s="55">
        <v>1460</v>
      </c>
      <c r="E442" s="80"/>
      <c r="F442" s="113">
        <f>+D442*E442</f>
        <v>0</v>
      </c>
      <c r="G442" s="139"/>
      <c r="H442" s="140"/>
      <c r="I442" s="140"/>
      <c r="J442" s="140"/>
      <c r="K442" s="140"/>
      <c r="L442" s="140"/>
      <c r="M442" s="140"/>
      <c r="N442" s="140"/>
    </row>
    <row r="443" spans="1:14" s="79" customFormat="1" ht="25.95" customHeight="1">
      <c r="A443" s="35">
        <f t="shared" si="99"/>
        <v>347</v>
      </c>
      <c r="B443" s="56" t="s">
        <v>377</v>
      </c>
      <c r="C443" s="58" t="s">
        <v>17</v>
      </c>
      <c r="D443" s="55">
        <v>460</v>
      </c>
      <c r="E443" s="80"/>
      <c r="F443" s="113">
        <f>+D443*E443</f>
        <v>0</v>
      </c>
      <c r="G443" s="139"/>
      <c r="H443" s="140"/>
      <c r="I443" s="140"/>
      <c r="J443" s="140"/>
      <c r="K443" s="140"/>
      <c r="L443" s="140"/>
      <c r="M443" s="140"/>
      <c r="N443" s="140"/>
    </row>
    <row r="444" spans="1:14" s="79" customFormat="1" ht="21" customHeight="1">
      <c r="A444" s="35"/>
      <c r="B444" s="64" t="s">
        <v>118</v>
      </c>
      <c r="C444" s="58"/>
      <c r="D444" s="55"/>
      <c r="E444" s="80"/>
      <c r="F444" s="113"/>
      <c r="G444" s="139"/>
      <c r="H444" s="140"/>
      <c r="I444" s="140"/>
      <c r="J444" s="140"/>
      <c r="K444" s="140"/>
      <c r="L444" s="140"/>
      <c r="M444" s="140"/>
      <c r="N444" s="140"/>
    </row>
    <row r="445" spans="1:14" s="79" customFormat="1" ht="28.2" customHeight="1">
      <c r="A445" s="35">
        <f>A443+1</f>
        <v>348</v>
      </c>
      <c r="B445" s="56" t="s">
        <v>378</v>
      </c>
      <c r="C445" s="58" t="s">
        <v>110</v>
      </c>
      <c r="D445" s="55">
        <v>30</v>
      </c>
      <c r="E445" s="80"/>
      <c r="F445" s="113">
        <f>+D445*E445</f>
        <v>0</v>
      </c>
      <c r="G445" s="139"/>
      <c r="H445" s="140"/>
      <c r="I445" s="140"/>
      <c r="J445" s="140"/>
      <c r="K445" s="140"/>
      <c r="L445" s="140"/>
      <c r="M445" s="140"/>
      <c r="N445" s="140"/>
    </row>
    <row r="446" spans="1:14" s="79" customFormat="1" ht="21" customHeight="1">
      <c r="A446" s="35"/>
      <c r="B446" s="64" t="s">
        <v>119</v>
      </c>
      <c r="C446" s="58"/>
      <c r="D446" s="55"/>
      <c r="E446" s="80"/>
      <c r="F446" s="113"/>
      <c r="G446" s="139"/>
      <c r="H446" s="140"/>
      <c r="I446" s="140"/>
      <c r="J446" s="140"/>
      <c r="K446" s="140"/>
      <c r="L446" s="140"/>
      <c r="M446" s="140"/>
      <c r="N446" s="140"/>
    </row>
    <row r="447" spans="1:14" s="79" customFormat="1" ht="21" customHeight="1">
      <c r="A447" s="35"/>
      <c r="B447" s="64" t="s">
        <v>120</v>
      </c>
      <c r="C447" s="58"/>
      <c r="D447" s="55"/>
      <c r="E447" s="80"/>
      <c r="F447" s="113"/>
      <c r="G447" s="139"/>
      <c r="H447" s="140"/>
      <c r="I447" s="140"/>
      <c r="J447" s="140"/>
      <c r="K447" s="140"/>
      <c r="L447" s="140"/>
      <c r="M447" s="140"/>
      <c r="N447" s="140"/>
    </row>
    <row r="448" spans="1:14" s="79" customFormat="1" ht="30" customHeight="1">
      <c r="A448" s="35">
        <f>+A445+1</f>
        <v>349</v>
      </c>
      <c r="B448" s="56" t="s">
        <v>379</v>
      </c>
      <c r="C448" s="58" t="s">
        <v>17</v>
      </c>
      <c r="D448" s="55">
        <v>2</v>
      </c>
      <c r="E448" s="80"/>
      <c r="F448" s="113">
        <f t="shared" ref="F448:F458" si="101">+D448*E448</f>
        <v>0</v>
      </c>
      <c r="G448" s="139"/>
      <c r="H448" s="140"/>
      <c r="I448" s="140"/>
      <c r="J448" s="140"/>
      <c r="K448" s="140"/>
      <c r="L448" s="140"/>
      <c r="M448" s="140"/>
      <c r="N448" s="140"/>
    </row>
    <row r="449" spans="1:14" s="79" customFormat="1" ht="30" customHeight="1">
      <c r="A449" s="35">
        <f>A448+1</f>
        <v>350</v>
      </c>
      <c r="B449" s="56" t="s">
        <v>380</v>
      </c>
      <c r="C449" s="58" t="s">
        <v>17</v>
      </c>
      <c r="D449" s="55">
        <v>3</v>
      </c>
      <c r="E449" s="80"/>
      <c r="F449" s="113">
        <f t="shared" si="101"/>
        <v>0</v>
      </c>
      <c r="G449" s="139"/>
      <c r="H449" s="140"/>
      <c r="I449" s="140"/>
      <c r="J449" s="140"/>
      <c r="K449" s="140"/>
      <c r="L449" s="140"/>
      <c r="M449" s="140"/>
      <c r="N449" s="140"/>
    </row>
    <row r="450" spans="1:14" s="79" customFormat="1" ht="27" customHeight="1">
      <c r="A450" s="35">
        <f t="shared" ref="A450:A458" si="102">A449+1</f>
        <v>351</v>
      </c>
      <c r="B450" s="56" t="s">
        <v>381</v>
      </c>
      <c r="C450" s="58" t="s">
        <v>17</v>
      </c>
      <c r="D450" s="55">
        <v>10</v>
      </c>
      <c r="E450" s="80"/>
      <c r="F450" s="113">
        <f t="shared" si="101"/>
        <v>0</v>
      </c>
      <c r="G450" s="139"/>
      <c r="H450" s="140"/>
      <c r="I450" s="140"/>
      <c r="J450" s="140"/>
      <c r="K450" s="140"/>
      <c r="L450" s="140"/>
      <c r="M450" s="140"/>
      <c r="N450" s="140"/>
    </row>
    <row r="451" spans="1:14" s="79" customFormat="1" ht="32.549999999999997" customHeight="1">
      <c r="A451" s="35">
        <f t="shared" si="102"/>
        <v>352</v>
      </c>
      <c r="B451" s="56" t="s">
        <v>382</v>
      </c>
      <c r="C451" s="58" t="s">
        <v>17</v>
      </c>
      <c r="D451" s="55">
        <v>15</v>
      </c>
      <c r="E451" s="80"/>
      <c r="F451" s="113">
        <f t="shared" si="101"/>
        <v>0</v>
      </c>
      <c r="G451" s="139"/>
      <c r="H451" s="140"/>
      <c r="I451" s="140"/>
      <c r="J451" s="140"/>
      <c r="K451" s="140"/>
      <c r="L451" s="140"/>
      <c r="M451" s="140"/>
      <c r="N451" s="140"/>
    </row>
    <row r="452" spans="1:14" s="79" customFormat="1" ht="30.75" customHeight="1">
      <c r="A452" s="35">
        <f t="shared" si="102"/>
        <v>353</v>
      </c>
      <c r="B452" s="56" t="s">
        <v>383</v>
      </c>
      <c r="C452" s="58" t="s">
        <v>17</v>
      </c>
      <c r="D452" s="55">
        <v>2</v>
      </c>
      <c r="E452" s="80"/>
      <c r="F452" s="113">
        <f t="shared" si="101"/>
        <v>0</v>
      </c>
      <c r="G452" s="139"/>
      <c r="H452" s="140"/>
      <c r="I452" s="140"/>
      <c r="J452" s="140"/>
      <c r="K452" s="140"/>
      <c r="L452" s="140"/>
      <c r="M452" s="140"/>
      <c r="N452" s="140"/>
    </row>
    <row r="453" spans="1:14" s="79" customFormat="1" ht="28.95" customHeight="1">
      <c r="A453" s="35">
        <f t="shared" si="102"/>
        <v>354</v>
      </c>
      <c r="B453" s="56" t="s">
        <v>384</v>
      </c>
      <c r="C453" s="58" t="s">
        <v>17</v>
      </c>
      <c r="D453" s="55">
        <v>4</v>
      </c>
      <c r="E453" s="80"/>
      <c r="F453" s="113">
        <f t="shared" si="101"/>
        <v>0</v>
      </c>
      <c r="G453" s="139"/>
      <c r="H453" s="140"/>
      <c r="I453" s="140"/>
      <c r="J453" s="140"/>
      <c r="K453" s="140"/>
      <c r="L453" s="140"/>
      <c r="M453" s="140"/>
      <c r="N453" s="140"/>
    </row>
    <row r="454" spans="1:14" s="79" customFormat="1" ht="32.549999999999997" customHeight="1">
      <c r="A454" s="35">
        <f t="shared" si="102"/>
        <v>355</v>
      </c>
      <c r="B454" s="56" t="s">
        <v>385</v>
      </c>
      <c r="C454" s="58" t="s">
        <v>17</v>
      </c>
      <c r="D454" s="55">
        <v>2</v>
      </c>
      <c r="E454" s="80"/>
      <c r="F454" s="113">
        <f t="shared" si="101"/>
        <v>0</v>
      </c>
      <c r="G454" s="139"/>
      <c r="H454" s="140"/>
      <c r="I454" s="140"/>
      <c r="J454" s="140"/>
      <c r="K454" s="140"/>
      <c r="L454" s="140"/>
      <c r="M454" s="140"/>
      <c r="N454" s="140"/>
    </row>
    <row r="455" spans="1:14" s="79" customFormat="1" ht="30.75" customHeight="1">
      <c r="A455" s="35">
        <f t="shared" si="102"/>
        <v>356</v>
      </c>
      <c r="B455" s="56" t="s">
        <v>386</v>
      </c>
      <c r="C455" s="58" t="s">
        <v>17</v>
      </c>
      <c r="D455" s="55">
        <v>16</v>
      </c>
      <c r="E455" s="80"/>
      <c r="F455" s="113">
        <f t="shared" si="101"/>
        <v>0</v>
      </c>
      <c r="G455" s="139"/>
      <c r="H455" s="140"/>
      <c r="I455" s="140"/>
      <c r="J455" s="140"/>
      <c r="K455" s="140"/>
      <c r="L455" s="140"/>
      <c r="M455" s="140"/>
      <c r="N455" s="140"/>
    </row>
    <row r="456" spans="1:14" s="79" customFormat="1" ht="28.95" customHeight="1">
      <c r="A456" s="35">
        <f t="shared" si="102"/>
        <v>357</v>
      </c>
      <c r="B456" s="56" t="s">
        <v>389</v>
      </c>
      <c r="C456" s="58" t="s">
        <v>17</v>
      </c>
      <c r="D456" s="55">
        <v>5</v>
      </c>
      <c r="E456" s="80"/>
      <c r="F456" s="113">
        <f t="shared" si="101"/>
        <v>0</v>
      </c>
      <c r="G456" s="139"/>
      <c r="H456" s="140"/>
      <c r="I456" s="140"/>
      <c r="J456" s="140"/>
      <c r="K456" s="140"/>
      <c r="L456" s="140"/>
      <c r="M456" s="140"/>
      <c r="N456" s="140"/>
    </row>
    <row r="457" spans="1:14" s="79" customFormat="1" ht="29.55" customHeight="1">
      <c r="A457" s="35">
        <f t="shared" si="102"/>
        <v>358</v>
      </c>
      <c r="B457" s="56" t="s">
        <v>388</v>
      </c>
      <c r="C457" s="58" t="s">
        <v>17</v>
      </c>
      <c r="D457" s="55">
        <v>2</v>
      </c>
      <c r="E457" s="80"/>
      <c r="F457" s="113">
        <f t="shared" si="101"/>
        <v>0</v>
      </c>
      <c r="G457" s="139"/>
      <c r="H457" s="140"/>
      <c r="I457" s="140"/>
      <c r="J457" s="140"/>
      <c r="K457" s="140"/>
      <c r="L457" s="140"/>
      <c r="M457" s="140"/>
      <c r="N457" s="140"/>
    </row>
    <row r="458" spans="1:14" s="79" customFormat="1" ht="29.55" customHeight="1">
      <c r="A458" s="35">
        <f t="shared" si="102"/>
        <v>359</v>
      </c>
      <c r="B458" s="56" t="s">
        <v>387</v>
      </c>
      <c r="C458" s="58" t="s">
        <v>17</v>
      </c>
      <c r="D458" s="55">
        <v>5</v>
      </c>
      <c r="E458" s="80"/>
      <c r="F458" s="113">
        <f t="shared" si="101"/>
        <v>0</v>
      </c>
      <c r="G458" s="139"/>
      <c r="H458" s="140"/>
      <c r="I458" s="140"/>
      <c r="J458" s="140"/>
      <c r="K458" s="140"/>
      <c r="L458" s="140"/>
      <c r="M458" s="140"/>
      <c r="N458" s="140"/>
    </row>
    <row r="459" spans="1:14" s="79" customFormat="1" ht="21" customHeight="1">
      <c r="A459" s="35"/>
      <c r="B459" s="64" t="s">
        <v>121</v>
      </c>
      <c r="C459" s="58"/>
      <c r="D459" s="55"/>
      <c r="E459" s="80"/>
      <c r="F459" s="113"/>
      <c r="G459" s="139"/>
      <c r="H459" s="140"/>
      <c r="I459" s="140"/>
      <c r="J459" s="140"/>
      <c r="K459" s="140"/>
      <c r="L459" s="140"/>
      <c r="M459" s="140"/>
      <c r="N459" s="140"/>
    </row>
    <row r="460" spans="1:14" s="79" customFormat="1" ht="28.2" customHeight="1">
      <c r="A460" s="35">
        <f>+A458+1</f>
        <v>360</v>
      </c>
      <c r="B460" s="56" t="s">
        <v>390</v>
      </c>
      <c r="C460" s="58" t="s">
        <v>17</v>
      </c>
      <c r="D460" s="55">
        <v>2</v>
      </c>
      <c r="E460" s="80"/>
      <c r="F460" s="113">
        <f t="shared" ref="F460:F472" si="103">+D460*E460</f>
        <v>0</v>
      </c>
      <c r="G460" s="139"/>
      <c r="H460" s="140"/>
      <c r="I460" s="140"/>
      <c r="J460" s="140"/>
      <c r="K460" s="140"/>
      <c r="L460" s="140"/>
      <c r="M460" s="140"/>
      <c r="N460" s="140"/>
    </row>
    <row r="461" spans="1:14" s="79" customFormat="1" ht="30" customHeight="1">
      <c r="A461" s="35">
        <f t="shared" ref="A461:A465" si="104">A460+1</f>
        <v>361</v>
      </c>
      <c r="B461" s="56" t="s">
        <v>391</v>
      </c>
      <c r="C461" s="58" t="s">
        <v>17</v>
      </c>
      <c r="D461" s="55">
        <v>2</v>
      </c>
      <c r="E461" s="80"/>
      <c r="F461" s="113">
        <f t="shared" si="103"/>
        <v>0</v>
      </c>
      <c r="G461" s="139"/>
      <c r="H461" s="140"/>
      <c r="I461" s="140"/>
      <c r="J461" s="140"/>
      <c r="K461" s="140"/>
      <c r="L461" s="140"/>
      <c r="M461" s="140"/>
      <c r="N461" s="140"/>
    </row>
    <row r="462" spans="1:14" s="79" customFormat="1" ht="27.75" customHeight="1">
      <c r="A462" s="35">
        <f t="shared" si="104"/>
        <v>362</v>
      </c>
      <c r="B462" s="56" t="s">
        <v>392</v>
      </c>
      <c r="C462" s="58" t="s">
        <v>17</v>
      </c>
      <c r="D462" s="55">
        <v>8</v>
      </c>
      <c r="E462" s="80"/>
      <c r="F462" s="113">
        <f t="shared" si="103"/>
        <v>0</v>
      </c>
      <c r="G462" s="139"/>
      <c r="H462" s="140"/>
      <c r="I462" s="140"/>
      <c r="J462" s="140"/>
      <c r="K462" s="140"/>
      <c r="L462" s="140"/>
      <c r="M462" s="140"/>
      <c r="N462" s="140"/>
    </row>
    <row r="463" spans="1:14" s="79" customFormat="1" ht="25.95" customHeight="1">
      <c r="A463" s="35">
        <f t="shared" si="104"/>
        <v>363</v>
      </c>
      <c r="B463" s="56" t="s">
        <v>393</v>
      </c>
      <c r="C463" s="58" t="s">
        <v>17</v>
      </c>
      <c r="D463" s="55">
        <v>2</v>
      </c>
      <c r="E463" s="80"/>
      <c r="F463" s="113">
        <f t="shared" si="103"/>
        <v>0</v>
      </c>
      <c r="G463" s="139"/>
      <c r="H463" s="140"/>
      <c r="I463" s="140"/>
      <c r="J463" s="140"/>
      <c r="K463" s="140"/>
      <c r="L463" s="140"/>
      <c r="M463" s="140"/>
      <c r="N463" s="140"/>
    </row>
    <row r="464" spans="1:14" s="79" customFormat="1" ht="30" customHeight="1">
      <c r="A464" s="35">
        <f t="shared" si="104"/>
        <v>364</v>
      </c>
      <c r="B464" s="56" t="s">
        <v>394</v>
      </c>
      <c r="C464" s="58" t="s">
        <v>17</v>
      </c>
      <c r="D464" s="55">
        <v>5</v>
      </c>
      <c r="E464" s="80"/>
      <c r="F464" s="113">
        <f t="shared" si="103"/>
        <v>0</v>
      </c>
      <c r="G464" s="139"/>
      <c r="H464" s="140"/>
      <c r="I464" s="140"/>
      <c r="J464" s="140"/>
      <c r="K464" s="140"/>
      <c r="L464" s="140"/>
      <c r="M464" s="140"/>
      <c r="N464" s="140"/>
    </row>
    <row r="465" spans="1:14" s="79" customFormat="1" ht="25.2" customHeight="1">
      <c r="A465" s="35">
        <f t="shared" si="104"/>
        <v>365</v>
      </c>
      <c r="B465" s="56" t="s">
        <v>395</v>
      </c>
      <c r="C465" s="58" t="s">
        <v>17</v>
      </c>
      <c r="D465" s="55">
        <v>10</v>
      </c>
      <c r="E465" s="80"/>
      <c r="F465" s="113">
        <f t="shared" si="103"/>
        <v>0</v>
      </c>
      <c r="G465" s="139"/>
      <c r="H465" s="140"/>
      <c r="I465" s="140"/>
      <c r="J465" s="140"/>
      <c r="K465" s="140"/>
      <c r="L465" s="140"/>
      <c r="M465" s="140"/>
      <c r="N465" s="140"/>
    </row>
    <row r="466" spans="1:14" s="79" customFormat="1" ht="21.75" customHeight="1">
      <c r="A466" s="35"/>
      <c r="B466" s="64" t="s">
        <v>122</v>
      </c>
      <c r="C466" s="58"/>
      <c r="D466" s="55"/>
      <c r="E466" s="80"/>
      <c r="F466" s="113"/>
      <c r="G466" s="139"/>
      <c r="H466" s="140"/>
      <c r="I466" s="140"/>
      <c r="J466" s="140"/>
      <c r="K466" s="140"/>
      <c r="L466" s="140"/>
      <c r="M466" s="140"/>
      <c r="N466" s="140"/>
    </row>
    <row r="467" spans="1:14" s="79" customFormat="1" ht="31.5" customHeight="1">
      <c r="A467" s="35">
        <f>A465+1</f>
        <v>366</v>
      </c>
      <c r="B467" s="56" t="s">
        <v>396</v>
      </c>
      <c r="C467" s="58" t="s">
        <v>17</v>
      </c>
      <c r="D467" s="55">
        <v>16</v>
      </c>
      <c r="E467" s="80"/>
      <c r="F467" s="113">
        <f>+D467*E467</f>
        <v>0</v>
      </c>
      <c r="G467" s="139"/>
      <c r="H467" s="140"/>
      <c r="I467" s="140"/>
      <c r="J467" s="140"/>
      <c r="K467" s="140"/>
      <c r="L467" s="140"/>
      <c r="M467" s="140"/>
      <c r="N467" s="140"/>
    </row>
    <row r="468" spans="1:14" s="79" customFormat="1" ht="31.5" customHeight="1">
      <c r="A468" s="35">
        <f>A467+1</f>
        <v>367</v>
      </c>
      <c r="B468" s="56" t="s">
        <v>397</v>
      </c>
      <c r="C468" s="58" t="s">
        <v>17</v>
      </c>
      <c r="D468" s="55">
        <v>5</v>
      </c>
      <c r="E468" s="80"/>
      <c r="F468" s="113">
        <f t="shared" ref="F468:F471" si="105">+D468*E468</f>
        <v>0</v>
      </c>
      <c r="G468" s="139"/>
      <c r="H468" s="140"/>
      <c r="I468" s="140"/>
      <c r="J468" s="140"/>
      <c r="K468" s="140"/>
      <c r="L468" s="140"/>
      <c r="M468" s="140"/>
      <c r="N468" s="140"/>
    </row>
    <row r="469" spans="1:14" s="79" customFormat="1" ht="21" customHeight="1">
      <c r="A469" s="35"/>
      <c r="B469" s="64" t="s">
        <v>123</v>
      </c>
      <c r="C469" s="58"/>
      <c r="D469" s="55"/>
      <c r="E469" s="80"/>
      <c r="F469" s="113">
        <f t="shared" si="105"/>
        <v>0</v>
      </c>
      <c r="G469" s="139"/>
      <c r="H469" s="140"/>
      <c r="I469" s="140"/>
      <c r="J469" s="140"/>
      <c r="K469" s="140"/>
      <c r="L469" s="140"/>
      <c r="M469" s="140"/>
      <c r="N469" s="140"/>
    </row>
    <row r="470" spans="1:14" s="79" customFormat="1" ht="31.5" customHeight="1">
      <c r="A470" s="35">
        <f>A468+1</f>
        <v>368</v>
      </c>
      <c r="B470" s="56" t="s">
        <v>398</v>
      </c>
      <c r="C470" s="58" t="s">
        <v>17</v>
      </c>
      <c r="D470" s="55">
        <v>5</v>
      </c>
      <c r="E470" s="80"/>
      <c r="F470" s="113">
        <f t="shared" si="105"/>
        <v>0</v>
      </c>
      <c r="G470" s="139"/>
      <c r="H470" s="140"/>
      <c r="I470" s="140"/>
      <c r="J470" s="140"/>
      <c r="K470" s="140"/>
      <c r="L470" s="140"/>
      <c r="M470" s="140"/>
      <c r="N470" s="140"/>
    </row>
    <row r="471" spans="1:14" s="79" customFormat="1" ht="31.5" customHeight="1">
      <c r="A471" s="35">
        <f>A470+1</f>
        <v>369</v>
      </c>
      <c r="B471" s="56" t="s">
        <v>397</v>
      </c>
      <c r="C471" s="58" t="s">
        <v>17</v>
      </c>
      <c r="D471" s="55">
        <v>5</v>
      </c>
      <c r="E471" s="80"/>
      <c r="F471" s="113">
        <f t="shared" si="105"/>
        <v>0</v>
      </c>
      <c r="G471" s="139"/>
      <c r="H471" s="140"/>
      <c r="I471" s="140"/>
      <c r="J471" s="140"/>
      <c r="K471" s="140"/>
      <c r="L471" s="140"/>
      <c r="M471" s="140"/>
      <c r="N471" s="140"/>
    </row>
    <row r="472" spans="1:14" s="79" customFormat="1">
      <c r="A472" s="35">
        <f>A471+1</f>
        <v>370</v>
      </c>
      <c r="B472" s="64" t="s">
        <v>124</v>
      </c>
      <c r="C472" s="58" t="s">
        <v>110</v>
      </c>
      <c r="D472" s="55">
        <v>350</v>
      </c>
      <c r="E472" s="80"/>
      <c r="F472" s="113">
        <f t="shared" si="103"/>
        <v>0</v>
      </c>
      <c r="G472" s="139"/>
      <c r="H472" s="140"/>
      <c r="I472" s="140"/>
      <c r="J472" s="140"/>
      <c r="K472" s="140"/>
      <c r="L472" s="140"/>
      <c r="M472" s="140"/>
      <c r="N472" s="140"/>
    </row>
    <row r="473" spans="1:14" s="79" customFormat="1" ht="21" customHeight="1">
      <c r="A473" s="35"/>
      <c r="B473" s="64"/>
      <c r="C473" s="58"/>
      <c r="D473" s="82"/>
      <c r="E473" s="80"/>
      <c r="F473" s="113"/>
      <c r="G473" s="139"/>
      <c r="H473" s="140"/>
      <c r="I473" s="140"/>
      <c r="J473" s="140"/>
      <c r="K473" s="140"/>
      <c r="L473" s="140"/>
      <c r="M473" s="140"/>
      <c r="N473" s="140"/>
    </row>
    <row r="474" spans="1:14" s="79" customFormat="1" ht="27.6">
      <c r="A474" s="35"/>
      <c r="B474" s="64" t="s">
        <v>125</v>
      </c>
      <c r="C474" s="58"/>
      <c r="D474" s="82"/>
      <c r="E474" s="80"/>
      <c r="F474" s="113"/>
      <c r="G474" s="139"/>
      <c r="H474" s="140"/>
      <c r="I474" s="140"/>
      <c r="J474" s="140"/>
      <c r="K474" s="140"/>
      <c r="L474" s="140"/>
      <c r="M474" s="140"/>
      <c r="N474" s="140"/>
    </row>
    <row r="475" spans="1:14" s="79" customFormat="1" ht="27.75" customHeight="1">
      <c r="A475" s="35">
        <f>+A472+1</f>
        <v>371</v>
      </c>
      <c r="B475" s="83" t="s">
        <v>399</v>
      </c>
      <c r="C475" s="58" t="s">
        <v>17</v>
      </c>
      <c r="D475" s="55">
        <v>2</v>
      </c>
      <c r="E475" s="80"/>
      <c r="F475" s="113">
        <f>+D475*E475</f>
        <v>0</v>
      </c>
      <c r="G475" s="139"/>
      <c r="H475" s="140"/>
      <c r="I475" s="140"/>
      <c r="J475" s="140"/>
      <c r="K475" s="140"/>
      <c r="L475" s="140"/>
      <c r="M475" s="140"/>
      <c r="N475" s="140"/>
    </row>
    <row r="476" spans="1:14" s="79" customFormat="1" ht="28.2" customHeight="1">
      <c r="A476" s="35"/>
      <c r="B476" s="84" t="s">
        <v>202</v>
      </c>
      <c r="C476" s="58"/>
      <c r="D476" s="55"/>
      <c r="E476" s="80"/>
      <c r="F476" s="113"/>
      <c r="G476" s="139"/>
      <c r="H476" s="140"/>
      <c r="I476" s="140"/>
      <c r="J476" s="140"/>
      <c r="K476" s="140"/>
      <c r="L476" s="140"/>
      <c r="M476" s="140"/>
      <c r="N476" s="140"/>
    </row>
    <row r="477" spans="1:14" s="79" customFormat="1" ht="32.700000000000003" customHeight="1">
      <c r="A477" s="35">
        <f>+A475+1</f>
        <v>372</v>
      </c>
      <c r="B477" s="56" t="s">
        <v>400</v>
      </c>
      <c r="C477" s="58" t="s">
        <v>17</v>
      </c>
      <c r="D477" s="55">
        <v>2</v>
      </c>
      <c r="E477" s="80"/>
      <c r="F477" s="113">
        <f>+D477*E477</f>
        <v>0</v>
      </c>
      <c r="G477" s="139"/>
      <c r="H477" s="140"/>
      <c r="I477" s="140"/>
      <c r="J477" s="140"/>
      <c r="K477" s="140"/>
      <c r="L477" s="140"/>
      <c r="M477" s="140"/>
      <c r="N477" s="140"/>
    </row>
    <row r="478" spans="1:14" s="79" customFormat="1" ht="27.6">
      <c r="A478" s="35"/>
      <c r="B478" s="64" t="s">
        <v>126</v>
      </c>
      <c r="C478" s="58"/>
      <c r="D478" s="55"/>
      <c r="E478" s="80"/>
      <c r="F478" s="113"/>
      <c r="G478" s="139"/>
      <c r="H478" s="140"/>
      <c r="I478" s="140"/>
      <c r="J478" s="140"/>
      <c r="K478" s="140"/>
      <c r="L478" s="140"/>
      <c r="M478" s="140"/>
      <c r="N478" s="140"/>
    </row>
    <row r="479" spans="1:14" s="79" customFormat="1" ht="28.5" customHeight="1">
      <c r="A479" s="35">
        <f>+A477+1</f>
        <v>373</v>
      </c>
      <c r="B479" s="56" t="s">
        <v>401</v>
      </c>
      <c r="C479" s="58" t="s">
        <v>17</v>
      </c>
      <c r="D479" s="55">
        <v>2</v>
      </c>
      <c r="E479" s="80"/>
      <c r="F479" s="113">
        <f>+D479*E479</f>
        <v>0</v>
      </c>
      <c r="G479" s="139"/>
      <c r="H479" s="140"/>
      <c r="I479" s="140"/>
      <c r="J479" s="140"/>
      <c r="K479" s="140"/>
      <c r="L479" s="140"/>
      <c r="M479" s="140"/>
      <c r="N479" s="140"/>
    </row>
    <row r="480" spans="1:14" s="79" customFormat="1" ht="27.6">
      <c r="A480" s="35"/>
      <c r="B480" s="64" t="s">
        <v>127</v>
      </c>
      <c r="C480" s="58"/>
      <c r="D480" s="55"/>
      <c r="E480" s="80"/>
      <c r="F480" s="113"/>
      <c r="G480" s="139"/>
      <c r="H480" s="140"/>
      <c r="I480" s="140"/>
      <c r="J480" s="140"/>
      <c r="K480" s="140"/>
      <c r="L480" s="140"/>
      <c r="M480" s="140"/>
      <c r="N480" s="140"/>
    </row>
    <row r="481" spans="1:14" s="79" customFormat="1" ht="30.75" customHeight="1">
      <c r="A481" s="35">
        <f>+A479+1</f>
        <v>374</v>
      </c>
      <c r="B481" s="56" t="s">
        <v>402</v>
      </c>
      <c r="C481" s="58" t="s">
        <v>17</v>
      </c>
      <c r="D481" s="55">
        <v>2</v>
      </c>
      <c r="E481" s="80"/>
      <c r="F481" s="113">
        <f>+D481*E481</f>
        <v>0</v>
      </c>
      <c r="G481" s="139"/>
      <c r="H481" s="140"/>
      <c r="I481" s="140"/>
      <c r="J481" s="140"/>
      <c r="K481" s="140"/>
      <c r="L481" s="140"/>
      <c r="M481" s="140"/>
      <c r="N481" s="140"/>
    </row>
    <row r="482" spans="1:14" s="79" customFormat="1" ht="30.75" customHeight="1">
      <c r="A482" s="35">
        <f t="shared" ref="A482:A488" si="106">A481+1</f>
        <v>375</v>
      </c>
      <c r="B482" s="56" t="s">
        <v>403</v>
      </c>
      <c r="C482" s="58" t="s">
        <v>17</v>
      </c>
      <c r="D482" s="55">
        <v>2</v>
      </c>
      <c r="E482" s="80"/>
      <c r="F482" s="113">
        <f t="shared" ref="F482:F488" si="107">+D482*E482</f>
        <v>0</v>
      </c>
      <c r="G482" s="139"/>
      <c r="H482" s="140"/>
      <c r="I482" s="140"/>
      <c r="J482" s="140"/>
      <c r="K482" s="140"/>
      <c r="L482" s="140"/>
      <c r="M482" s="140"/>
      <c r="N482" s="140"/>
    </row>
    <row r="483" spans="1:14" s="79" customFormat="1" ht="30.75" customHeight="1">
      <c r="A483" s="35">
        <f t="shared" si="106"/>
        <v>376</v>
      </c>
      <c r="B483" s="56" t="s">
        <v>404</v>
      </c>
      <c r="C483" s="58" t="s">
        <v>17</v>
      </c>
      <c r="D483" s="55">
        <v>12</v>
      </c>
      <c r="E483" s="80"/>
      <c r="F483" s="113">
        <f t="shared" si="107"/>
        <v>0</v>
      </c>
      <c r="G483" s="139"/>
      <c r="H483" s="140"/>
      <c r="I483" s="140"/>
      <c r="J483" s="140"/>
      <c r="K483" s="140"/>
      <c r="L483" s="140"/>
      <c r="M483" s="140"/>
      <c r="N483" s="140"/>
    </row>
    <row r="484" spans="1:14" s="79" customFormat="1" ht="30.75" customHeight="1">
      <c r="A484" s="35">
        <f t="shared" si="106"/>
        <v>377</v>
      </c>
      <c r="B484" s="56" t="s">
        <v>405</v>
      </c>
      <c r="C484" s="58" t="s">
        <v>17</v>
      </c>
      <c r="D484" s="55">
        <v>13</v>
      </c>
      <c r="E484" s="80"/>
      <c r="F484" s="113">
        <f t="shared" si="107"/>
        <v>0</v>
      </c>
      <c r="G484" s="139"/>
      <c r="H484" s="140"/>
      <c r="I484" s="140"/>
      <c r="J484" s="140"/>
      <c r="K484" s="140"/>
      <c r="L484" s="140"/>
      <c r="M484" s="140"/>
      <c r="N484" s="140"/>
    </row>
    <row r="485" spans="1:14" s="79" customFormat="1" ht="30.75" customHeight="1">
      <c r="A485" s="35">
        <f t="shared" si="106"/>
        <v>378</v>
      </c>
      <c r="B485" s="56" t="s">
        <v>406</v>
      </c>
      <c r="C485" s="58" t="s">
        <v>17</v>
      </c>
      <c r="D485" s="55">
        <v>4</v>
      </c>
      <c r="E485" s="80"/>
      <c r="F485" s="113">
        <f t="shared" si="107"/>
        <v>0</v>
      </c>
      <c r="G485" s="139"/>
      <c r="H485" s="140"/>
      <c r="I485" s="140"/>
      <c r="J485" s="140"/>
      <c r="K485" s="140"/>
      <c r="L485" s="140"/>
      <c r="M485" s="140"/>
      <c r="N485" s="140"/>
    </row>
    <row r="486" spans="1:14" s="79" customFormat="1" ht="30.75" customHeight="1">
      <c r="A486" s="35">
        <f t="shared" si="106"/>
        <v>379</v>
      </c>
      <c r="B486" s="56" t="s">
        <v>407</v>
      </c>
      <c r="C486" s="58" t="s">
        <v>17</v>
      </c>
      <c r="D486" s="55">
        <v>1</v>
      </c>
      <c r="E486" s="80"/>
      <c r="F486" s="113">
        <f t="shared" si="107"/>
        <v>0</v>
      </c>
      <c r="G486" s="139"/>
      <c r="H486" s="140"/>
      <c r="I486" s="140"/>
      <c r="J486" s="140"/>
      <c r="K486" s="140"/>
      <c r="L486" s="140"/>
      <c r="M486" s="140"/>
      <c r="N486" s="140"/>
    </row>
    <row r="487" spans="1:14" s="79" customFormat="1" ht="30.75" customHeight="1">
      <c r="A487" s="35">
        <f t="shared" si="106"/>
        <v>380</v>
      </c>
      <c r="B487" s="56" t="s">
        <v>408</v>
      </c>
      <c r="C487" s="58" t="s">
        <v>17</v>
      </c>
      <c r="D487" s="55">
        <v>1</v>
      </c>
      <c r="E487" s="80"/>
      <c r="F487" s="113">
        <f t="shared" si="107"/>
        <v>0</v>
      </c>
      <c r="G487" s="139"/>
      <c r="H487" s="140"/>
      <c r="I487" s="140"/>
      <c r="J487" s="140"/>
      <c r="K487" s="140"/>
      <c r="L487" s="140"/>
      <c r="M487" s="140"/>
      <c r="N487" s="140"/>
    </row>
    <row r="488" spans="1:14" s="79" customFormat="1" ht="30.75" customHeight="1">
      <c r="A488" s="35">
        <f t="shared" si="106"/>
        <v>381</v>
      </c>
      <c r="B488" s="56" t="s">
        <v>409</v>
      </c>
      <c r="C488" s="58" t="s">
        <v>17</v>
      </c>
      <c r="D488" s="55">
        <v>5</v>
      </c>
      <c r="E488" s="80"/>
      <c r="F488" s="113">
        <f t="shared" si="107"/>
        <v>0</v>
      </c>
      <c r="G488" s="139"/>
      <c r="H488" s="140"/>
      <c r="I488" s="140"/>
      <c r="J488" s="140"/>
      <c r="K488" s="140"/>
      <c r="L488" s="140"/>
      <c r="M488" s="140"/>
      <c r="N488" s="140"/>
    </row>
    <row r="489" spans="1:14" s="79" customFormat="1" ht="27" customHeight="1">
      <c r="A489" s="35">
        <f>+A488+1</f>
        <v>382</v>
      </c>
      <c r="B489" s="56" t="s">
        <v>410</v>
      </c>
      <c r="C489" s="58" t="s">
        <v>17</v>
      </c>
      <c r="D489" s="55">
        <v>2</v>
      </c>
      <c r="E489" s="80"/>
      <c r="F489" s="113">
        <f>+D489*E489</f>
        <v>0</v>
      </c>
      <c r="G489" s="139"/>
      <c r="H489" s="140"/>
      <c r="I489" s="140"/>
      <c r="J489" s="140"/>
      <c r="K489" s="140"/>
      <c r="L489" s="140"/>
      <c r="M489" s="140"/>
      <c r="N489" s="140"/>
    </row>
    <row r="490" spans="1:14" s="79" customFormat="1" ht="30.75" customHeight="1">
      <c r="A490" s="35"/>
      <c r="B490" s="64" t="s">
        <v>128</v>
      </c>
      <c r="C490" s="58"/>
      <c r="D490" s="55"/>
      <c r="E490" s="80"/>
      <c r="F490" s="113"/>
      <c r="G490" s="139"/>
      <c r="H490" s="140"/>
      <c r="I490" s="140"/>
      <c r="J490" s="140"/>
      <c r="K490" s="140"/>
      <c r="L490" s="140"/>
      <c r="M490" s="140"/>
      <c r="N490" s="140"/>
    </row>
    <row r="491" spans="1:14" s="79" customFormat="1" ht="30.75" customHeight="1">
      <c r="A491" s="35">
        <f>+A489+1</f>
        <v>383</v>
      </c>
      <c r="B491" s="56" t="s">
        <v>411</v>
      </c>
      <c r="C491" s="58" t="s">
        <v>17</v>
      </c>
      <c r="D491" s="55">
        <v>2</v>
      </c>
      <c r="E491" s="80"/>
      <c r="F491" s="113">
        <f t="shared" ref="F491:F500" si="108">+D491*E491</f>
        <v>0</v>
      </c>
      <c r="G491" s="139"/>
      <c r="H491" s="140"/>
      <c r="I491" s="140"/>
      <c r="J491" s="140"/>
      <c r="K491" s="140"/>
      <c r="L491" s="140"/>
      <c r="M491" s="140"/>
      <c r="N491" s="140"/>
    </row>
    <row r="492" spans="1:14" s="79" customFormat="1" ht="28.5" customHeight="1">
      <c r="A492" s="35">
        <f>+A491+1</f>
        <v>384</v>
      </c>
      <c r="B492" s="56" t="s">
        <v>412</v>
      </c>
      <c r="C492" s="58" t="s">
        <v>17</v>
      </c>
      <c r="D492" s="55">
        <v>9</v>
      </c>
      <c r="E492" s="80"/>
      <c r="F492" s="113">
        <f t="shared" si="108"/>
        <v>0</v>
      </c>
      <c r="G492" s="139"/>
      <c r="H492" s="140"/>
      <c r="I492" s="140"/>
      <c r="J492" s="140"/>
      <c r="K492" s="140"/>
      <c r="L492" s="140"/>
      <c r="M492" s="140"/>
      <c r="N492" s="140"/>
    </row>
    <row r="493" spans="1:14" s="79" customFormat="1" ht="27.6">
      <c r="A493" s="35"/>
      <c r="B493" s="64" t="s">
        <v>129</v>
      </c>
      <c r="C493" s="58"/>
      <c r="D493" s="55"/>
      <c r="E493" s="55"/>
      <c r="F493" s="113"/>
      <c r="G493" s="139"/>
      <c r="H493" s="140"/>
      <c r="I493" s="140"/>
      <c r="J493" s="140"/>
      <c r="K493" s="140"/>
      <c r="L493" s="140"/>
      <c r="M493" s="140"/>
      <c r="N493" s="140"/>
    </row>
    <row r="494" spans="1:14" s="79" customFormat="1" ht="28.5" customHeight="1">
      <c r="A494" s="35">
        <f>+A492+1</f>
        <v>385</v>
      </c>
      <c r="B494" s="56" t="s">
        <v>413</v>
      </c>
      <c r="C494" s="58" t="s">
        <v>17</v>
      </c>
      <c r="D494" s="55">
        <v>1</v>
      </c>
      <c r="E494" s="80"/>
      <c r="F494" s="113">
        <f>+D494*E494</f>
        <v>0</v>
      </c>
      <c r="G494" s="139"/>
      <c r="H494" s="140"/>
      <c r="I494" s="140"/>
      <c r="J494" s="140"/>
      <c r="K494" s="140"/>
      <c r="L494" s="140"/>
      <c r="M494" s="140"/>
      <c r="N494" s="140"/>
    </row>
    <row r="495" spans="1:14" s="79" customFormat="1" ht="28.5" customHeight="1">
      <c r="A495" s="35">
        <f t="shared" ref="A495" si="109">A494+1</f>
        <v>386</v>
      </c>
      <c r="B495" s="56" t="s">
        <v>414</v>
      </c>
      <c r="C495" s="58" t="s">
        <v>17</v>
      </c>
      <c r="D495" s="55">
        <v>1</v>
      </c>
      <c r="E495" s="80"/>
      <c r="F495" s="113">
        <f>+D495*E495</f>
        <v>0</v>
      </c>
      <c r="G495" s="139"/>
      <c r="H495" s="140"/>
      <c r="I495" s="140"/>
      <c r="J495" s="140"/>
      <c r="K495" s="140"/>
      <c r="L495" s="140"/>
      <c r="M495" s="140"/>
      <c r="N495" s="140"/>
    </row>
    <row r="496" spans="1:14" s="79" customFormat="1" ht="27.6">
      <c r="A496" s="35"/>
      <c r="B496" s="64" t="s">
        <v>130</v>
      </c>
      <c r="C496" s="58"/>
      <c r="D496" s="55"/>
      <c r="E496" s="80"/>
      <c r="F496" s="113"/>
      <c r="G496" s="139"/>
      <c r="H496" s="140"/>
      <c r="I496" s="140"/>
      <c r="J496" s="140"/>
      <c r="K496" s="140"/>
      <c r="L496" s="140"/>
      <c r="M496" s="140"/>
      <c r="N496" s="140"/>
    </row>
    <row r="497" spans="1:14" s="79" customFormat="1" ht="28.5" customHeight="1">
      <c r="A497" s="35">
        <f>+A495+1</f>
        <v>387</v>
      </c>
      <c r="B497" s="56" t="s">
        <v>415</v>
      </c>
      <c r="C497" s="58" t="s">
        <v>17</v>
      </c>
      <c r="D497" s="55">
        <v>20</v>
      </c>
      <c r="E497" s="80"/>
      <c r="F497" s="113">
        <f t="shared" si="108"/>
        <v>0</v>
      </c>
      <c r="G497" s="139"/>
      <c r="H497" s="140"/>
      <c r="I497" s="140"/>
      <c r="J497" s="140"/>
      <c r="K497" s="140"/>
      <c r="L497" s="140"/>
      <c r="M497" s="140"/>
      <c r="N497" s="140"/>
    </row>
    <row r="498" spans="1:14" s="79" customFormat="1" ht="28.5" customHeight="1">
      <c r="A498" s="35">
        <f t="shared" ref="A498:A539" si="110">A497+1</f>
        <v>388</v>
      </c>
      <c r="B498" s="56" t="s">
        <v>416</v>
      </c>
      <c r="C498" s="58" t="s">
        <v>17</v>
      </c>
      <c r="D498" s="55">
        <v>2</v>
      </c>
      <c r="E498" s="80"/>
      <c r="F498" s="113">
        <f t="shared" si="108"/>
        <v>0</v>
      </c>
      <c r="G498" s="139"/>
      <c r="H498" s="140"/>
      <c r="I498" s="140"/>
      <c r="J498" s="140"/>
      <c r="K498" s="140"/>
      <c r="L498" s="140"/>
      <c r="M498" s="140"/>
      <c r="N498" s="140"/>
    </row>
    <row r="499" spans="1:14" s="79" customFormat="1" ht="41.4">
      <c r="A499" s="35">
        <f>A498+1</f>
        <v>389</v>
      </c>
      <c r="B499" s="64" t="s">
        <v>151</v>
      </c>
      <c r="C499" s="58" t="s">
        <v>110</v>
      </c>
      <c r="D499" s="55">
        <v>10000</v>
      </c>
      <c r="E499" s="80"/>
      <c r="F499" s="113">
        <f t="shared" si="108"/>
        <v>0</v>
      </c>
      <c r="G499" s="139"/>
      <c r="H499" s="140"/>
      <c r="I499" s="140"/>
      <c r="J499" s="140"/>
      <c r="K499" s="140"/>
      <c r="L499" s="140"/>
      <c r="M499" s="140"/>
      <c r="N499" s="140"/>
    </row>
    <row r="500" spans="1:14" s="79" customFormat="1" ht="27.6">
      <c r="A500" s="35">
        <f t="shared" si="110"/>
        <v>390</v>
      </c>
      <c r="B500" s="64" t="s">
        <v>131</v>
      </c>
      <c r="C500" s="58" t="s">
        <v>110</v>
      </c>
      <c r="D500" s="55">
        <v>1800</v>
      </c>
      <c r="E500" s="80"/>
      <c r="F500" s="113">
        <f t="shared" si="108"/>
        <v>0</v>
      </c>
      <c r="G500" s="139"/>
      <c r="H500" s="140"/>
      <c r="I500" s="140"/>
      <c r="J500" s="140"/>
      <c r="K500" s="140"/>
      <c r="L500" s="140"/>
      <c r="M500" s="140"/>
      <c r="N500" s="140"/>
    </row>
    <row r="501" spans="1:14" s="79" customFormat="1" ht="21" customHeight="1">
      <c r="A501" s="35"/>
      <c r="B501" s="64" t="s">
        <v>132</v>
      </c>
      <c r="C501" s="58"/>
      <c r="D501" s="55"/>
      <c r="E501" s="80"/>
      <c r="F501" s="113"/>
      <c r="G501" s="139"/>
      <c r="H501" s="140"/>
      <c r="I501" s="140"/>
      <c r="J501" s="140"/>
      <c r="K501" s="140"/>
      <c r="L501" s="140"/>
      <c r="M501" s="140"/>
      <c r="N501" s="140"/>
    </row>
    <row r="502" spans="1:14" s="79" customFormat="1" ht="27.6">
      <c r="A502" s="35">
        <f>+A500+1</f>
        <v>391</v>
      </c>
      <c r="B502" s="56" t="s">
        <v>417</v>
      </c>
      <c r="C502" s="58" t="s">
        <v>17</v>
      </c>
      <c r="D502" s="55">
        <v>10</v>
      </c>
      <c r="E502" s="80"/>
      <c r="F502" s="113">
        <f>+D502*E502</f>
        <v>0</v>
      </c>
      <c r="G502" s="139"/>
      <c r="H502" s="140"/>
      <c r="I502" s="140"/>
      <c r="J502" s="140"/>
      <c r="K502" s="140"/>
      <c r="L502" s="140"/>
      <c r="M502" s="140"/>
      <c r="N502" s="140"/>
    </row>
    <row r="503" spans="1:14" s="79" customFormat="1" ht="28.95" customHeight="1">
      <c r="A503" s="35">
        <f>+A502+1</f>
        <v>392</v>
      </c>
      <c r="B503" s="56" t="s">
        <v>418</v>
      </c>
      <c r="C503" s="58" t="s">
        <v>17</v>
      </c>
      <c r="D503" s="55">
        <v>5</v>
      </c>
      <c r="E503" s="80"/>
      <c r="F503" s="113">
        <f t="shared" ref="F503:F509" si="111">+D503*E503</f>
        <v>0</v>
      </c>
      <c r="G503" s="139"/>
      <c r="H503" s="140"/>
      <c r="I503" s="140"/>
      <c r="J503" s="140"/>
      <c r="K503" s="140"/>
      <c r="L503" s="140"/>
      <c r="M503" s="140"/>
      <c r="N503" s="140"/>
    </row>
    <row r="504" spans="1:14" s="79" customFormat="1" ht="27" customHeight="1">
      <c r="A504" s="35">
        <f t="shared" si="110"/>
        <v>393</v>
      </c>
      <c r="B504" s="56" t="s">
        <v>419</v>
      </c>
      <c r="C504" s="58" t="s">
        <v>17</v>
      </c>
      <c r="D504" s="55">
        <v>10</v>
      </c>
      <c r="E504" s="80"/>
      <c r="F504" s="113">
        <f t="shared" si="111"/>
        <v>0</v>
      </c>
      <c r="G504" s="139"/>
      <c r="H504" s="140"/>
      <c r="I504" s="140"/>
      <c r="J504" s="140"/>
      <c r="K504" s="140"/>
      <c r="L504" s="140"/>
      <c r="M504" s="140"/>
      <c r="N504" s="140"/>
    </row>
    <row r="505" spans="1:14" s="79" customFormat="1" ht="31.95" customHeight="1">
      <c r="A505" s="35">
        <f t="shared" si="110"/>
        <v>394</v>
      </c>
      <c r="B505" s="56" t="s">
        <v>420</v>
      </c>
      <c r="C505" s="58" t="s">
        <v>17</v>
      </c>
      <c r="D505" s="55">
        <v>5</v>
      </c>
      <c r="E505" s="80"/>
      <c r="F505" s="113">
        <f t="shared" si="111"/>
        <v>0</v>
      </c>
      <c r="G505" s="139"/>
      <c r="H505" s="140"/>
      <c r="I505" s="140"/>
      <c r="J505" s="140"/>
      <c r="K505" s="140"/>
      <c r="L505" s="140"/>
      <c r="M505" s="140"/>
      <c r="N505" s="140"/>
    </row>
    <row r="506" spans="1:14" s="79" customFormat="1" ht="27" customHeight="1">
      <c r="A506" s="35">
        <f t="shared" si="110"/>
        <v>395</v>
      </c>
      <c r="B506" s="56" t="s">
        <v>421</v>
      </c>
      <c r="C506" s="58" t="s">
        <v>17</v>
      </c>
      <c r="D506" s="55">
        <v>17</v>
      </c>
      <c r="E506" s="80"/>
      <c r="F506" s="113">
        <f t="shared" si="111"/>
        <v>0</v>
      </c>
      <c r="G506" s="139"/>
      <c r="H506" s="140"/>
      <c r="I506" s="140"/>
      <c r="J506" s="140"/>
      <c r="K506" s="140"/>
      <c r="L506" s="140"/>
      <c r="M506" s="140"/>
      <c r="N506" s="140"/>
    </row>
    <row r="507" spans="1:14" s="79" customFormat="1" ht="27" customHeight="1">
      <c r="A507" s="35">
        <f t="shared" si="110"/>
        <v>396</v>
      </c>
      <c r="B507" s="56" t="s">
        <v>422</v>
      </c>
      <c r="C507" s="58" t="s">
        <v>17</v>
      </c>
      <c r="D507" s="55">
        <v>4</v>
      </c>
      <c r="E507" s="80"/>
      <c r="F507" s="113">
        <f t="shared" si="111"/>
        <v>0</v>
      </c>
      <c r="G507" s="139"/>
      <c r="H507" s="140"/>
      <c r="I507" s="140"/>
      <c r="J507" s="140"/>
      <c r="K507" s="140"/>
      <c r="L507" s="140"/>
      <c r="M507" s="140"/>
      <c r="N507" s="140"/>
    </row>
    <row r="508" spans="1:14" s="79" customFormat="1" ht="27" customHeight="1">
      <c r="A508" s="35">
        <f t="shared" si="110"/>
        <v>397</v>
      </c>
      <c r="B508" s="56" t="s">
        <v>423</v>
      </c>
      <c r="C508" s="58" t="s">
        <v>17</v>
      </c>
      <c r="D508" s="55">
        <v>2</v>
      </c>
      <c r="E508" s="80"/>
      <c r="F508" s="113">
        <f t="shared" si="111"/>
        <v>0</v>
      </c>
      <c r="G508" s="139"/>
      <c r="H508" s="140"/>
      <c r="I508" s="140"/>
      <c r="J508" s="140"/>
      <c r="K508" s="140"/>
      <c r="L508" s="140"/>
      <c r="M508" s="140"/>
      <c r="N508" s="140"/>
    </row>
    <row r="509" spans="1:14" s="79" customFormat="1" ht="27" customHeight="1">
      <c r="A509" s="35">
        <f t="shared" si="110"/>
        <v>398</v>
      </c>
      <c r="B509" s="56" t="s">
        <v>381</v>
      </c>
      <c r="C509" s="58" t="s">
        <v>17</v>
      </c>
      <c r="D509" s="55">
        <v>1</v>
      </c>
      <c r="E509" s="80"/>
      <c r="F509" s="113">
        <f t="shared" si="111"/>
        <v>0</v>
      </c>
      <c r="G509" s="139"/>
      <c r="H509" s="140"/>
      <c r="I509" s="140"/>
      <c r="J509" s="140"/>
      <c r="K509" s="140"/>
      <c r="L509" s="140"/>
      <c r="M509" s="140"/>
      <c r="N509" s="140"/>
    </row>
    <row r="510" spans="1:14" s="79" customFormat="1">
      <c r="A510" s="35"/>
      <c r="B510" s="64" t="s">
        <v>133</v>
      </c>
      <c r="C510" s="58"/>
      <c r="D510" s="55"/>
      <c r="E510" s="80"/>
      <c r="F510" s="113"/>
      <c r="G510" s="139"/>
      <c r="H510" s="140"/>
      <c r="I510" s="140"/>
      <c r="J510" s="140"/>
      <c r="K510" s="140"/>
      <c r="L510" s="140"/>
      <c r="M510" s="140"/>
      <c r="N510" s="140"/>
    </row>
    <row r="511" spans="1:14" s="79" customFormat="1" ht="28.95" customHeight="1">
      <c r="A511" s="35">
        <f>+A509+1</f>
        <v>399</v>
      </c>
      <c r="B511" s="56" t="s">
        <v>418</v>
      </c>
      <c r="C511" s="58" t="s">
        <v>17</v>
      </c>
      <c r="D511" s="55">
        <v>2</v>
      </c>
      <c r="E511" s="80"/>
      <c r="F511" s="113">
        <f t="shared" ref="F511:F513" si="112">+D511*E511</f>
        <v>0</v>
      </c>
      <c r="G511" s="139"/>
      <c r="H511" s="140"/>
      <c r="I511" s="140"/>
      <c r="J511" s="140"/>
      <c r="K511" s="140"/>
      <c r="L511" s="140"/>
      <c r="M511" s="140"/>
      <c r="N511" s="140"/>
    </row>
    <row r="512" spans="1:14" s="79" customFormat="1" ht="27" customHeight="1">
      <c r="A512" s="35">
        <f t="shared" si="110"/>
        <v>400</v>
      </c>
      <c r="B512" s="56" t="s">
        <v>419</v>
      </c>
      <c r="C512" s="58" t="s">
        <v>17</v>
      </c>
      <c r="D512" s="55">
        <v>1</v>
      </c>
      <c r="E512" s="80"/>
      <c r="F512" s="113">
        <f t="shared" si="112"/>
        <v>0</v>
      </c>
      <c r="G512" s="139"/>
      <c r="H512" s="140"/>
      <c r="I512" s="140"/>
      <c r="J512" s="140"/>
      <c r="K512" s="140"/>
      <c r="L512" s="140"/>
      <c r="M512" s="140"/>
      <c r="N512" s="140"/>
    </row>
    <row r="513" spans="1:14" s="79" customFormat="1" ht="31.95" customHeight="1">
      <c r="A513" s="35">
        <f t="shared" si="110"/>
        <v>401</v>
      </c>
      <c r="B513" s="56" t="s">
        <v>424</v>
      </c>
      <c r="C513" s="58" t="s">
        <v>17</v>
      </c>
      <c r="D513" s="55">
        <v>2</v>
      </c>
      <c r="E513" s="80"/>
      <c r="F513" s="113">
        <f t="shared" si="112"/>
        <v>0</v>
      </c>
      <c r="G513" s="139"/>
      <c r="H513" s="140"/>
      <c r="I513" s="140"/>
      <c r="J513" s="140"/>
      <c r="K513" s="140"/>
      <c r="L513" s="140"/>
      <c r="M513" s="140"/>
      <c r="N513" s="140"/>
    </row>
    <row r="514" spans="1:14" s="79" customFormat="1" ht="27" customHeight="1">
      <c r="A514" s="35">
        <f t="shared" si="110"/>
        <v>402</v>
      </c>
      <c r="B514" s="56" t="s">
        <v>384</v>
      </c>
      <c r="C514" s="58" t="s">
        <v>17</v>
      </c>
      <c r="D514" s="55">
        <v>1</v>
      </c>
      <c r="E514" s="80"/>
      <c r="F514" s="113">
        <f>+D514*E514</f>
        <v>0</v>
      </c>
      <c r="G514" s="139"/>
      <c r="H514" s="140"/>
      <c r="I514" s="140"/>
      <c r="J514" s="140"/>
      <c r="K514" s="140"/>
      <c r="L514" s="140"/>
      <c r="M514" s="140"/>
      <c r="N514" s="140"/>
    </row>
    <row r="515" spans="1:14" s="79" customFormat="1" ht="25.95" customHeight="1">
      <c r="A515" s="35">
        <f t="shared" si="110"/>
        <v>403</v>
      </c>
      <c r="B515" s="56" t="s">
        <v>383</v>
      </c>
      <c r="C515" s="58" t="s">
        <v>17</v>
      </c>
      <c r="D515" s="55">
        <v>5</v>
      </c>
      <c r="E515" s="80"/>
      <c r="F515" s="113">
        <f>+D515*E515</f>
        <v>0</v>
      </c>
      <c r="G515" s="139"/>
      <c r="H515" s="140"/>
      <c r="I515" s="140"/>
      <c r="J515" s="140"/>
      <c r="K515" s="140"/>
      <c r="L515" s="140"/>
      <c r="M515" s="140"/>
      <c r="N515" s="140"/>
    </row>
    <row r="516" spans="1:14" s="79" customFormat="1" ht="25.95" customHeight="1">
      <c r="A516" s="35">
        <f t="shared" si="110"/>
        <v>404</v>
      </c>
      <c r="B516" s="56" t="s">
        <v>382</v>
      </c>
      <c r="C516" s="58" t="s">
        <v>17</v>
      </c>
      <c r="D516" s="55">
        <v>5</v>
      </c>
      <c r="E516" s="80"/>
      <c r="F516" s="113">
        <f t="shared" ref="F516:F519" si="113">+D516*E516</f>
        <v>0</v>
      </c>
      <c r="G516" s="139"/>
      <c r="H516" s="140"/>
      <c r="I516" s="140"/>
      <c r="J516" s="140"/>
      <c r="K516" s="140"/>
      <c r="L516" s="140"/>
      <c r="M516" s="140"/>
      <c r="N516" s="140"/>
    </row>
    <row r="517" spans="1:14" s="79" customFormat="1" ht="25.95" customHeight="1">
      <c r="A517" s="35">
        <f t="shared" si="110"/>
        <v>405</v>
      </c>
      <c r="B517" s="56" t="s">
        <v>381</v>
      </c>
      <c r="C517" s="58" t="s">
        <v>17</v>
      </c>
      <c r="D517" s="55">
        <v>5</v>
      </c>
      <c r="E517" s="80"/>
      <c r="F517" s="113">
        <f t="shared" si="113"/>
        <v>0</v>
      </c>
      <c r="G517" s="139"/>
      <c r="H517" s="140"/>
      <c r="I517" s="140"/>
      <c r="J517" s="140"/>
      <c r="K517" s="140"/>
      <c r="L517" s="140"/>
      <c r="M517" s="140"/>
      <c r="N517" s="140"/>
    </row>
    <row r="518" spans="1:14" s="79" customFormat="1" ht="25.95" customHeight="1">
      <c r="A518" s="35">
        <f t="shared" si="110"/>
        <v>406</v>
      </c>
      <c r="B518" s="56" t="s">
        <v>380</v>
      </c>
      <c r="C518" s="58" t="s">
        <v>17</v>
      </c>
      <c r="D518" s="55">
        <v>1</v>
      </c>
      <c r="E518" s="80"/>
      <c r="F518" s="113">
        <f t="shared" si="113"/>
        <v>0</v>
      </c>
      <c r="G518" s="139"/>
      <c r="H518" s="140"/>
      <c r="I518" s="140"/>
      <c r="J518" s="140"/>
      <c r="K518" s="140"/>
      <c r="L518" s="140"/>
      <c r="M518" s="140"/>
      <c r="N518" s="140"/>
    </row>
    <row r="519" spans="1:14" s="79" customFormat="1" ht="25.95" customHeight="1">
      <c r="A519" s="35">
        <f t="shared" si="110"/>
        <v>407</v>
      </c>
      <c r="B519" s="56" t="s">
        <v>379</v>
      </c>
      <c r="C519" s="58" t="s">
        <v>17</v>
      </c>
      <c r="D519" s="55">
        <v>1</v>
      </c>
      <c r="E519" s="80"/>
      <c r="F519" s="113">
        <f t="shared" si="113"/>
        <v>0</v>
      </c>
      <c r="G519" s="139"/>
      <c r="H519" s="140"/>
      <c r="I519" s="140"/>
      <c r="J519" s="140"/>
      <c r="K519" s="140"/>
      <c r="L519" s="140"/>
      <c r="M519" s="140"/>
      <c r="N519" s="140"/>
    </row>
    <row r="520" spans="1:14" s="79" customFormat="1">
      <c r="A520" s="35"/>
      <c r="B520" s="64" t="s">
        <v>134</v>
      </c>
      <c r="C520" s="58"/>
      <c r="D520" s="82"/>
      <c r="E520" s="80"/>
      <c r="F520" s="113"/>
      <c r="G520" s="139"/>
      <c r="H520" s="140"/>
      <c r="I520" s="140"/>
      <c r="J520" s="140"/>
      <c r="K520" s="140"/>
      <c r="L520" s="140"/>
      <c r="M520" s="140"/>
      <c r="N520" s="140"/>
    </row>
    <row r="521" spans="1:14" s="79" customFormat="1" ht="28.2" customHeight="1">
      <c r="A521" s="35">
        <f>+A519+1</f>
        <v>408</v>
      </c>
      <c r="B521" s="56" t="s">
        <v>425</v>
      </c>
      <c r="C521" s="58" t="s">
        <v>110</v>
      </c>
      <c r="D521" s="55">
        <v>70</v>
      </c>
      <c r="E521" s="80"/>
      <c r="F521" s="113">
        <f>+D521*E521</f>
        <v>0</v>
      </c>
      <c r="G521" s="139"/>
      <c r="H521" s="140"/>
      <c r="I521" s="140"/>
      <c r="J521" s="140"/>
      <c r="K521" s="140"/>
      <c r="L521" s="140"/>
      <c r="M521" s="140"/>
      <c r="N521" s="140"/>
    </row>
    <row r="522" spans="1:14" s="79" customFormat="1" ht="21" customHeight="1">
      <c r="A522" s="35"/>
      <c r="B522" s="64" t="s">
        <v>135</v>
      </c>
      <c r="C522" s="58"/>
      <c r="D522" s="55"/>
      <c r="E522" s="55"/>
      <c r="F522" s="113"/>
      <c r="G522" s="139"/>
      <c r="H522" s="140"/>
      <c r="I522" s="140"/>
      <c r="J522" s="140"/>
      <c r="K522" s="140"/>
      <c r="L522" s="140"/>
      <c r="M522" s="140"/>
      <c r="N522" s="140"/>
    </row>
    <row r="523" spans="1:14" s="79" customFormat="1" ht="28.2" customHeight="1">
      <c r="A523" s="35">
        <f>A521+1</f>
        <v>409</v>
      </c>
      <c r="B523" s="56" t="s">
        <v>379</v>
      </c>
      <c r="C523" s="58" t="s">
        <v>17</v>
      </c>
      <c r="D523" s="55">
        <v>5</v>
      </c>
      <c r="E523" s="80"/>
      <c r="F523" s="113">
        <f t="shared" ref="F523:F527" si="114">+D523*E523</f>
        <v>0</v>
      </c>
      <c r="G523" s="139"/>
      <c r="H523" s="140"/>
      <c r="I523" s="140"/>
      <c r="J523" s="140"/>
      <c r="K523" s="140"/>
      <c r="L523" s="140"/>
      <c r="M523" s="140"/>
      <c r="N523" s="140"/>
    </row>
    <row r="524" spans="1:14" s="79" customFormat="1" ht="30.75" customHeight="1">
      <c r="A524" s="35">
        <f t="shared" ref="A524:A527" si="115">A523+1</f>
        <v>410</v>
      </c>
      <c r="B524" s="56" t="s">
        <v>380</v>
      </c>
      <c r="C524" s="58" t="s">
        <v>17</v>
      </c>
      <c r="D524" s="55">
        <v>10</v>
      </c>
      <c r="E524" s="80"/>
      <c r="F524" s="113">
        <f t="shared" si="114"/>
        <v>0</v>
      </c>
      <c r="G524" s="139"/>
      <c r="H524" s="140"/>
      <c r="I524" s="140"/>
      <c r="J524" s="140"/>
      <c r="K524" s="140"/>
      <c r="L524" s="140"/>
      <c r="M524" s="140"/>
      <c r="N524" s="140"/>
    </row>
    <row r="525" spans="1:14" s="79" customFormat="1" ht="31.2" customHeight="1">
      <c r="A525" s="35">
        <f t="shared" si="115"/>
        <v>411</v>
      </c>
      <c r="B525" s="56" t="s">
        <v>381</v>
      </c>
      <c r="C525" s="58" t="s">
        <v>17</v>
      </c>
      <c r="D525" s="55">
        <v>2</v>
      </c>
      <c r="E525" s="80"/>
      <c r="F525" s="113">
        <f t="shared" si="114"/>
        <v>0</v>
      </c>
      <c r="G525" s="139"/>
      <c r="H525" s="140"/>
      <c r="I525" s="140"/>
      <c r="J525" s="140"/>
      <c r="K525" s="140"/>
      <c r="L525" s="140"/>
      <c r="M525" s="140"/>
      <c r="N525" s="140"/>
    </row>
    <row r="526" spans="1:14" s="79" customFormat="1" ht="28.2" customHeight="1">
      <c r="A526" s="35">
        <f t="shared" si="115"/>
        <v>412</v>
      </c>
      <c r="B526" s="56" t="s">
        <v>382</v>
      </c>
      <c r="C526" s="58" t="s">
        <v>17</v>
      </c>
      <c r="D526" s="55">
        <v>1</v>
      </c>
      <c r="E526" s="80"/>
      <c r="F526" s="113">
        <f t="shared" si="114"/>
        <v>0</v>
      </c>
      <c r="G526" s="139"/>
      <c r="H526" s="140"/>
      <c r="I526" s="140"/>
      <c r="J526" s="140"/>
      <c r="K526" s="140"/>
      <c r="L526" s="140"/>
      <c r="M526" s="140"/>
      <c r="N526" s="140"/>
    </row>
    <row r="527" spans="1:14" s="79" customFormat="1" ht="30.75" customHeight="1">
      <c r="A527" s="35">
        <f t="shared" si="115"/>
        <v>413</v>
      </c>
      <c r="B527" s="56" t="s">
        <v>383</v>
      </c>
      <c r="C527" s="58" t="s">
        <v>17</v>
      </c>
      <c r="D527" s="55">
        <v>1</v>
      </c>
      <c r="E527" s="80"/>
      <c r="F527" s="113">
        <f t="shared" si="114"/>
        <v>0</v>
      </c>
      <c r="G527" s="139"/>
      <c r="H527" s="140"/>
      <c r="I527" s="140"/>
      <c r="J527" s="140"/>
      <c r="K527" s="140"/>
      <c r="L527" s="140"/>
      <c r="M527" s="140"/>
      <c r="N527" s="140"/>
    </row>
    <row r="528" spans="1:14" s="79" customFormat="1">
      <c r="A528" s="35"/>
      <c r="B528" s="64" t="s">
        <v>136</v>
      </c>
      <c r="C528" s="58"/>
      <c r="D528" s="55"/>
      <c r="E528" s="80"/>
      <c r="F528" s="113"/>
      <c r="G528" s="139"/>
      <c r="H528" s="140"/>
      <c r="I528" s="140"/>
      <c r="J528" s="140"/>
      <c r="K528" s="140"/>
      <c r="L528" s="140"/>
      <c r="M528" s="140"/>
      <c r="N528" s="140"/>
    </row>
    <row r="529" spans="1:14" s="79" customFormat="1" ht="28.95" customHeight="1">
      <c r="A529" s="35">
        <f>+A527+1</f>
        <v>414</v>
      </c>
      <c r="B529" s="56" t="s">
        <v>426</v>
      </c>
      <c r="C529" s="58" t="s">
        <v>17</v>
      </c>
      <c r="D529" s="55">
        <v>25</v>
      </c>
      <c r="E529" s="80"/>
      <c r="F529" s="113">
        <f t="shared" ref="F529:F539" si="116">+D529*E529</f>
        <v>0</v>
      </c>
      <c r="G529" s="139"/>
      <c r="H529" s="140"/>
      <c r="I529" s="140"/>
      <c r="J529" s="140"/>
      <c r="K529" s="140"/>
      <c r="L529" s="140"/>
      <c r="M529" s="140"/>
      <c r="N529" s="140"/>
    </row>
    <row r="530" spans="1:14" s="79" customFormat="1" ht="27" customHeight="1">
      <c r="A530" s="35">
        <f t="shared" si="110"/>
        <v>415</v>
      </c>
      <c r="B530" s="56" t="s">
        <v>427</v>
      </c>
      <c r="C530" s="58" t="s">
        <v>17</v>
      </c>
      <c r="D530" s="55">
        <v>30</v>
      </c>
      <c r="E530" s="80"/>
      <c r="F530" s="113">
        <f t="shared" si="116"/>
        <v>0</v>
      </c>
      <c r="G530" s="139"/>
      <c r="H530" s="140"/>
      <c r="I530" s="140"/>
      <c r="J530" s="140"/>
      <c r="K530" s="140"/>
      <c r="L530" s="140"/>
      <c r="M530" s="140"/>
      <c r="N530" s="140"/>
    </row>
    <row r="531" spans="1:14" s="79" customFormat="1" ht="28.95" customHeight="1">
      <c r="A531" s="35">
        <f t="shared" si="110"/>
        <v>416</v>
      </c>
      <c r="B531" s="56" t="s">
        <v>428</v>
      </c>
      <c r="C531" s="58" t="s">
        <v>17</v>
      </c>
      <c r="D531" s="55">
        <v>23</v>
      </c>
      <c r="E531" s="80"/>
      <c r="F531" s="113">
        <f t="shared" si="116"/>
        <v>0</v>
      </c>
      <c r="G531" s="139"/>
      <c r="H531" s="140"/>
      <c r="I531" s="140"/>
      <c r="J531" s="140"/>
      <c r="K531" s="140"/>
      <c r="L531" s="140"/>
      <c r="M531" s="140"/>
      <c r="N531" s="140"/>
    </row>
    <row r="532" spans="1:14" s="79" customFormat="1" ht="27" customHeight="1">
      <c r="A532" s="35">
        <f t="shared" si="110"/>
        <v>417</v>
      </c>
      <c r="B532" s="56" t="s">
        <v>429</v>
      </c>
      <c r="C532" s="58" t="s">
        <v>17</v>
      </c>
      <c r="D532" s="55">
        <v>48</v>
      </c>
      <c r="E532" s="80"/>
      <c r="F532" s="113">
        <f t="shared" si="116"/>
        <v>0</v>
      </c>
      <c r="G532" s="139"/>
      <c r="H532" s="140"/>
      <c r="I532" s="140"/>
      <c r="J532" s="140"/>
      <c r="K532" s="140"/>
      <c r="L532" s="140"/>
      <c r="M532" s="140"/>
      <c r="N532" s="140"/>
    </row>
    <row r="533" spans="1:14" s="79" customFormat="1" ht="30.75" customHeight="1">
      <c r="A533" s="35">
        <f t="shared" si="110"/>
        <v>418</v>
      </c>
      <c r="B533" s="56" t="s">
        <v>430</v>
      </c>
      <c r="C533" s="58" t="s">
        <v>17</v>
      </c>
      <c r="D533" s="55">
        <v>2</v>
      </c>
      <c r="E533" s="80"/>
      <c r="F533" s="113">
        <f t="shared" si="116"/>
        <v>0</v>
      </c>
      <c r="G533" s="139"/>
      <c r="H533" s="140"/>
      <c r="I533" s="140"/>
      <c r="J533" s="140"/>
      <c r="K533" s="140"/>
      <c r="L533" s="140"/>
      <c r="M533" s="140"/>
      <c r="N533" s="140"/>
    </row>
    <row r="534" spans="1:14" s="79" customFormat="1" ht="31.2" customHeight="1">
      <c r="A534" s="35">
        <f t="shared" si="110"/>
        <v>419</v>
      </c>
      <c r="B534" s="56" t="s">
        <v>431</v>
      </c>
      <c r="C534" s="58" t="s">
        <v>17</v>
      </c>
      <c r="D534" s="55">
        <v>30</v>
      </c>
      <c r="E534" s="80"/>
      <c r="F534" s="113">
        <f t="shared" si="116"/>
        <v>0</v>
      </c>
      <c r="G534" s="139"/>
      <c r="H534" s="140"/>
      <c r="I534" s="140"/>
      <c r="J534" s="140"/>
      <c r="K534" s="140"/>
      <c r="L534" s="140"/>
      <c r="M534" s="140"/>
      <c r="N534" s="140"/>
    </row>
    <row r="535" spans="1:14" s="79" customFormat="1" ht="30.75" customHeight="1">
      <c r="A535" s="35">
        <f t="shared" si="110"/>
        <v>420</v>
      </c>
      <c r="B535" s="56" t="s">
        <v>432</v>
      </c>
      <c r="C535" s="58" t="s">
        <v>17</v>
      </c>
      <c r="D535" s="55">
        <v>1</v>
      </c>
      <c r="E535" s="80"/>
      <c r="F535" s="113">
        <f t="shared" si="116"/>
        <v>0</v>
      </c>
      <c r="G535" s="139"/>
      <c r="H535" s="140"/>
      <c r="I535" s="140"/>
      <c r="J535" s="140"/>
      <c r="K535" s="140"/>
      <c r="L535" s="140"/>
      <c r="M535" s="140"/>
      <c r="N535" s="140"/>
    </row>
    <row r="536" spans="1:14" s="79" customFormat="1" ht="31.2" customHeight="1">
      <c r="A536" s="35">
        <f t="shared" si="110"/>
        <v>421</v>
      </c>
      <c r="B536" s="56" t="s">
        <v>433</v>
      </c>
      <c r="C536" s="58" t="s">
        <v>17</v>
      </c>
      <c r="D536" s="55">
        <v>5</v>
      </c>
      <c r="E536" s="80"/>
      <c r="F536" s="113">
        <f t="shared" si="116"/>
        <v>0</v>
      </c>
      <c r="G536" s="139"/>
      <c r="H536" s="140"/>
      <c r="I536" s="140"/>
      <c r="J536" s="140"/>
      <c r="K536" s="140"/>
      <c r="L536" s="140"/>
      <c r="M536" s="140"/>
      <c r="N536" s="140"/>
    </row>
    <row r="537" spans="1:14" s="79" customFormat="1" ht="31.2" customHeight="1">
      <c r="A537" s="35">
        <f t="shared" si="110"/>
        <v>422</v>
      </c>
      <c r="B537" s="56" t="s">
        <v>154</v>
      </c>
      <c r="C537" s="58" t="s">
        <v>110</v>
      </c>
      <c r="D537" s="55">
        <v>5</v>
      </c>
      <c r="E537" s="80"/>
      <c r="F537" s="113">
        <f t="shared" si="116"/>
        <v>0</v>
      </c>
      <c r="G537" s="139"/>
      <c r="H537" s="140"/>
      <c r="I537" s="140"/>
      <c r="J537" s="140"/>
      <c r="K537" s="140"/>
      <c r="L537" s="140"/>
      <c r="M537" s="140"/>
      <c r="N537" s="140"/>
    </row>
    <row r="538" spans="1:14" s="79" customFormat="1" ht="31.2" customHeight="1">
      <c r="A538" s="35">
        <f t="shared" si="110"/>
        <v>423</v>
      </c>
      <c r="B538" s="56" t="s">
        <v>155</v>
      </c>
      <c r="C538" s="58" t="s">
        <v>17</v>
      </c>
      <c r="D538" s="55">
        <v>2</v>
      </c>
      <c r="E538" s="80"/>
      <c r="F538" s="113">
        <f t="shared" si="116"/>
        <v>0</v>
      </c>
      <c r="G538" s="139"/>
      <c r="H538" s="140"/>
      <c r="I538" s="140"/>
      <c r="J538" s="140"/>
      <c r="K538" s="140"/>
      <c r="L538" s="140"/>
      <c r="M538" s="140"/>
      <c r="N538" s="140"/>
    </row>
    <row r="539" spans="1:14" s="79" customFormat="1" ht="28.95" customHeight="1" thickBot="1">
      <c r="A539" s="35">
        <f t="shared" si="110"/>
        <v>424</v>
      </c>
      <c r="B539" s="56" t="s">
        <v>434</v>
      </c>
      <c r="C539" s="58" t="s">
        <v>110</v>
      </c>
      <c r="D539" s="55">
        <v>65</v>
      </c>
      <c r="E539" s="80"/>
      <c r="F539" s="113">
        <f t="shared" si="116"/>
        <v>0</v>
      </c>
      <c r="G539" s="139"/>
      <c r="H539" s="140"/>
      <c r="I539" s="140"/>
      <c r="J539" s="140"/>
      <c r="K539" s="140"/>
      <c r="L539" s="140"/>
      <c r="M539" s="140"/>
      <c r="N539" s="140"/>
    </row>
    <row r="540" spans="1:14" s="70" customFormat="1" ht="21.6" customHeight="1">
      <c r="A540" s="67" t="s">
        <v>137</v>
      </c>
      <c r="B540" s="68"/>
      <c r="C540" s="68"/>
      <c r="D540" s="68"/>
      <c r="E540" s="69"/>
      <c r="F540" s="116">
        <f>SUM(F279:F539)</f>
        <v>0</v>
      </c>
      <c r="G540" s="135"/>
      <c r="H540" s="136"/>
      <c r="I540" s="136"/>
      <c r="J540" s="136"/>
      <c r="K540" s="136"/>
      <c r="L540" s="136"/>
      <c r="M540" s="136"/>
      <c r="N540" s="136"/>
    </row>
    <row r="541" spans="1:14" s="79" customFormat="1">
      <c r="A541" s="40"/>
      <c r="B541" s="85"/>
      <c r="C541" s="86"/>
      <c r="D541" s="41"/>
      <c r="E541" s="87"/>
      <c r="F541" s="119"/>
      <c r="G541" s="139"/>
      <c r="H541" s="140"/>
      <c r="I541" s="140"/>
      <c r="J541" s="140"/>
      <c r="K541" s="140"/>
      <c r="L541" s="140"/>
      <c r="M541" s="140"/>
      <c r="N541" s="140"/>
    </row>
    <row r="542" spans="1:14" s="32" customFormat="1" ht="14.4">
      <c r="A542" s="88" t="s">
        <v>65</v>
      </c>
      <c r="B542" s="89"/>
      <c r="C542" s="89"/>
      <c r="D542" s="89"/>
      <c r="E542" s="89"/>
      <c r="F542" s="120">
        <f>F274+F540</f>
        <v>0</v>
      </c>
      <c r="G542" s="124"/>
      <c r="H542" s="125"/>
      <c r="I542" s="125"/>
      <c r="J542" s="125"/>
      <c r="K542" s="125"/>
      <c r="L542" s="125"/>
      <c r="M542" s="125"/>
      <c r="N542" s="125"/>
    </row>
    <row r="543" spans="1:14" s="32" customFormat="1" ht="14.4">
      <c r="A543" s="90" t="s">
        <v>66</v>
      </c>
      <c r="B543" s="91"/>
      <c r="C543" s="91"/>
      <c r="D543" s="91"/>
      <c r="E543" s="91"/>
      <c r="F543" s="120">
        <f>+F542*0.2</f>
        <v>0</v>
      </c>
      <c r="G543" s="124"/>
      <c r="H543" s="125"/>
      <c r="I543" s="125"/>
      <c r="J543" s="125"/>
      <c r="K543" s="125"/>
      <c r="L543" s="125"/>
      <c r="M543" s="125"/>
      <c r="N543" s="125"/>
    </row>
    <row r="544" spans="1:14" s="32" customFormat="1" ht="15" thickBot="1">
      <c r="A544" s="92" t="s">
        <v>67</v>
      </c>
      <c r="B544" s="93"/>
      <c r="C544" s="93"/>
      <c r="D544" s="93"/>
      <c r="E544" s="93"/>
      <c r="F544" s="121">
        <f>+F542+F543</f>
        <v>0</v>
      </c>
      <c r="G544" s="124"/>
      <c r="H544" s="125"/>
      <c r="I544" s="125"/>
      <c r="J544" s="125"/>
      <c r="K544" s="125"/>
      <c r="L544" s="125"/>
      <c r="M544" s="125"/>
      <c r="N544" s="125"/>
    </row>
  </sheetData>
  <mergeCells count="13">
    <mergeCell ref="A274:E274"/>
    <mergeCell ref="A542:E542"/>
    <mergeCell ref="A543:E543"/>
    <mergeCell ref="A544:E544"/>
    <mergeCell ref="A540:E540"/>
    <mergeCell ref="A1:F2"/>
    <mergeCell ref="A3:E3"/>
    <mergeCell ref="A4:A6"/>
    <mergeCell ref="B4:B6"/>
    <mergeCell ref="C4:C6"/>
    <mergeCell ref="D4:D6"/>
    <mergeCell ref="E4:E6"/>
    <mergeCell ref="F4:F6"/>
  </mergeCells>
  <phoneticPr fontId="19" type="noConversion"/>
  <printOptions horizontalCentered="1"/>
  <pageMargins left="0.43307086614173229" right="0.19685039370078741" top="0.82677165354330717" bottom="0.55118110236220474" header="0.31496062992125984" footer="0.27559055118110237"/>
  <pageSetup paperSize="9" scale="48" orientation="portrait" r:id="rId1"/>
  <headerFooter>
    <oddHeader xml:space="preserve">&amp;L&amp;"Arial,Gras italique"GRAND STADE DE MARRAKECH&amp;C&amp;"Arial Black,Normal"&amp;12&amp;U
LOT FLUIDE&amp;R&amp;"Arial,Gras italique"BORDEREAU DES PRIX </oddHeader>
    <oddFooter>&amp;C&amp;"Arial,Gras italique"&amp;11&amp;P</oddFooter>
  </headerFooter>
  <colBreaks count="1" manualBreakCount="1">
    <brk id="11" max="5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CAE0-46EB-4130-9779-AC9820E8875C}">
  <dimension ref="A1:C557"/>
  <sheetViews>
    <sheetView topLeftCell="A204" workbookViewId="0">
      <selection activeCell="C553" sqref="C553"/>
    </sheetView>
  </sheetViews>
  <sheetFormatPr baseColWidth="10" defaultRowHeight="14.4"/>
  <cols>
    <col min="1" max="1" width="14.21875" style="27" bestFit="1" customWidth="1"/>
    <col min="2" max="2" width="16.5546875" style="20" customWidth="1"/>
  </cols>
  <sheetData>
    <row r="1" spans="1:3">
      <c r="A1"/>
      <c r="B1"/>
    </row>
    <row r="2" spans="1:3">
      <c r="A2"/>
      <c r="B2"/>
    </row>
    <row r="3" spans="1:3" ht="15" thickBot="1">
      <c r="A3"/>
      <c r="B3"/>
    </row>
    <row r="4" spans="1:3">
      <c r="A4" s="28" t="s">
        <v>4</v>
      </c>
      <c r="B4" s="28" t="s">
        <v>5</v>
      </c>
    </row>
    <row r="5" spans="1:3">
      <c r="A5" s="29"/>
      <c r="B5" s="29"/>
    </row>
    <row r="6" spans="1:3" ht="15" thickBot="1">
      <c r="A6" s="30"/>
      <c r="B6" s="30"/>
    </row>
    <row r="7" spans="1:3">
      <c r="A7" s="21"/>
      <c r="B7" s="1"/>
    </row>
    <row r="8" spans="1:3" ht="15" thickBot="1">
      <c r="A8" s="5">
        <v>1</v>
      </c>
      <c r="B8" s="11">
        <v>1200000</v>
      </c>
      <c r="C8">
        <f>+A8*B8</f>
        <v>1200000</v>
      </c>
    </row>
    <row r="9" spans="1:3" ht="15">
      <c r="A9" s="3"/>
      <c r="B9" s="13"/>
      <c r="C9">
        <f t="shared" ref="C9:C72" si="0">+A9*B9</f>
        <v>0</v>
      </c>
    </row>
    <row r="10" spans="1:3">
      <c r="A10" s="4"/>
      <c r="B10" s="13"/>
      <c r="C10">
        <f t="shared" si="0"/>
        <v>0</v>
      </c>
    </row>
    <row r="11" spans="1:3">
      <c r="A11" s="4"/>
      <c r="B11" s="13"/>
      <c r="C11">
        <f t="shared" si="0"/>
        <v>0</v>
      </c>
    </row>
    <row r="12" spans="1:3">
      <c r="A12" s="5">
        <v>5</v>
      </c>
      <c r="B12" s="11">
        <v>50000</v>
      </c>
      <c r="C12">
        <f t="shared" si="0"/>
        <v>250000</v>
      </c>
    </row>
    <row r="13" spans="1:3">
      <c r="A13" s="5">
        <v>1</v>
      </c>
      <c r="B13" s="11">
        <v>110000</v>
      </c>
      <c r="C13">
        <f t="shared" si="0"/>
        <v>110000</v>
      </c>
    </row>
    <row r="14" spans="1:3">
      <c r="A14" s="5">
        <v>1</v>
      </c>
      <c r="B14" s="11">
        <v>150000</v>
      </c>
      <c r="C14">
        <f t="shared" si="0"/>
        <v>150000</v>
      </c>
    </row>
    <row r="15" spans="1:3">
      <c r="A15" s="5"/>
      <c r="B15" s="11"/>
      <c r="C15">
        <f t="shared" si="0"/>
        <v>0</v>
      </c>
    </row>
    <row r="16" spans="1:3">
      <c r="A16" s="5">
        <v>1</v>
      </c>
      <c r="B16" s="11">
        <v>1200000</v>
      </c>
      <c r="C16">
        <f t="shared" si="0"/>
        <v>1200000</v>
      </c>
    </row>
    <row r="17" spans="1:3">
      <c r="A17" s="5"/>
      <c r="B17" s="11"/>
      <c r="C17">
        <f t="shared" si="0"/>
        <v>0</v>
      </c>
    </row>
    <row r="18" spans="1:3">
      <c r="A18" s="5">
        <v>1</v>
      </c>
      <c r="B18" s="11">
        <v>200000</v>
      </c>
      <c r="C18">
        <f t="shared" si="0"/>
        <v>200000</v>
      </c>
    </row>
    <row r="19" spans="1:3">
      <c r="A19" s="5"/>
      <c r="B19" s="11"/>
      <c r="C19">
        <f t="shared" si="0"/>
        <v>0</v>
      </c>
    </row>
    <row r="20" spans="1:3">
      <c r="A20" s="5">
        <v>8</v>
      </c>
      <c r="B20" s="11">
        <v>27000</v>
      </c>
      <c r="C20">
        <f t="shared" si="0"/>
        <v>216000</v>
      </c>
    </row>
    <row r="21" spans="1:3">
      <c r="A21" s="5">
        <v>2</v>
      </c>
      <c r="B21" s="11">
        <v>30000</v>
      </c>
      <c r="C21">
        <f t="shared" si="0"/>
        <v>60000</v>
      </c>
    </row>
    <row r="22" spans="1:3">
      <c r="A22" s="5"/>
      <c r="B22" s="11"/>
      <c r="C22">
        <f t="shared" si="0"/>
        <v>0</v>
      </c>
    </row>
    <row r="23" spans="1:3">
      <c r="A23" s="5">
        <v>100</v>
      </c>
      <c r="B23" s="11">
        <v>650</v>
      </c>
      <c r="C23">
        <f t="shared" si="0"/>
        <v>65000</v>
      </c>
    </row>
    <row r="24" spans="1:3">
      <c r="A24" s="5"/>
      <c r="B24" s="11"/>
      <c r="C24">
        <f t="shared" si="0"/>
        <v>0</v>
      </c>
    </row>
    <row r="25" spans="1:3">
      <c r="A25" s="5">
        <v>5463</v>
      </c>
      <c r="B25" s="11">
        <v>110</v>
      </c>
      <c r="C25">
        <f t="shared" si="0"/>
        <v>600930</v>
      </c>
    </row>
    <row r="26" spans="1:3">
      <c r="A26" s="5">
        <v>1628</v>
      </c>
      <c r="B26" s="11">
        <v>130</v>
      </c>
      <c r="C26">
        <f t="shared" si="0"/>
        <v>211640</v>
      </c>
    </row>
    <row r="27" spans="1:3">
      <c r="A27" s="5">
        <v>558</v>
      </c>
      <c r="B27" s="11">
        <v>190</v>
      </c>
      <c r="C27">
        <f t="shared" si="0"/>
        <v>106020</v>
      </c>
    </row>
    <row r="28" spans="1:3">
      <c r="A28" s="5">
        <v>2056</v>
      </c>
      <c r="B28" s="11">
        <v>230</v>
      </c>
      <c r="C28">
        <f t="shared" si="0"/>
        <v>472880</v>
      </c>
    </row>
    <row r="29" spans="1:3">
      <c r="A29" s="5">
        <v>1275</v>
      </c>
      <c r="B29" s="11">
        <v>250</v>
      </c>
      <c r="C29">
        <f t="shared" si="0"/>
        <v>318750</v>
      </c>
    </row>
    <row r="30" spans="1:3">
      <c r="A30" s="5">
        <v>3559</v>
      </c>
      <c r="B30" s="11">
        <v>360</v>
      </c>
      <c r="C30">
        <f t="shared" si="0"/>
        <v>1281240</v>
      </c>
    </row>
    <row r="31" spans="1:3">
      <c r="A31" s="5">
        <v>92</v>
      </c>
      <c r="B31" s="11">
        <v>600</v>
      </c>
      <c r="C31">
        <f t="shared" si="0"/>
        <v>55200</v>
      </c>
    </row>
    <row r="32" spans="1:3">
      <c r="A32" s="5">
        <v>2162</v>
      </c>
      <c r="B32" s="11">
        <v>800</v>
      </c>
      <c r="C32">
        <f t="shared" si="0"/>
        <v>1729600</v>
      </c>
    </row>
    <row r="33" spans="1:3">
      <c r="A33" s="5">
        <v>4494</v>
      </c>
      <c r="B33" s="11">
        <v>1000</v>
      </c>
      <c r="C33">
        <f t="shared" si="0"/>
        <v>4494000</v>
      </c>
    </row>
    <row r="34" spans="1:3">
      <c r="A34" s="5"/>
      <c r="B34" s="11"/>
      <c r="C34">
        <f t="shared" si="0"/>
        <v>0</v>
      </c>
    </row>
    <row r="35" spans="1:3">
      <c r="A35" s="5">
        <v>453</v>
      </c>
      <c r="B35" s="11">
        <v>80</v>
      </c>
      <c r="C35">
        <f t="shared" si="0"/>
        <v>36240</v>
      </c>
    </row>
    <row r="36" spans="1:3">
      <c r="A36" s="5">
        <v>254</v>
      </c>
      <c r="B36" s="11">
        <v>100</v>
      </c>
      <c r="C36">
        <f t="shared" si="0"/>
        <v>25400</v>
      </c>
    </row>
    <row r="37" spans="1:3">
      <c r="A37" s="5">
        <v>3088</v>
      </c>
      <c r="B37" s="11">
        <v>110</v>
      </c>
      <c r="C37">
        <f t="shared" si="0"/>
        <v>339680</v>
      </c>
    </row>
    <row r="38" spans="1:3">
      <c r="A38" s="5">
        <v>1333</v>
      </c>
      <c r="B38" s="11">
        <v>130</v>
      </c>
      <c r="C38">
        <f t="shared" si="0"/>
        <v>173290</v>
      </c>
    </row>
    <row r="39" spans="1:3">
      <c r="A39" s="5">
        <v>140</v>
      </c>
      <c r="B39" s="11">
        <v>140</v>
      </c>
      <c r="C39">
        <f t="shared" si="0"/>
        <v>19600</v>
      </c>
    </row>
    <row r="40" spans="1:3">
      <c r="A40" s="5">
        <v>545</v>
      </c>
      <c r="B40" s="11">
        <v>150</v>
      </c>
      <c r="C40">
        <f t="shared" si="0"/>
        <v>81750</v>
      </c>
    </row>
    <row r="41" spans="1:3">
      <c r="A41" s="5">
        <v>10</v>
      </c>
      <c r="B41" s="11">
        <v>160</v>
      </c>
      <c r="C41">
        <f t="shared" si="0"/>
        <v>1600</v>
      </c>
    </row>
    <row r="42" spans="1:3">
      <c r="A42" s="5">
        <v>83</v>
      </c>
      <c r="B42" s="11">
        <v>176</v>
      </c>
      <c r="C42">
        <f t="shared" si="0"/>
        <v>14608</v>
      </c>
    </row>
    <row r="43" spans="1:3">
      <c r="A43" s="5">
        <v>87</v>
      </c>
      <c r="B43" s="11">
        <v>206</v>
      </c>
      <c r="C43">
        <f t="shared" si="0"/>
        <v>17922</v>
      </c>
    </row>
    <row r="44" spans="1:3">
      <c r="A44" s="5"/>
      <c r="B44" s="11"/>
      <c r="C44">
        <f t="shared" si="0"/>
        <v>0</v>
      </c>
    </row>
    <row r="45" spans="1:3">
      <c r="A45" s="5">
        <v>1067</v>
      </c>
      <c r="B45" s="11">
        <v>130</v>
      </c>
      <c r="C45">
        <f t="shared" si="0"/>
        <v>138710</v>
      </c>
    </row>
    <row r="46" spans="1:3">
      <c r="A46" s="5">
        <v>154</v>
      </c>
      <c r="B46" s="11">
        <v>250</v>
      </c>
      <c r="C46">
        <f t="shared" si="0"/>
        <v>38500</v>
      </c>
    </row>
    <row r="47" spans="1:3">
      <c r="A47" s="5">
        <v>16</v>
      </c>
      <c r="B47" s="11">
        <v>325</v>
      </c>
      <c r="C47">
        <f t="shared" si="0"/>
        <v>5200</v>
      </c>
    </row>
    <row r="48" spans="1:3">
      <c r="A48" s="5">
        <v>55</v>
      </c>
      <c r="B48" s="11">
        <v>540</v>
      </c>
      <c r="C48">
        <f t="shared" si="0"/>
        <v>29700</v>
      </c>
    </row>
    <row r="49" spans="1:3">
      <c r="A49" s="5">
        <v>2</v>
      </c>
      <c r="B49" s="11">
        <v>665</v>
      </c>
      <c r="C49">
        <f t="shared" si="0"/>
        <v>1330</v>
      </c>
    </row>
    <row r="50" spans="1:3">
      <c r="A50" s="5">
        <v>901</v>
      </c>
      <c r="B50" s="11">
        <v>850</v>
      </c>
      <c r="C50">
        <f t="shared" si="0"/>
        <v>765850</v>
      </c>
    </row>
    <row r="51" spans="1:3">
      <c r="A51" s="5">
        <v>8</v>
      </c>
      <c r="B51" s="11">
        <v>1000</v>
      </c>
      <c r="C51">
        <f t="shared" si="0"/>
        <v>8000</v>
      </c>
    </row>
    <row r="52" spans="1:3">
      <c r="A52" s="5">
        <v>48</v>
      </c>
      <c r="B52" s="11">
        <v>1200</v>
      </c>
      <c r="C52">
        <f t="shared" si="0"/>
        <v>57600</v>
      </c>
    </row>
    <row r="53" spans="1:3">
      <c r="A53" s="5">
        <v>28</v>
      </c>
      <c r="B53" s="11">
        <v>1300</v>
      </c>
      <c r="C53">
        <f t="shared" si="0"/>
        <v>36400</v>
      </c>
    </row>
    <row r="54" spans="1:3">
      <c r="A54" s="5"/>
      <c r="B54" s="11"/>
      <c r="C54">
        <f t="shared" si="0"/>
        <v>0</v>
      </c>
    </row>
    <row r="55" spans="1:3">
      <c r="A55" s="5">
        <v>42</v>
      </c>
      <c r="B55" s="11">
        <v>3000</v>
      </c>
      <c r="C55">
        <f t="shared" si="0"/>
        <v>126000</v>
      </c>
    </row>
    <row r="56" spans="1:3">
      <c r="A56" s="5">
        <v>4</v>
      </c>
      <c r="B56" s="11">
        <v>3500</v>
      </c>
      <c r="C56">
        <f t="shared" si="0"/>
        <v>14000</v>
      </c>
    </row>
    <row r="57" spans="1:3">
      <c r="A57" s="5">
        <v>2</v>
      </c>
      <c r="B57" s="11">
        <v>4000</v>
      </c>
      <c r="C57">
        <f t="shared" si="0"/>
        <v>8000</v>
      </c>
    </row>
    <row r="58" spans="1:3">
      <c r="A58" s="5">
        <v>2</v>
      </c>
      <c r="B58" s="11">
        <v>5000</v>
      </c>
      <c r="C58">
        <f t="shared" si="0"/>
        <v>10000</v>
      </c>
    </row>
    <row r="59" spans="1:3">
      <c r="A59" s="5"/>
      <c r="B59" s="11"/>
      <c r="C59">
        <f t="shared" si="0"/>
        <v>0</v>
      </c>
    </row>
    <row r="60" spans="1:3">
      <c r="A60" s="5">
        <v>1</v>
      </c>
      <c r="B60" s="11">
        <v>3000</v>
      </c>
      <c r="C60">
        <f t="shared" si="0"/>
        <v>3000</v>
      </c>
    </row>
    <row r="61" spans="1:3">
      <c r="A61" s="5">
        <v>1</v>
      </c>
      <c r="B61" s="11">
        <v>4000</v>
      </c>
      <c r="C61">
        <f t="shared" si="0"/>
        <v>4000</v>
      </c>
    </row>
    <row r="62" spans="1:3">
      <c r="A62" s="5">
        <v>1</v>
      </c>
      <c r="B62" s="11">
        <v>5000</v>
      </c>
      <c r="C62">
        <f t="shared" si="0"/>
        <v>5000</v>
      </c>
    </row>
    <row r="63" spans="1:3">
      <c r="A63" s="5">
        <v>1</v>
      </c>
      <c r="B63" s="11">
        <v>7000</v>
      </c>
      <c r="C63">
        <f t="shared" si="0"/>
        <v>7000</v>
      </c>
    </row>
    <row r="64" spans="1:3">
      <c r="A64" s="5">
        <v>1</v>
      </c>
      <c r="B64" s="11">
        <v>13000</v>
      </c>
      <c r="C64">
        <f t="shared" si="0"/>
        <v>13000</v>
      </c>
    </row>
    <row r="65" spans="1:3">
      <c r="A65" s="5">
        <v>1</v>
      </c>
      <c r="B65" s="11">
        <v>20000</v>
      </c>
      <c r="C65">
        <f t="shared" si="0"/>
        <v>20000</v>
      </c>
    </row>
    <row r="66" spans="1:3">
      <c r="A66" s="5">
        <v>1</v>
      </c>
      <c r="B66" s="11">
        <v>23000</v>
      </c>
      <c r="C66">
        <f t="shared" si="0"/>
        <v>23000</v>
      </c>
    </row>
    <row r="67" spans="1:3">
      <c r="A67" s="5">
        <v>26</v>
      </c>
      <c r="B67" s="11">
        <v>390</v>
      </c>
      <c r="C67">
        <f t="shared" si="0"/>
        <v>10140</v>
      </c>
    </row>
    <row r="68" spans="1:3">
      <c r="A68" s="5">
        <v>6</v>
      </c>
      <c r="B68" s="11">
        <v>350</v>
      </c>
      <c r="C68">
        <f t="shared" si="0"/>
        <v>2100</v>
      </c>
    </row>
    <row r="69" spans="1:3">
      <c r="A69" s="5">
        <v>36</v>
      </c>
      <c r="B69" s="11">
        <v>200</v>
      </c>
      <c r="C69">
        <f t="shared" si="0"/>
        <v>7200</v>
      </c>
    </row>
    <row r="70" spans="1:3">
      <c r="A70" s="5">
        <v>4</v>
      </c>
      <c r="B70" s="11">
        <v>300000</v>
      </c>
      <c r="C70">
        <f t="shared" si="0"/>
        <v>1200000</v>
      </c>
    </row>
    <row r="71" spans="1:3">
      <c r="A71" s="8"/>
      <c r="B71" s="13"/>
      <c r="C71">
        <f t="shared" si="0"/>
        <v>0</v>
      </c>
    </row>
    <row r="72" spans="1:3">
      <c r="A72" s="5">
        <v>1</v>
      </c>
      <c r="B72" s="11">
        <v>450000</v>
      </c>
      <c r="C72">
        <f t="shared" si="0"/>
        <v>450000</v>
      </c>
    </row>
    <row r="73" spans="1:3">
      <c r="A73" s="5">
        <v>1</v>
      </c>
      <c r="B73" s="11">
        <v>120000</v>
      </c>
      <c r="C73">
        <f t="shared" ref="C73:C136" si="1">+A73*B73</f>
        <v>120000</v>
      </c>
    </row>
    <row r="74" spans="1:3">
      <c r="A74" s="5">
        <v>1</v>
      </c>
      <c r="B74" s="15">
        <v>80000</v>
      </c>
      <c r="C74">
        <f t="shared" si="1"/>
        <v>80000</v>
      </c>
    </row>
    <row r="75" spans="1:3">
      <c r="A75" s="5"/>
      <c r="B75" s="11"/>
      <c r="C75">
        <f t="shared" si="1"/>
        <v>0</v>
      </c>
    </row>
    <row r="76" spans="1:3">
      <c r="A76" s="5"/>
      <c r="B76" s="13"/>
      <c r="C76">
        <f t="shared" si="1"/>
        <v>0</v>
      </c>
    </row>
    <row r="77" spans="1:3">
      <c r="A77" s="5">
        <v>443</v>
      </c>
      <c r="B77" s="11">
        <v>110</v>
      </c>
      <c r="C77">
        <f t="shared" si="1"/>
        <v>48730</v>
      </c>
    </row>
    <row r="78" spans="1:3">
      <c r="A78" s="5">
        <v>1680</v>
      </c>
      <c r="B78" s="11">
        <v>140</v>
      </c>
      <c r="C78">
        <f t="shared" si="1"/>
        <v>235200</v>
      </c>
    </row>
    <row r="79" spans="1:3">
      <c r="A79" s="5">
        <v>889</v>
      </c>
      <c r="B79" s="11">
        <v>188</v>
      </c>
      <c r="C79">
        <f t="shared" si="1"/>
        <v>167132</v>
      </c>
    </row>
    <row r="80" spans="1:3">
      <c r="A80" s="5">
        <v>3579</v>
      </c>
      <c r="B80" s="11">
        <v>222</v>
      </c>
      <c r="C80">
        <f t="shared" si="1"/>
        <v>794538</v>
      </c>
    </row>
    <row r="81" spans="1:3">
      <c r="A81" s="5">
        <v>455</v>
      </c>
      <c r="B81" s="11">
        <v>266</v>
      </c>
      <c r="C81">
        <f t="shared" si="1"/>
        <v>121030</v>
      </c>
    </row>
    <row r="82" spans="1:3">
      <c r="A82" s="5">
        <v>332</v>
      </c>
      <c r="B82" s="11">
        <v>386</v>
      </c>
      <c r="C82">
        <f t="shared" si="1"/>
        <v>128152</v>
      </c>
    </row>
    <row r="83" spans="1:3">
      <c r="A83" s="5">
        <v>108</v>
      </c>
      <c r="B83" s="11">
        <v>482</v>
      </c>
      <c r="C83">
        <f t="shared" si="1"/>
        <v>52056</v>
      </c>
    </row>
    <row r="84" spans="1:3">
      <c r="A84" s="5">
        <v>185</v>
      </c>
      <c r="B84" s="11">
        <v>700</v>
      </c>
      <c r="C84">
        <f t="shared" si="1"/>
        <v>129500</v>
      </c>
    </row>
    <row r="85" spans="1:3">
      <c r="A85" s="5"/>
      <c r="B85" s="13"/>
      <c r="C85">
        <f t="shared" si="1"/>
        <v>0</v>
      </c>
    </row>
    <row r="86" spans="1:3">
      <c r="A86" s="5">
        <v>168</v>
      </c>
      <c r="B86" s="11">
        <v>820</v>
      </c>
      <c r="C86">
        <f t="shared" si="1"/>
        <v>137760</v>
      </c>
    </row>
    <row r="87" spans="1:3">
      <c r="A87" s="5">
        <v>53</v>
      </c>
      <c r="B87" s="11">
        <v>890</v>
      </c>
      <c r="C87">
        <f t="shared" si="1"/>
        <v>47170</v>
      </c>
    </row>
    <row r="88" spans="1:3">
      <c r="A88" s="5">
        <v>483</v>
      </c>
      <c r="B88" s="11">
        <v>930</v>
      </c>
      <c r="C88">
        <f t="shared" si="1"/>
        <v>449190</v>
      </c>
    </row>
    <row r="89" spans="1:3">
      <c r="A89" s="5">
        <v>62</v>
      </c>
      <c r="B89" s="11">
        <v>1300</v>
      </c>
      <c r="C89">
        <f t="shared" si="1"/>
        <v>80600</v>
      </c>
    </row>
    <row r="90" spans="1:3">
      <c r="A90" s="5">
        <v>48</v>
      </c>
      <c r="B90" s="11">
        <v>1600</v>
      </c>
      <c r="C90">
        <f t="shared" si="1"/>
        <v>76800</v>
      </c>
    </row>
    <row r="91" spans="1:3">
      <c r="A91" s="5">
        <v>77</v>
      </c>
      <c r="B91" s="11">
        <v>2700</v>
      </c>
      <c r="C91">
        <f t="shared" si="1"/>
        <v>207900</v>
      </c>
    </row>
    <row r="92" spans="1:3">
      <c r="A92" s="5">
        <v>10</v>
      </c>
      <c r="B92" s="11">
        <v>750</v>
      </c>
      <c r="C92">
        <f t="shared" si="1"/>
        <v>7500</v>
      </c>
    </row>
    <row r="93" spans="1:3">
      <c r="A93" s="5">
        <v>5</v>
      </c>
      <c r="B93" s="12">
        <v>800</v>
      </c>
      <c r="C93">
        <f t="shared" si="1"/>
        <v>4000</v>
      </c>
    </row>
    <row r="94" spans="1:3">
      <c r="A94" s="5">
        <v>5</v>
      </c>
      <c r="B94" s="12">
        <v>500</v>
      </c>
      <c r="C94">
        <f t="shared" si="1"/>
        <v>2500</v>
      </c>
    </row>
    <row r="95" spans="1:3">
      <c r="A95" s="5"/>
      <c r="B95" s="11"/>
      <c r="C95">
        <f t="shared" si="1"/>
        <v>0</v>
      </c>
    </row>
    <row r="96" spans="1:3">
      <c r="A96" s="5">
        <v>10</v>
      </c>
      <c r="B96" s="11">
        <v>800</v>
      </c>
      <c r="C96">
        <f t="shared" si="1"/>
        <v>8000</v>
      </c>
    </row>
    <row r="97" spans="1:3">
      <c r="A97" s="5">
        <v>23</v>
      </c>
      <c r="B97" s="11">
        <v>900</v>
      </c>
      <c r="C97">
        <f t="shared" si="1"/>
        <v>20700</v>
      </c>
    </row>
    <row r="98" spans="1:3">
      <c r="A98" s="5">
        <v>12</v>
      </c>
      <c r="B98" s="11">
        <v>1900</v>
      </c>
      <c r="C98">
        <f t="shared" si="1"/>
        <v>22800</v>
      </c>
    </row>
    <row r="99" spans="1:3">
      <c r="A99" s="5"/>
      <c r="B99" s="11"/>
      <c r="C99">
        <f t="shared" si="1"/>
        <v>0</v>
      </c>
    </row>
    <row r="100" spans="1:3">
      <c r="A100" s="5">
        <v>60</v>
      </c>
      <c r="B100" s="11">
        <v>2500</v>
      </c>
      <c r="C100">
        <f t="shared" si="1"/>
        <v>150000</v>
      </c>
    </row>
    <row r="101" spans="1:3">
      <c r="A101" s="5"/>
      <c r="B101" s="13"/>
      <c r="C101">
        <f t="shared" si="1"/>
        <v>0</v>
      </c>
    </row>
    <row r="102" spans="1:3">
      <c r="A102" s="5">
        <v>10</v>
      </c>
      <c r="B102" s="11">
        <v>1000</v>
      </c>
      <c r="C102">
        <f t="shared" si="1"/>
        <v>10000</v>
      </c>
    </row>
    <row r="103" spans="1:3">
      <c r="A103" s="5">
        <v>100</v>
      </c>
      <c r="B103" s="11">
        <v>2800</v>
      </c>
      <c r="C103">
        <f t="shared" si="1"/>
        <v>280000</v>
      </c>
    </row>
    <row r="104" spans="1:3">
      <c r="A104" s="5">
        <v>15</v>
      </c>
      <c r="B104" s="11">
        <v>1200</v>
      </c>
      <c r="C104">
        <f t="shared" si="1"/>
        <v>18000</v>
      </c>
    </row>
    <row r="105" spans="1:3">
      <c r="A105" s="5"/>
      <c r="B105" s="13"/>
      <c r="C105">
        <f t="shared" si="1"/>
        <v>0</v>
      </c>
    </row>
    <row r="106" spans="1:3">
      <c r="A106" s="5">
        <v>1</v>
      </c>
      <c r="B106" s="11">
        <v>35000</v>
      </c>
      <c r="C106">
        <f t="shared" si="1"/>
        <v>35000</v>
      </c>
    </row>
    <row r="107" spans="1:3">
      <c r="A107" s="6">
        <v>2</v>
      </c>
      <c r="B107" s="11">
        <v>80000</v>
      </c>
      <c r="C107">
        <f t="shared" si="1"/>
        <v>160000</v>
      </c>
    </row>
    <row r="108" spans="1:3">
      <c r="A108" s="5"/>
      <c r="B108" s="13"/>
      <c r="C108">
        <f t="shared" si="1"/>
        <v>0</v>
      </c>
    </row>
    <row r="109" spans="1:3">
      <c r="A109" s="5">
        <v>2</v>
      </c>
      <c r="B109" s="11">
        <v>220000</v>
      </c>
      <c r="C109">
        <f t="shared" si="1"/>
        <v>440000</v>
      </c>
    </row>
    <row r="110" spans="1:3">
      <c r="A110" s="5"/>
      <c r="B110" s="11"/>
      <c r="C110">
        <f t="shared" si="1"/>
        <v>0</v>
      </c>
    </row>
    <row r="111" spans="1:3">
      <c r="A111" s="5">
        <v>1</v>
      </c>
      <c r="B111" s="11">
        <v>55000</v>
      </c>
      <c r="C111">
        <f t="shared" si="1"/>
        <v>55000</v>
      </c>
    </row>
    <row r="112" spans="1:3">
      <c r="A112" s="5"/>
      <c r="B112" s="11"/>
      <c r="C112">
        <f t="shared" si="1"/>
        <v>0</v>
      </c>
    </row>
    <row r="113" spans="1:3">
      <c r="A113" s="5">
        <v>3</v>
      </c>
      <c r="B113" s="11">
        <v>55000</v>
      </c>
      <c r="C113">
        <f t="shared" si="1"/>
        <v>165000</v>
      </c>
    </row>
    <row r="114" spans="1:3">
      <c r="A114" s="5">
        <v>1</v>
      </c>
      <c r="B114" s="11">
        <v>400000</v>
      </c>
      <c r="C114">
        <f t="shared" si="1"/>
        <v>400000</v>
      </c>
    </row>
    <row r="115" spans="1:3">
      <c r="A115" s="5"/>
      <c r="B115" s="13"/>
      <c r="C115">
        <f t="shared" si="1"/>
        <v>0</v>
      </c>
    </row>
    <row r="116" spans="1:3">
      <c r="A116" s="5">
        <v>248</v>
      </c>
      <c r="B116" s="15">
        <v>6500</v>
      </c>
      <c r="C116">
        <f t="shared" si="1"/>
        <v>1612000</v>
      </c>
    </row>
    <row r="117" spans="1:3">
      <c r="A117" s="5">
        <v>10</v>
      </c>
      <c r="B117" s="15">
        <v>4000</v>
      </c>
      <c r="C117">
        <f t="shared" si="1"/>
        <v>40000</v>
      </c>
    </row>
    <row r="118" spans="1:3">
      <c r="A118" s="5">
        <f>2*A116+A117</f>
        <v>506</v>
      </c>
      <c r="B118" s="15">
        <v>4000</v>
      </c>
      <c r="C118">
        <f t="shared" si="1"/>
        <v>2024000</v>
      </c>
    </row>
    <row r="119" spans="1:3">
      <c r="A119" s="5">
        <v>76</v>
      </c>
      <c r="B119" s="15">
        <v>8000</v>
      </c>
      <c r="C119">
        <f t="shared" si="1"/>
        <v>608000</v>
      </c>
    </row>
    <row r="120" spans="1:3">
      <c r="A120" s="5">
        <v>76</v>
      </c>
      <c r="B120" s="15">
        <v>2500</v>
      </c>
      <c r="C120">
        <f t="shared" si="1"/>
        <v>190000</v>
      </c>
    </row>
    <row r="121" spans="1:3">
      <c r="A121" s="5">
        <v>213</v>
      </c>
      <c r="B121" s="15">
        <v>1500</v>
      </c>
      <c r="C121">
        <f t="shared" si="1"/>
        <v>319500</v>
      </c>
    </row>
    <row r="122" spans="1:3">
      <c r="A122" s="5">
        <v>400</v>
      </c>
      <c r="B122" s="15">
        <v>13500</v>
      </c>
      <c r="C122">
        <f t="shared" si="1"/>
        <v>5400000</v>
      </c>
    </row>
    <row r="123" spans="1:3">
      <c r="A123" s="5">
        <v>111</v>
      </c>
      <c r="B123" s="15">
        <v>14500</v>
      </c>
      <c r="C123">
        <f t="shared" si="1"/>
        <v>1609500</v>
      </c>
    </row>
    <row r="124" spans="1:3">
      <c r="A124" s="5">
        <v>511</v>
      </c>
      <c r="B124" s="15">
        <v>6600</v>
      </c>
      <c r="C124">
        <f t="shared" si="1"/>
        <v>3372600</v>
      </c>
    </row>
    <row r="125" spans="1:3">
      <c r="A125" s="5">
        <v>10</v>
      </c>
      <c r="B125" s="15">
        <v>20000</v>
      </c>
      <c r="C125">
        <f t="shared" si="1"/>
        <v>200000</v>
      </c>
    </row>
    <row r="126" spans="1:3">
      <c r="A126" s="5">
        <v>10</v>
      </c>
      <c r="B126" s="15">
        <v>15000</v>
      </c>
      <c r="C126">
        <f t="shared" si="1"/>
        <v>150000</v>
      </c>
    </row>
    <row r="127" spans="1:3">
      <c r="A127" s="5">
        <v>419</v>
      </c>
      <c r="B127" s="15">
        <v>10000</v>
      </c>
      <c r="C127">
        <f t="shared" si="1"/>
        <v>4190000</v>
      </c>
    </row>
    <row r="128" spans="1:3">
      <c r="A128" s="5">
        <v>328</v>
      </c>
      <c r="B128" s="15">
        <v>3500</v>
      </c>
      <c r="C128">
        <f t="shared" si="1"/>
        <v>1148000</v>
      </c>
    </row>
    <row r="129" spans="1:3">
      <c r="A129" s="5">
        <v>42</v>
      </c>
      <c r="B129" s="15">
        <v>15000</v>
      </c>
      <c r="C129">
        <f t="shared" si="1"/>
        <v>630000</v>
      </c>
    </row>
    <row r="130" spans="1:3">
      <c r="A130" s="5">
        <v>42</v>
      </c>
      <c r="B130" s="15">
        <v>6600</v>
      </c>
      <c r="C130">
        <f t="shared" si="1"/>
        <v>277200</v>
      </c>
    </row>
    <row r="131" spans="1:3">
      <c r="A131" s="5">
        <v>553</v>
      </c>
      <c r="B131" s="15">
        <v>1500</v>
      </c>
      <c r="C131">
        <f t="shared" si="1"/>
        <v>829500</v>
      </c>
    </row>
    <row r="132" spans="1:3">
      <c r="A132" s="5">
        <v>102</v>
      </c>
      <c r="B132" s="15">
        <v>1200</v>
      </c>
      <c r="C132">
        <f t="shared" si="1"/>
        <v>122400</v>
      </c>
    </row>
    <row r="133" spans="1:3">
      <c r="A133" s="5">
        <v>102</v>
      </c>
      <c r="B133" s="15">
        <v>1500</v>
      </c>
      <c r="C133">
        <f t="shared" si="1"/>
        <v>153000</v>
      </c>
    </row>
    <row r="134" spans="1:3">
      <c r="A134" s="6">
        <v>102</v>
      </c>
      <c r="B134" s="15">
        <v>1500</v>
      </c>
      <c r="C134">
        <f t="shared" si="1"/>
        <v>153000</v>
      </c>
    </row>
    <row r="135" spans="1:3">
      <c r="A135" s="5">
        <v>100</v>
      </c>
      <c r="B135" s="15">
        <v>5000</v>
      </c>
      <c r="C135">
        <f t="shared" si="1"/>
        <v>500000</v>
      </c>
    </row>
    <row r="136" spans="1:3">
      <c r="A136" s="5">
        <v>496</v>
      </c>
      <c r="B136" s="15">
        <v>650</v>
      </c>
      <c r="C136">
        <f t="shared" si="1"/>
        <v>322400</v>
      </c>
    </row>
    <row r="137" spans="1:3">
      <c r="A137" s="5">
        <v>5.76</v>
      </c>
      <c r="B137" s="15">
        <v>1900</v>
      </c>
      <c r="C137">
        <f t="shared" ref="C137:C200" si="2">+A137*B137</f>
        <v>10944</v>
      </c>
    </row>
    <row r="138" spans="1:3">
      <c r="A138" s="5">
        <v>21</v>
      </c>
      <c r="B138" s="15">
        <v>2500</v>
      </c>
      <c r="C138">
        <f t="shared" si="2"/>
        <v>52500</v>
      </c>
    </row>
    <row r="139" spans="1:3">
      <c r="A139" s="5">
        <v>62</v>
      </c>
      <c r="B139" s="15">
        <v>3500</v>
      </c>
      <c r="C139">
        <f t="shared" si="2"/>
        <v>217000</v>
      </c>
    </row>
    <row r="140" spans="1:3">
      <c r="A140" s="5">
        <v>40</v>
      </c>
      <c r="B140" s="15">
        <v>4500</v>
      </c>
      <c r="C140">
        <f t="shared" si="2"/>
        <v>180000</v>
      </c>
    </row>
    <row r="141" spans="1:3">
      <c r="A141" s="5">
        <f>25*4+6</f>
        <v>106</v>
      </c>
      <c r="B141" s="15">
        <v>7500</v>
      </c>
      <c r="C141">
        <f t="shared" si="2"/>
        <v>795000</v>
      </c>
    </row>
    <row r="142" spans="1:3">
      <c r="A142" s="5">
        <v>4</v>
      </c>
      <c r="B142" s="15">
        <v>4500</v>
      </c>
      <c r="C142">
        <f t="shared" si="2"/>
        <v>18000</v>
      </c>
    </row>
    <row r="143" spans="1:3">
      <c r="A143" s="5">
        <v>72</v>
      </c>
      <c r="B143" s="15">
        <v>2200</v>
      </c>
      <c r="C143">
        <f t="shared" si="2"/>
        <v>158400</v>
      </c>
    </row>
    <row r="144" spans="1:3">
      <c r="A144" s="5">
        <f>25*4+6</f>
        <v>106</v>
      </c>
      <c r="B144" s="15">
        <v>4000</v>
      </c>
      <c r="C144">
        <f t="shared" si="2"/>
        <v>424000</v>
      </c>
    </row>
    <row r="145" spans="1:3">
      <c r="A145" s="5">
        <f>+A142+A143</f>
        <v>76</v>
      </c>
      <c r="B145" s="15">
        <v>4500</v>
      </c>
      <c r="C145">
        <f t="shared" si="2"/>
        <v>342000</v>
      </c>
    </row>
    <row r="146" spans="1:3">
      <c r="A146" s="5">
        <f>+A143+A142</f>
        <v>76</v>
      </c>
      <c r="B146" s="15">
        <v>1400</v>
      </c>
      <c r="C146">
        <f t="shared" si="2"/>
        <v>106400</v>
      </c>
    </row>
    <row r="147" spans="1:3">
      <c r="A147" s="5">
        <f>+A144</f>
        <v>106</v>
      </c>
      <c r="B147" s="15">
        <v>3000</v>
      </c>
      <c r="C147">
        <f t="shared" si="2"/>
        <v>318000</v>
      </c>
    </row>
    <row r="148" spans="1:3">
      <c r="A148" s="5">
        <v>120</v>
      </c>
      <c r="B148" s="15">
        <v>250</v>
      </c>
      <c r="C148">
        <f t="shared" si="2"/>
        <v>30000</v>
      </c>
    </row>
    <row r="149" spans="1:3">
      <c r="A149" s="6">
        <v>6</v>
      </c>
      <c r="B149" s="15">
        <v>4000</v>
      </c>
      <c r="C149">
        <f t="shared" si="2"/>
        <v>24000</v>
      </c>
    </row>
    <row r="150" spans="1:3">
      <c r="A150" s="6">
        <v>46</v>
      </c>
      <c r="B150" s="15">
        <v>4000</v>
      </c>
      <c r="C150">
        <f t="shared" si="2"/>
        <v>184000</v>
      </c>
    </row>
    <row r="151" spans="1:3">
      <c r="A151" s="6">
        <v>230</v>
      </c>
      <c r="B151" s="15">
        <v>4000</v>
      </c>
      <c r="C151">
        <f t="shared" si="2"/>
        <v>920000</v>
      </c>
    </row>
    <row r="152" spans="1:3">
      <c r="A152" s="6">
        <v>35</v>
      </c>
      <c r="B152" s="15">
        <v>12000</v>
      </c>
      <c r="C152">
        <f t="shared" si="2"/>
        <v>420000</v>
      </c>
    </row>
    <row r="153" spans="1:3">
      <c r="A153" s="6">
        <f>SUM(A149:A152)+2*35-66</f>
        <v>321</v>
      </c>
      <c r="B153" s="15">
        <v>4800</v>
      </c>
      <c r="C153">
        <f t="shared" si="2"/>
        <v>1540800</v>
      </c>
    </row>
    <row r="154" spans="1:3">
      <c r="A154" s="6">
        <f>SUM(A149:A152)</f>
        <v>317</v>
      </c>
      <c r="B154" s="15">
        <v>1500</v>
      </c>
      <c r="C154">
        <f t="shared" si="2"/>
        <v>475500</v>
      </c>
    </row>
    <row r="155" spans="1:3">
      <c r="A155" s="6">
        <f>A154/2</f>
        <v>158.5</v>
      </c>
      <c r="B155" s="15">
        <v>1200</v>
      </c>
      <c r="C155">
        <f t="shared" si="2"/>
        <v>190200</v>
      </c>
    </row>
    <row r="156" spans="1:3">
      <c r="A156" s="6">
        <v>227</v>
      </c>
      <c r="B156" s="15">
        <v>1500</v>
      </c>
      <c r="C156">
        <f t="shared" si="2"/>
        <v>340500</v>
      </c>
    </row>
    <row r="157" spans="1:3">
      <c r="A157" s="6">
        <v>19</v>
      </c>
      <c r="B157" s="15">
        <v>5000</v>
      </c>
      <c r="C157">
        <f t="shared" si="2"/>
        <v>95000</v>
      </c>
    </row>
    <row r="158" spans="1:3">
      <c r="A158" s="6">
        <v>20</v>
      </c>
      <c r="B158" s="15">
        <v>5000</v>
      </c>
      <c r="C158">
        <f t="shared" si="2"/>
        <v>100000</v>
      </c>
    </row>
    <row r="159" spans="1:3">
      <c r="A159" s="6">
        <v>6</v>
      </c>
      <c r="B159" s="15">
        <v>6000</v>
      </c>
      <c r="C159">
        <f t="shared" si="2"/>
        <v>36000</v>
      </c>
    </row>
    <row r="160" spans="1:3">
      <c r="A160" s="6">
        <v>92</v>
      </c>
      <c r="B160" s="15">
        <v>2700</v>
      </c>
      <c r="C160">
        <f t="shared" si="2"/>
        <v>248400</v>
      </c>
    </row>
    <row r="161" spans="1:3">
      <c r="A161" s="6">
        <v>92</v>
      </c>
      <c r="B161" s="15">
        <v>500</v>
      </c>
      <c r="C161">
        <f t="shared" si="2"/>
        <v>46000</v>
      </c>
    </row>
    <row r="162" spans="1:3">
      <c r="A162" s="6">
        <v>25</v>
      </c>
      <c r="B162" s="15">
        <v>4500</v>
      </c>
      <c r="C162">
        <f t="shared" si="2"/>
        <v>112500</v>
      </c>
    </row>
    <row r="163" spans="1:3">
      <c r="A163" s="6">
        <v>13</v>
      </c>
      <c r="B163" s="15">
        <v>3500</v>
      </c>
      <c r="C163">
        <f t="shared" si="2"/>
        <v>45500</v>
      </c>
    </row>
    <row r="164" spans="1:3">
      <c r="A164" s="6">
        <f>(1.8*0.6)*35</f>
        <v>37.800000000000004</v>
      </c>
      <c r="B164" s="15">
        <v>600</v>
      </c>
      <c r="C164">
        <f t="shared" si="2"/>
        <v>22680.000000000004</v>
      </c>
    </row>
    <row r="165" spans="1:3">
      <c r="A165" s="6">
        <v>52</v>
      </c>
      <c r="B165" s="15">
        <v>2500</v>
      </c>
      <c r="C165">
        <f t="shared" si="2"/>
        <v>130000</v>
      </c>
    </row>
    <row r="166" spans="1:3">
      <c r="A166" s="6"/>
      <c r="B166" s="15"/>
      <c r="C166">
        <f t="shared" si="2"/>
        <v>0</v>
      </c>
    </row>
    <row r="167" spans="1:3">
      <c r="A167" s="6">
        <v>10</v>
      </c>
      <c r="B167" s="15">
        <v>1200</v>
      </c>
      <c r="C167">
        <f t="shared" si="2"/>
        <v>12000</v>
      </c>
    </row>
    <row r="168" spans="1:3">
      <c r="A168" s="6">
        <v>80</v>
      </c>
      <c r="B168" s="15">
        <v>1500</v>
      </c>
      <c r="C168">
        <f t="shared" si="2"/>
        <v>120000</v>
      </c>
    </row>
    <row r="169" spans="1:3">
      <c r="A169" s="6">
        <v>40</v>
      </c>
      <c r="B169" s="15">
        <v>1800</v>
      </c>
      <c r="C169">
        <f t="shared" si="2"/>
        <v>72000</v>
      </c>
    </row>
    <row r="170" spans="1:3">
      <c r="A170" s="6">
        <f>16+22</f>
        <v>38</v>
      </c>
      <c r="B170" s="15">
        <v>15000</v>
      </c>
      <c r="C170">
        <f t="shared" si="2"/>
        <v>570000</v>
      </c>
    </row>
    <row r="171" spans="1:3">
      <c r="A171" s="6">
        <v>38</v>
      </c>
      <c r="B171" s="15">
        <v>4000</v>
      </c>
      <c r="C171">
        <f t="shared" si="2"/>
        <v>152000</v>
      </c>
    </row>
    <row r="172" spans="1:3">
      <c r="A172" s="6">
        <v>16</v>
      </c>
      <c r="B172" s="15">
        <v>4500</v>
      </c>
      <c r="C172">
        <f t="shared" si="2"/>
        <v>72000</v>
      </c>
    </row>
    <row r="173" spans="1:3">
      <c r="A173" s="6">
        <v>75</v>
      </c>
      <c r="B173" s="15">
        <v>1200</v>
      </c>
      <c r="C173">
        <f t="shared" si="2"/>
        <v>90000</v>
      </c>
    </row>
    <row r="174" spans="1:3">
      <c r="A174" s="6">
        <v>95</v>
      </c>
      <c r="B174" s="15">
        <v>800</v>
      </c>
      <c r="C174">
        <f t="shared" si="2"/>
        <v>76000</v>
      </c>
    </row>
    <row r="175" spans="1:3">
      <c r="A175" s="6">
        <v>15</v>
      </c>
      <c r="B175" s="15">
        <v>1500</v>
      </c>
      <c r="C175">
        <f t="shared" si="2"/>
        <v>22500</v>
      </c>
    </row>
    <row r="176" spans="1:3">
      <c r="A176" s="6">
        <v>26</v>
      </c>
      <c r="B176" s="15">
        <v>700</v>
      </c>
      <c r="C176">
        <f t="shared" si="2"/>
        <v>18200</v>
      </c>
    </row>
    <row r="177" spans="1:3">
      <c r="A177" s="6">
        <v>27</v>
      </c>
      <c r="B177" s="15">
        <v>6500</v>
      </c>
      <c r="C177">
        <f t="shared" si="2"/>
        <v>175500</v>
      </c>
    </row>
    <row r="178" spans="1:3">
      <c r="A178" s="6">
        <v>14</v>
      </c>
      <c r="B178" s="15">
        <v>4500</v>
      </c>
      <c r="C178">
        <f t="shared" si="2"/>
        <v>63000</v>
      </c>
    </row>
    <row r="179" spans="1:3">
      <c r="A179" s="6">
        <f>+A177+A178+A180</f>
        <v>45</v>
      </c>
      <c r="B179" s="15">
        <v>2700</v>
      </c>
      <c r="C179">
        <f t="shared" si="2"/>
        <v>121500</v>
      </c>
    </row>
    <row r="180" spans="1:3">
      <c r="A180" s="6">
        <v>4</v>
      </c>
      <c r="B180" s="15">
        <v>6500</v>
      </c>
      <c r="C180">
        <f t="shared" si="2"/>
        <v>26000</v>
      </c>
    </row>
    <row r="181" spans="1:3">
      <c r="A181" s="6">
        <v>29</v>
      </c>
      <c r="B181" s="15">
        <v>3500</v>
      </c>
      <c r="C181">
        <f t="shared" si="2"/>
        <v>101500</v>
      </c>
    </row>
    <row r="182" spans="1:3">
      <c r="A182" s="6">
        <v>2</v>
      </c>
      <c r="B182" s="15">
        <v>4000</v>
      </c>
      <c r="C182">
        <f t="shared" si="2"/>
        <v>8000</v>
      </c>
    </row>
    <row r="183" spans="1:3">
      <c r="A183" s="6">
        <v>2</v>
      </c>
      <c r="B183" s="15">
        <v>3700</v>
      </c>
      <c r="C183">
        <f t="shared" si="2"/>
        <v>7400</v>
      </c>
    </row>
    <row r="184" spans="1:3">
      <c r="A184" s="6">
        <v>2</v>
      </c>
      <c r="B184" s="15">
        <v>6600</v>
      </c>
      <c r="C184">
        <f t="shared" si="2"/>
        <v>13200</v>
      </c>
    </row>
    <row r="185" spans="1:3">
      <c r="A185" s="6">
        <v>26</v>
      </c>
      <c r="B185" s="15">
        <v>500</v>
      </c>
      <c r="C185">
        <f t="shared" si="2"/>
        <v>13000</v>
      </c>
    </row>
    <row r="186" spans="1:3">
      <c r="A186" s="6">
        <v>9</v>
      </c>
      <c r="B186" s="15">
        <v>3500</v>
      </c>
      <c r="C186">
        <f t="shared" si="2"/>
        <v>31500</v>
      </c>
    </row>
    <row r="187" spans="1:3">
      <c r="A187" s="6">
        <v>9</v>
      </c>
      <c r="B187" s="15">
        <v>3200</v>
      </c>
      <c r="C187">
        <f t="shared" si="2"/>
        <v>28800</v>
      </c>
    </row>
    <row r="188" spans="1:3">
      <c r="A188" s="6">
        <v>10</v>
      </c>
      <c r="B188" s="15">
        <v>1400</v>
      </c>
      <c r="C188">
        <f t="shared" si="2"/>
        <v>14000</v>
      </c>
    </row>
    <row r="189" spans="1:3">
      <c r="A189" s="6">
        <v>12</v>
      </c>
      <c r="B189" s="15">
        <v>700</v>
      </c>
      <c r="C189">
        <f t="shared" si="2"/>
        <v>8400</v>
      </c>
    </row>
    <row r="190" spans="1:3">
      <c r="A190" s="6">
        <v>2</v>
      </c>
      <c r="B190" s="15">
        <v>1200</v>
      </c>
      <c r="C190">
        <f t="shared" si="2"/>
        <v>2400</v>
      </c>
    </row>
    <row r="191" spans="1:3">
      <c r="A191" s="6">
        <v>2</v>
      </c>
      <c r="B191" s="15">
        <v>1500</v>
      </c>
      <c r="C191">
        <f t="shared" si="2"/>
        <v>3000</v>
      </c>
    </row>
    <row r="192" spans="1:3">
      <c r="A192" s="6">
        <v>10</v>
      </c>
      <c r="B192" s="15">
        <v>4500</v>
      </c>
      <c r="C192">
        <f t="shared" si="2"/>
        <v>45000</v>
      </c>
    </row>
    <row r="193" spans="1:3">
      <c r="A193" s="6">
        <v>2</v>
      </c>
      <c r="B193" s="15">
        <v>2300</v>
      </c>
      <c r="C193">
        <f t="shared" si="2"/>
        <v>4600</v>
      </c>
    </row>
    <row r="194" spans="1:3">
      <c r="A194" s="6">
        <v>153</v>
      </c>
      <c r="B194" s="15">
        <v>600</v>
      </c>
      <c r="C194">
        <f t="shared" si="2"/>
        <v>91800</v>
      </c>
    </row>
    <row r="195" spans="1:3">
      <c r="A195" s="5">
        <v>14</v>
      </c>
      <c r="B195" s="15">
        <v>4000</v>
      </c>
      <c r="C195">
        <f t="shared" si="2"/>
        <v>56000</v>
      </c>
    </row>
    <row r="196" spans="1:3">
      <c r="A196" s="5">
        <v>16</v>
      </c>
      <c r="B196" s="15">
        <v>4000</v>
      </c>
      <c r="C196">
        <f t="shared" si="2"/>
        <v>64000</v>
      </c>
    </row>
    <row r="197" spans="1:3">
      <c r="A197" s="5">
        <v>15</v>
      </c>
      <c r="B197" s="15">
        <v>4400</v>
      </c>
      <c r="C197">
        <f t="shared" si="2"/>
        <v>66000</v>
      </c>
    </row>
    <row r="198" spans="1:3">
      <c r="A198" s="5">
        <v>15</v>
      </c>
      <c r="B198" s="15">
        <v>2700</v>
      </c>
      <c r="C198">
        <f t="shared" si="2"/>
        <v>40500</v>
      </c>
    </row>
    <row r="199" spans="1:3">
      <c r="A199" s="5">
        <v>15</v>
      </c>
      <c r="B199" s="15">
        <v>2400</v>
      </c>
      <c r="C199">
        <f t="shared" si="2"/>
        <v>36000</v>
      </c>
    </row>
    <row r="200" spans="1:3">
      <c r="A200" s="5">
        <f>+A195+A196</f>
        <v>30</v>
      </c>
      <c r="B200" s="15">
        <v>900</v>
      </c>
      <c r="C200">
        <f t="shared" si="2"/>
        <v>27000</v>
      </c>
    </row>
    <row r="201" spans="1:3">
      <c r="A201" s="5">
        <v>48</v>
      </c>
      <c r="B201" s="15">
        <v>900</v>
      </c>
      <c r="C201">
        <f t="shared" ref="C201:C264" si="3">+A201*B201</f>
        <v>43200</v>
      </c>
    </row>
    <row r="202" spans="1:3">
      <c r="A202" s="5">
        <v>55</v>
      </c>
      <c r="B202" s="15">
        <v>700</v>
      </c>
      <c r="C202">
        <f t="shared" si="3"/>
        <v>38500</v>
      </c>
    </row>
    <row r="203" spans="1:3">
      <c r="A203" s="5">
        <v>55</v>
      </c>
      <c r="B203" s="15">
        <v>750</v>
      </c>
      <c r="C203">
        <f t="shared" si="3"/>
        <v>41250</v>
      </c>
    </row>
    <row r="204" spans="1:3">
      <c r="A204" s="5">
        <v>79</v>
      </c>
      <c r="B204" s="15">
        <v>700</v>
      </c>
      <c r="C204">
        <f t="shared" si="3"/>
        <v>55300</v>
      </c>
    </row>
    <row r="205" spans="1:3">
      <c r="A205" s="5">
        <v>143</v>
      </c>
      <c r="B205" s="15">
        <v>5000</v>
      </c>
      <c r="C205">
        <f t="shared" si="3"/>
        <v>715000</v>
      </c>
    </row>
    <row r="206" spans="1:3">
      <c r="A206" s="5">
        <v>21</v>
      </c>
      <c r="B206" s="15">
        <v>7000</v>
      </c>
      <c r="C206">
        <f t="shared" si="3"/>
        <v>147000</v>
      </c>
    </row>
    <row r="207" spans="1:3">
      <c r="A207" s="5">
        <v>100</v>
      </c>
      <c r="B207" s="15">
        <v>8400</v>
      </c>
      <c r="C207">
        <f t="shared" si="3"/>
        <v>840000</v>
      </c>
    </row>
    <row r="208" spans="1:3">
      <c r="A208" s="5">
        <f>+A209+A210</f>
        <v>80</v>
      </c>
      <c r="B208" s="15">
        <v>700</v>
      </c>
      <c r="C208">
        <f t="shared" si="3"/>
        <v>56000</v>
      </c>
    </row>
    <row r="209" spans="1:3">
      <c r="A209" s="5">
        <v>74</v>
      </c>
      <c r="B209" s="15">
        <v>3000</v>
      </c>
      <c r="C209">
        <f t="shared" si="3"/>
        <v>222000</v>
      </c>
    </row>
    <row r="210" spans="1:3">
      <c r="A210" s="5">
        <v>6</v>
      </c>
      <c r="B210" s="15">
        <v>4000</v>
      </c>
      <c r="C210">
        <f t="shared" si="3"/>
        <v>24000</v>
      </c>
    </row>
    <row r="211" spans="1:3">
      <c r="A211" s="5">
        <f>+A209+A186+A210</f>
        <v>89</v>
      </c>
      <c r="B211" s="15">
        <v>2300</v>
      </c>
      <c r="C211">
        <f t="shared" si="3"/>
        <v>204700</v>
      </c>
    </row>
    <row r="212" spans="1:3">
      <c r="A212" s="5">
        <v>42</v>
      </c>
      <c r="B212" s="15">
        <v>1500</v>
      </c>
      <c r="C212">
        <f t="shared" si="3"/>
        <v>63000</v>
      </c>
    </row>
    <row r="213" spans="1:3">
      <c r="A213" s="5">
        <v>21</v>
      </c>
      <c r="B213" s="15">
        <v>3500</v>
      </c>
      <c r="C213">
        <f t="shared" si="3"/>
        <v>73500</v>
      </c>
    </row>
    <row r="214" spans="1:3">
      <c r="A214" s="5">
        <v>21</v>
      </c>
      <c r="B214" s="15">
        <v>800</v>
      </c>
      <c r="C214">
        <f t="shared" si="3"/>
        <v>16800</v>
      </c>
    </row>
    <row r="215" spans="1:3">
      <c r="A215" s="5">
        <v>644</v>
      </c>
      <c r="B215" s="15">
        <v>5300</v>
      </c>
      <c r="C215">
        <f t="shared" si="3"/>
        <v>3413200</v>
      </c>
    </row>
    <row r="216" spans="1:3">
      <c r="A216" s="5">
        <v>30</v>
      </c>
      <c r="B216" s="15">
        <v>16000</v>
      </c>
      <c r="C216">
        <f t="shared" si="3"/>
        <v>480000</v>
      </c>
    </row>
    <row r="217" spans="1:3">
      <c r="A217" s="5"/>
      <c r="B217" s="15"/>
      <c r="C217">
        <f t="shared" si="3"/>
        <v>0</v>
      </c>
    </row>
    <row r="218" spans="1:3">
      <c r="A218" s="9"/>
      <c r="B218" s="14"/>
      <c r="C218">
        <f t="shared" si="3"/>
        <v>0</v>
      </c>
    </row>
    <row r="219" spans="1:3">
      <c r="A219" s="5">
        <v>4</v>
      </c>
      <c r="B219" s="14">
        <v>60000</v>
      </c>
      <c r="C219">
        <f t="shared" si="3"/>
        <v>240000</v>
      </c>
    </row>
    <row r="220" spans="1:3">
      <c r="A220" s="5">
        <v>12</v>
      </c>
      <c r="B220" s="14">
        <v>50000</v>
      </c>
      <c r="C220">
        <f t="shared" si="3"/>
        <v>600000</v>
      </c>
    </row>
    <row r="221" spans="1:3">
      <c r="A221" s="9"/>
      <c r="B221" s="14"/>
      <c r="C221">
        <f t="shared" si="3"/>
        <v>0</v>
      </c>
    </row>
    <row r="222" spans="1:3">
      <c r="A222" s="5">
        <v>4</v>
      </c>
      <c r="B222" s="14">
        <v>35000</v>
      </c>
      <c r="C222">
        <f t="shared" si="3"/>
        <v>140000</v>
      </c>
    </row>
    <row r="223" spans="1:3">
      <c r="A223" s="5">
        <v>1</v>
      </c>
      <c r="B223" s="14">
        <v>28000</v>
      </c>
      <c r="C223">
        <f t="shared" si="3"/>
        <v>28000</v>
      </c>
    </row>
    <row r="224" spans="1:3">
      <c r="A224" s="5">
        <v>3</v>
      </c>
      <c r="B224" s="16">
        <v>150000</v>
      </c>
      <c r="C224">
        <f t="shared" si="3"/>
        <v>450000</v>
      </c>
    </row>
    <row r="225" spans="1:3">
      <c r="A225" s="5">
        <v>3</v>
      </c>
      <c r="B225" s="16">
        <v>200000</v>
      </c>
      <c r="C225">
        <f t="shared" si="3"/>
        <v>600000</v>
      </c>
    </row>
    <row r="226" spans="1:3">
      <c r="A226" s="5">
        <v>3</v>
      </c>
      <c r="B226" s="14">
        <v>80000</v>
      </c>
      <c r="C226">
        <f t="shared" si="3"/>
        <v>240000</v>
      </c>
    </row>
    <row r="227" spans="1:3">
      <c r="A227" s="5"/>
      <c r="B227" s="11"/>
      <c r="C227">
        <f t="shared" si="3"/>
        <v>0</v>
      </c>
    </row>
    <row r="228" spans="1:3">
      <c r="A228" s="5">
        <v>5</v>
      </c>
      <c r="B228" s="11">
        <v>27000</v>
      </c>
      <c r="C228">
        <f t="shared" si="3"/>
        <v>135000</v>
      </c>
    </row>
    <row r="229" spans="1:3">
      <c r="A229" s="5">
        <v>3</v>
      </c>
      <c r="B229" s="14">
        <v>150000</v>
      </c>
      <c r="C229">
        <f t="shared" si="3"/>
        <v>450000</v>
      </c>
    </row>
    <row r="230" spans="1:3">
      <c r="A230" s="5">
        <v>6</v>
      </c>
      <c r="B230" s="11">
        <v>5000</v>
      </c>
      <c r="C230">
        <f t="shared" si="3"/>
        <v>30000</v>
      </c>
    </row>
    <row r="231" spans="1:3">
      <c r="A231" s="5">
        <v>18</v>
      </c>
      <c r="B231" s="11">
        <v>2400</v>
      </c>
      <c r="C231">
        <f t="shared" si="3"/>
        <v>43200</v>
      </c>
    </row>
    <row r="232" spans="1:3">
      <c r="A232" s="5">
        <v>6</v>
      </c>
      <c r="B232" s="11">
        <v>2400</v>
      </c>
      <c r="C232">
        <f t="shared" si="3"/>
        <v>14400</v>
      </c>
    </row>
    <row r="233" spans="1:3">
      <c r="A233" s="5">
        <v>6</v>
      </c>
      <c r="B233" s="11">
        <v>5000</v>
      </c>
      <c r="C233">
        <f t="shared" si="3"/>
        <v>30000</v>
      </c>
    </row>
    <row r="234" spans="1:3">
      <c r="A234" s="5"/>
      <c r="B234" s="13"/>
      <c r="C234">
        <f t="shared" si="3"/>
        <v>0</v>
      </c>
    </row>
    <row r="235" spans="1:3">
      <c r="A235" s="5">
        <v>3</v>
      </c>
      <c r="B235" s="11">
        <v>35000</v>
      </c>
      <c r="C235">
        <f t="shared" si="3"/>
        <v>105000</v>
      </c>
    </row>
    <row r="236" spans="1:3">
      <c r="A236" s="5"/>
      <c r="B236" s="11"/>
      <c r="C236">
        <f t="shared" si="3"/>
        <v>0</v>
      </c>
    </row>
    <row r="237" spans="1:3">
      <c r="A237" s="5">
        <v>1</v>
      </c>
      <c r="B237" s="12">
        <v>50000</v>
      </c>
      <c r="C237">
        <f t="shared" si="3"/>
        <v>50000</v>
      </c>
    </row>
    <row r="238" spans="1:3">
      <c r="A238" s="5">
        <v>2</v>
      </c>
      <c r="B238" s="12">
        <v>100000</v>
      </c>
      <c r="C238">
        <f t="shared" si="3"/>
        <v>200000</v>
      </c>
    </row>
    <row r="239" spans="1:3">
      <c r="A239" s="5">
        <v>3</v>
      </c>
      <c r="B239" s="12">
        <v>45000</v>
      </c>
      <c r="C239">
        <f t="shared" si="3"/>
        <v>135000</v>
      </c>
    </row>
    <row r="240" spans="1:3">
      <c r="A240" s="5"/>
      <c r="B240" s="11"/>
      <c r="C240">
        <f t="shared" si="3"/>
        <v>0</v>
      </c>
    </row>
    <row r="241" spans="1:3">
      <c r="A241" s="5">
        <v>1</v>
      </c>
      <c r="B241" s="12">
        <v>200000</v>
      </c>
      <c r="C241">
        <f t="shared" si="3"/>
        <v>200000</v>
      </c>
    </row>
    <row r="242" spans="1:3">
      <c r="A242" s="5">
        <v>1</v>
      </c>
      <c r="B242" s="12">
        <v>850000</v>
      </c>
      <c r="C242">
        <f t="shared" si="3"/>
        <v>850000</v>
      </c>
    </row>
    <row r="243" spans="1:3">
      <c r="A243" s="5">
        <v>2</v>
      </c>
      <c r="B243" s="12">
        <v>700000</v>
      </c>
      <c r="C243">
        <f t="shared" si="3"/>
        <v>1400000</v>
      </c>
    </row>
    <row r="244" spans="1:3">
      <c r="A244" s="5"/>
      <c r="B244" s="11"/>
      <c r="C244">
        <f t="shared" si="3"/>
        <v>0</v>
      </c>
    </row>
    <row r="245" spans="1:3">
      <c r="A245" s="5">
        <v>3</v>
      </c>
      <c r="B245" s="11">
        <v>250000</v>
      </c>
      <c r="C245">
        <f t="shared" si="3"/>
        <v>750000</v>
      </c>
    </row>
    <row r="246" spans="1:3">
      <c r="A246" s="5"/>
      <c r="B246" s="11"/>
      <c r="C246">
        <f t="shared" si="3"/>
        <v>0</v>
      </c>
    </row>
    <row r="247" spans="1:3">
      <c r="A247" s="5">
        <v>100</v>
      </c>
      <c r="B247" s="11">
        <v>650</v>
      </c>
      <c r="C247">
        <f t="shared" si="3"/>
        <v>65000</v>
      </c>
    </row>
    <row r="248" spans="1:3">
      <c r="A248" s="5"/>
      <c r="B248" s="11"/>
      <c r="C248">
        <f t="shared" si="3"/>
        <v>0</v>
      </c>
    </row>
    <row r="249" spans="1:3">
      <c r="A249" s="5">
        <v>755</v>
      </c>
      <c r="B249" s="11">
        <v>180</v>
      </c>
      <c r="C249">
        <f t="shared" si="3"/>
        <v>135900</v>
      </c>
    </row>
    <row r="250" spans="1:3">
      <c r="A250" s="5">
        <v>2598</v>
      </c>
      <c r="B250" s="11">
        <v>240</v>
      </c>
      <c r="C250">
        <f t="shared" si="3"/>
        <v>623520</v>
      </c>
    </row>
    <row r="251" spans="1:3">
      <c r="A251" s="5">
        <v>200</v>
      </c>
      <c r="B251" s="11">
        <v>300</v>
      </c>
      <c r="C251">
        <f t="shared" si="3"/>
        <v>60000</v>
      </c>
    </row>
    <row r="252" spans="1:3">
      <c r="A252" s="5">
        <v>180</v>
      </c>
      <c r="B252" s="11">
        <v>420</v>
      </c>
      <c r="C252">
        <f t="shared" si="3"/>
        <v>75600</v>
      </c>
    </row>
    <row r="253" spans="1:3">
      <c r="A253" s="5"/>
      <c r="B253" s="11"/>
      <c r="C253">
        <f t="shared" si="3"/>
        <v>0</v>
      </c>
    </row>
    <row r="254" spans="1:3">
      <c r="A254" s="5">
        <v>71</v>
      </c>
      <c r="B254" s="11">
        <v>4500</v>
      </c>
      <c r="C254">
        <f t="shared" si="3"/>
        <v>319500</v>
      </c>
    </row>
    <row r="255" spans="1:3">
      <c r="A255" s="5"/>
      <c r="B255" s="11"/>
      <c r="C255">
        <f t="shared" si="3"/>
        <v>0</v>
      </c>
    </row>
    <row r="256" spans="1:3">
      <c r="A256" s="5">
        <v>123</v>
      </c>
      <c r="B256" s="11">
        <v>800</v>
      </c>
      <c r="C256">
        <f t="shared" si="3"/>
        <v>98400</v>
      </c>
    </row>
    <row r="257" spans="1:3">
      <c r="A257" s="5">
        <v>65</v>
      </c>
      <c r="B257" s="11">
        <v>1200</v>
      </c>
      <c r="C257">
        <f t="shared" si="3"/>
        <v>78000</v>
      </c>
    </row>
    <row r="258" spans="1:3">
      <c r="A258" s="5">
        <v>10</v>
      </c>
      <c r="B258" s="11">
        <v>1300</v>
      </c>
      <c r="C258">
        <f t="shared" si="3"/>
        <v>13000</v>
      </c>
    </row>
    <row r="259" spans="1:3">
      <c r="A259" s="5">
        <v>133</v>
      </c>
      <c r="B259" s="11">
        <v>900</v>
      </c>
      <c r="C259">
        <f t="shared" si="3"/>
        <v>119700</v>
      </c>
    </row>
    <row r="260" spans="1:3">
      <c r="A260" s="5">
        <v>3</v>
      </c>
      <c r="B260" s="11">
        <v>2500</v>
      </c>
      <c r="C260">
        <f t="shared" si="3"/>
        <v>7500</v>
      </c>
    </row>
    <row r="261" spans="1:3">
      <c r="A261" s="5"/>
      <c r="B261" s="11"/>
      <c r="C261">
        <f t="shared" si="3"/>
        <v>0</v>
      </c>
    </row>
    <row r="262" spans="1:3">
      <c r="A262" s="5">
        <v>78</v>
      </c>
      <c r="B262" s="12">
        <v>349</v>
      </c>
      <c r="C262">
        <f t="shared" si="3"/>
        <v>27222</v>
      </c>
    </row>
    <row r="263" spans="1:3">
      <c r="A263" s="5">
        <v>4647</v>
      </c>
      <c r="B263" s="12">
        <v>350</v>
      </c>
      <c r="C263">
        <f t="shared" si="3"/>
        <v>1626450</v>
      </c>
    </row>
    <row r="264" spans="1:3">
      <c r="A264" s="5">
        <v>256</v>
      </c>
      <c r="B264" s="12">
        <v>4000</v>
      </c>
      <c r="C264">
        <f t="shared" si="3"/>
        <v>1024000</v>
      </c>
    </row>
    <row r="265" spans="1:3">
      <c r="A265" s="5">
        <v>67</v>
      </c>
      <c r="B265" s="12">
        <v>2500</v>
      </c>
      <c r="C265">
        <f t="shared" ref="C265:C328" si="4">+A265*B265</f>
        <v>167500</v>
      </c>
    </row>
    <row r="266" spans="1:3">
      <c r="A266" s="5">
        <v>51</v>
      </c>
      <c r="B266" s="12">
        <v>2500</v>
      </c>
      <c r="C266">
        <f t="shared" si="4"/>
        <v>127500</v>
      </c>
    </row>
    <row r="267" spans="1:3">
      <c r="A267" s="5">
        <v>28</v>
      </c>
      <c r="B267" s="12">
        <v>2500</v>
      </c>
      <c r="C267">
        <f t="shared" si="4"/>
        <v>70000</v>
      </c>
    </row>
    <row r="268" spans="1:3">
      <c r="A268" s="5"/>
      <c r="B268" s="11"/>
      <c r="C268">
        <f t="shared" si="4"/>
        <v>0</v>
      </c>
    </row>
    <row r="269" spans="1:3">
      <c r="A269" s="5"/>
      <c r="B269" s="11"/>
      <c r="C269">
        <f t="shared" si="4"/>
        <v>0</v>
      </c>
    </row>
    <row r="270" spans="1:3">
      <c r="A270" s="5">
        <v>2200</v>
      </c>
      <c r="B270" s="11">
        <v>130</v>
      </c>
      <c r="C270">
        <f t="shared" si="4"/>
        <v>286000</v>
      </c>
    </row>
    <row r="271" spans="1:3">
      <c r="A271" s="5">
        <v>600</v>
      </c>
      <c r="B271" s="11">
        <v>205</v>
      </c>
      <c r="C271">
        <f t="shared" si="4"/>
        <v>123000</v>
      </c>
    </row>
    <row r="272" spans="1:3">
      <c r="A272" s="5">
        <v>550</v>
      </c>
      <c r="B272" s="11">
        <v>215</v>
      </c>
      <c r="C272">
        <f t="shared" si="4"/>
        <v>118250</v>
      </c>
    </row>
    <row r="273" spans="1:3">
      <c r="A273" s="5">
        <v>200</v>
      </c>
      <c r="B273" s="11">
        <v>283</v>
      </c>
      <c r="C273">
        <f t="shared" si="4"/>
        <v>56600</v>
      </c>
    </row>
    <row r="274" spans="1:3">
      <c r="A274" s="5">
        <v>400</v>
      </c>
      <c r="B274" s="11">
        <v>375</v>
      </c>
      <c r="C274">
        <f t="shared" si="4"/>
        <v>150000</v>
      </c>
    </row>
    <row r="275" spans="1:3">
      <c r="A275" s="5">
        <v>250</v>
      </c>
      <c r="B275" s="11">
        <v>495</v>
      </c>
      <c r="C275">
        <f t="shared" si="4"/>
        <v>123750</v>
      </c>
    </row>
    <row r="276" spans="1:3">
      <c r="A276" s="5">
        <v>100</v>
      </c>
      <c r="B276" s="11">
        <v>685</v>
      </c>
      <c r="C276">
        <f t="shared" si="4"/>
        <v>68500</v>
      </c>
    </row>
    <row r="277" spans="1:3">
      <c r="A277" s="5">
        <v>300</v>
      </c>
      <c r="B277" s="11">
        <v>720</v>
      </c>
      <c r="C277">
        <f t="shared" si="4"/>
        <v>216000</v>
      </c>
    </row>
    <row r="278" spans="1:3">
      <c r="A278" s="5">
        <v>110</v>
      </c>
      <c r="B278" s="11">
        <v>1200</v>
      </c>
      <c r="C278">
        <f t="shared" si="4"/>
        <v>132000</v>
      </c>
    </row>
    <row r="279" spans="1:3">
      <c r="A279" s="5">
        <v>900</v>
      </c>
      <c r="B279" s="11">
        <v>1200</v>
      </c>
      <c r="C279">
        <f t="shared" si="4"/>
        <v>1080000</v>
      </c>
    </row>
    <row r="280" spans="1:3">
      <c r="A280" s="5">
        <v>2</v>
      </c>
      <c r="B280" s="11">
        <v>95000</v>
      </c>
      <c r="C280">
        <f t="shared" si="4"/>
        <v>190000</v>
      </c>
    </row>
    <row r="281" spans="1:3">
      <c r="A281" s="5">
        <v>28</v>
      </c>
      <c r="B281" s="11">
        <v>10000</v>
      </c>
      <c r="C281">
        <f t="shared" si="4"/>
        <v>280000</v>
      </c>
    </row>
    <row r="282" spans="1:3">
      <c r="A282" s="5">
        <v>28</v>
      </c>
      <c r="B282" s="11">
        <v>10000</v>
      </c>
      <c r="C282">
        <f t="shared" si="4"/>
        <v>280000</v>
      </c>
    </row>
    <row r="283" spans="1:3">
      <c r="A283" s="5">
        <v>1</v>
      </c>
      <c r="B283" s="11">
        <v>60000</v>
      </c>
      <c r="C283">
        <f t="shared" si="4"/>
        <v>60000</v>
      </c>
    </row>
    <row r="284" spans="1:3">
      <c r="A284" s="5">
        <v>2</v>
      </c>
      <c r="B284" s="11">
        <v>90000</v>
      </c>
      <c r="C284">
        <f t="shared" si="4"/>
        <v>180000</v>
      </c>
    </row>
    <row r="285" spans="1:3">
      <c r="A285" s="5">
        <v>28</v>
      </c>
      <c r="B285" s="11">
        <v>75000</v>
      </c>
      <c r="C285">
        <f t="shared" si="4"/>
        <v>2100000</v>
      </c>
    </row>
    <row r="286" spans="1:3">
      <c r="A286" s="5">
        <v>28</v>
      </c>
      <c r="B286" s="11">
        <v>22000</v>
      </c>
      <c r="C286">
        <f t="shared" si="4"/>
        <v>616000</v>
      </c>
    </row>
    <row r="287" spans="1:3">
      <c r="A287" s="5">
        <v>1</v>
      </c>
      <c r="B287" s="11">
        <v>400000</v>
      </c>
      <c r="C287">
        <f t="shared" si="4"/>
        <v>400000</v>
      </c>
    </row>
    <row r="288" spans="1:3">
      <c r="A288"/>
      <c r="B288"/>
      <c r="C288">
        <f t="shared" si="4"/>
        <v>0</v>
      </c>
    </row>
    <row r="289" spans="1:3" ht="15">
      <c r="A289" s="22"/>
      <c r="B289" s="17"/>
      <c r="C289">
        <f t="shared" si="4"/>
        <v>0</v>
      </c>
    </row>
    <row r="290" spans="1:3">
      <c r="A290" s="23"/>
      <c r="B290" s="18"/>
      <c r="C290">
        <f t="shared" si="4"/>
        <v>0</v>
      </c>
    </row>
    <row r="291" spans="1:3">
      <c r="A291" s="23"/>
      <c r="B291" s="18"/>
      <c r="C291">
        <f t="shared" si="4"/>
        <v>0</v>
      </c>
    </row>
    <row r="292" spans="1:3">
      <c r="A292" s="23"/>
      <c r="B292" s="18"/>
      <c r="C292">
        <f t="shared" si="4"/>
        <v>0</v>
      </c>
    </row>
    <row r="293" spans="1:3">
      <c r="A293" s="6">
        <v>4</v>
      </c>
      <c r="B293" s="10">
        <v>2100000</v>
      </c>
      <c r="C293">
        <f t="shared" si="4"/>
        <v>8400000</v>
      </c>
    </row>
    <row r="294" spans="1:3">
      <c r="A294" s="6">
        <v>1</v>
      </c>
      <c r="B294" s="10">
        <v>2330000</v>
      </c>
      <c r="C294">
        <f t="shared" si="4"/>
        <v>2330000</v>
      </c>
    </row>
    <row r="295" spans="1:3">
      <c r="A295" s="6">
        <v>1</v>
      </c>
      <c r="B295" s="10">
        <v>1850000</v>
      </c>
      <c r="C295">
        <f t="shared" si="4"/>
        <v>1850000</v>
      </c>
    </row>
    <row r="296" spans="1:3">
      <c r="A296" s="6"/>
      <c r="B296" s="10"/>
      <c r="C296">
        <f t="shared" si="4"/>
        <v>0</v>
      </c>
    </row>
    <row r="297" spans="1:3">
      <c r="A297" s="6">
        <v>2</v>
      </c>
      <c r="B297" s="10">
        <v>130000</v>
      </c>
      <c r="C297">
        <f t="shared" si="4"/>
        <v>260000</v>
      </c>
    </row>
    <row r="298" spans="1:3">
      <c r="A298" s="6">
        <v>2</v>
      </c>
      <c r="B298" s="10">
        <v>160000</v>
      </c>
      <c r="C298">
        <f t="shared" si="4"/>
        <v>320000</v>
      </c>
    </row>
    <row r="299" spans="1:3">
      <c r="A299" s="6">
        <v>1</v>
      </c>
      <c r="B299" s="10">
        <v>60000</v>
      </c>
      <c r="C299">
        <f t="shared" si="4"/>
        <v>60000</v>
      </c>
    </row>
    <row r="300" spans="1:3">
      <c r="A300" s="6">
        <v>2</v>
      </c>
      <c r="B300" s="10">
        <v>130000</v>
      </c>
      <c r="C300">
        <f t="shared" si="4"/>
        <v>260000</v>
      </c>
    </row>
    <row r="301" spans="1:3">
      <c r="A301" s="6">
        <v>2</v>
      </c>
      <c r="B301" s="10">
        <v>160000</v>
      </c>
      <c r="C301">
        <f t="shared" si="4"/>
        <v>320000</v>
      </c>
    </row>
    <row r="302" spans="1:3">
      <c r="A302" s="6">
        <v>1</v>
      </c>
      <c r="B302" s="10">
        <v>60000</v>
      </c>
      <c r="C302">
        <f t="shared" si="4"/>
        <v>60000</v>
      </c>
    </row>
    <row r="303" spans="1:3">
      <c r="A303" s="6"/>
      <c r="B303" s="10"/>
      <c r="C303">
        <f t="shared" si="4"/>
        <v>0</v>
      </c>
    </row>
    <row r="304" spans="1:3">
      <c r="A304" s="6">
        <v>12</v>
      </c>
      <c r="B304" s="10">
        <v>50000</v>
      </c>
      <c r="C304">
        <f t="shared" si="4"/>
        <v>600000</v>
      </c>
    </row>
    <row r="305" spans="1:3">
      <c r="A305" s="6">
        <v>4</v>
      </c>
      <c r="B305" s="10">
        <v>95000</v>
      </c>
      <c r="C305">
        <f t="shared" si="4"/>
        <v>380000</v>
      </c>
    </row>
    <row r="306" spans="1:3">
      <c r="A306" s="6">
        <v>2</v>
      </c>
      <c r="B306" s="10">
        <v>140000</v>
      </c>
      <c r="C306">
        <f t="shared" si="4"/>
        <v>280000</v>
      </c>
    </row>
    <row r="307" spans="1:3">
      <c r="A307" s="6">
        <v>2</v>
      </c>
      <c r="B307" s="10">
        <v>170000</v>
      </c>
      <c r="C307">
        <f t="shared" si="4"/>
        <v>340000</v>
      </c>
    </row>
    <row r="308" spans="1:3">
      <c r="A308" s="6"/>
      <c r="B308" s="10"/>
      <c r="C308">
        <f t="shared" si="4"/>
        <v>0</v>
      </c>
    </row>
    <row r="309" spans="1:3">
      <c r="A309" s="6">
        <f>2*6</f>
        <v>12</v>
      </c>
      <c r="B309" s="10">
        <v>45000</v>
      </c>
      <c r="C309">
        <f t="shared" si="4"/>
        <v>540000</v>
      </c>
    </row>
    <row r="310" spans="1:3">
      <c r="A310" s="6">
        <v>6</v>
      </c>
      <c r="B310" s="10">
        <v>35000</v>
      </c>
      <c r="C310">
        <f t="shared" si="4"/>
        <v>210000</v>
      </c>
    </row>
    <row r="311" spans="1:3">
      <c r="A311" s="6">
        <v>5</v>
      </c>
      <c r="B311" s="10">
        <v>220000</v>
      </c>
      <c r="C311">
        <f t="shared" si="4"/>
        <v>1100000</v>
      </c>
    </row>
    <row r="312" spans="1:3">
      <c r="A312" s="6"/>
      <c r="B312" s="10"/>
      <c r="C312">
        <f t="shared" si="4"/>
        <v>0</v>
      </c>
    </row>
    <row r="313" spans="1:3">
      <c r="A313" s="6">
        <v>1</v>
      </c>
      <c r="B313" s="10">
        <v>300000</v>
      </c>
      <c r="C313">
        <f t="shared" si="4"/>
        <v>300000</v>
      </c>
    </row>
    <row r="314" spans="1:3">
      <c r="A314" s="6">
        <v>1</v>
      </c>
      <c r="B314" s="10">
        <v>300000</v>
      </c>
      <c r="C314">
        <f t="shared" si="4"/>
        <v>300000</v>
      </c>
    </row>
    <row r="315" spans="1:3">
      <c r="A315" s="6">
        <v>1</v>
      </c>
      <c r="B315" s="10">
        <v>300000</v>
      </c>
      <c r="C315">
        <f t="shared" si="4"/>
        <v>300000</v>
      </c>
    </row>
    <row r="316" spans="1:3">
      <c r="A316" s="6">
        <v>1</v>
      </c>
      <c r="B316" s="10">
        <v>300000</v>
      </c>
      <c r="C316">
        <f t="shared" si="4"/>
        <v>300000</v>
      </c>
    </row>
    <row r="317" spans="1:3">
      <c r="A317" s="6">
        <v>1</v>
      </c>
      <c r="B317" s="10">
        <v>200000</v>
      </c>
      <c r="C317">
        <f t="shared" si="4"/>
        <v>200000</v>
      </c>
    </row>
    <row r="318" spans="1:3">
      <c r="A318" s="6">
        <v>5</v>
      </c>
      <c r="B318" s="10">
        <v>250000</v>
      </c>
      <c r="C318">
        <f t="shared" si="4"/>
        <v>1250000</v>
      </c>
    </row>
    <row r="319" spans="1:3">
      <c r="A319" s="6"/>
      <c r="B319" s="10"/>
      <c r="C319">
        <f t="shared" si="4"/>
        <v>0</v>
      </c>
    </row>
    <row r="320" spans="1:3">
      <c r="A320" s="6">
        <v>1</v>
      </c>
      <c r="B320" s="10">
        <v>150000</v>
      </c>
      <c r="C320">
        <f t="shared" si="4"/>
        <v>150000</v>
      </c>
    </row>
    <row r="321" spans="1:3">
      <c r="A321" s="6">
        <v>1</v>
      </c>
      <c r="B321" s="10">
        <v>150000</v>
      </c>
      <c r="C321">
        <f t="shared" si="4"/>
        <v>150000</v>
      </c>
    </row>
    <row r="322" spans="1:3">
      <c r="A322" s="6">
        <v>1</v>
      </c>
      <c r="B322" s="10">
        <v>150000</v>
      </c>
      <c r="C322">
        <f t="shared" si="4"/>
        <v>150000</v>
      </c>
    </row>
    <row r="323" spans="1:3">
      <c r="A323" s="6">
        <v>1</v>
      </c>
      <c r="B323" s="10">
        <v>150000</v>
      </c>
      <c r="C323">
        <f t="shared" si="4"/>
        <v>150000</v>
      </c>
    </row>
    <row r="324" spans="1:3">
      <c r="A324" s="6">
        <v>1</v>
      </c>
      <c r="B324" s="10">
        <v>100000</v>
      </c>
      <c r="C324">
        <f t="shared" si="4"/>
        <v>100000</v>
      </c>
    </row>
    <row r="325" spans="1:3">
      <c r="A325" s="6"/>
      <c r="B325" s="10"/>
      <c r="C325">
        <f t="shared" si="4"/>
        <v>0</v>
      </c>
    </row>
    <row r="326" spans="1:3">
      <c r="A326" s="6">
        <v>1</v>
      </c>
      <c r="B326" s="10">
        <v>500000</v>
      </c>
      <c r="C326">
        <f t="shared" si="4"/>
        <v>500000</v>
      </c>
    </row>
    <row r="327" spans="1:3">
      <c r="A327" s="6">
        <v>2</v>
      </c>
      <c r="B327" s="10">
        <v>850000</v>
      </c>
      <c r="C327">
        <f t="shared" si="4"/>
        <v>1700000</v>
      </c>
    </row>
    <row r="328" spans="1:3">
      <c r="A328" s="6">
        <v>2</v>
      </c>
      <c r="B328" s="10">
        <v>1200000</v>
      </c>
      <c r="C328">
        <f t="shared" si="4"/>
        <v>2400000</v>
      </c>
    </row>
    <row r="329" spans="1:3">
      <c r="A329" s="6"/>
      <c r="B329" s="10"/>
      <c r="C329">
        <f t="shared" ref="C329:C392" si="5">+A329*B329</f>
        <v>0</v>
      </c>
    </row>
    <row r="330" spans="1:3">
      <c r="A330" s="6">
        <v>6</v>
      </c>
      <c r="B330" s="10">
        <v>150000</v>
      </c>
      <c r="C330">
        <f t="shared" si="5"/>
        <v>900000</v>
      </c>
    </row>
    <row r="331" spans="1:3">
      <c r="A331" s="6">
        <v>2</v>
      </c>
      <c r="B331" s="10">
        <v>285000</v>
      </c>
      <c r="C331">
        <f t="shared" si="5"/>
        <v>570000</v>
      </c>
    </row>
    <row r="332" spans="1:3">
      <c r="A332" s="6"/>
      <c r="B332" s="10"/>
      <c r="C332">
        <f t="shared" si="5"/>
        <v>0</v>
      </c>
    </row>
    <row r="333" spans="1:3">
      <c r="A333" s="24">
        <v>80</v>
      </c>
      <c r="B333" s="10">
        <v>11500</v>
      </c>
      <c r="C333">
        <f t="shared" si="5"/>
        <v>920000</v>
      </c>
    </row>
    <row r="334" spans="1:3">
      <c r="A334" s="24">
        <v>80</v>
      </c>
      <c r="B334" s="10">
        <v>13000</v>
      </c>
      <c r="C334">
        <f t="shared" si="5"/>
        <v>1040000</v>
      </c>
    </row>
    <row r="335" spans="1:3">
      <c r="A335" s="24">
        <v>50</v>
      </c>
      <c r="B335" s="10">
        <v>15500</v>
      </c>
      <c r="C335">
        <f t="shared" si="5"/>
        <v>775000</v>
      </c>
    </row>
    <row r="336" spans="1:3">
      <c r="A336" s="24">
        <v>50</v>
      </c>
      <c r="B336" s="10">
        <v>16500</v>
      </c>
      <c r="C336">
        <f t="shared" si="5"/>
        <v>825000</v>
      </c>
    </row>
    <row r="337" spans="1:3">
      <c r="A337" s="24">
        <v>100</v>
      </c>
      <c r="B337" s="10">
        <v>22500</v>
      </c>
      <c r="C337">
        <f t="shared" si="5"/>
        <v>2250000</v>
      </c>
    </row>
    <row r="338" spans="1:3">
      <c r="A338" s="24">
        <v>520</v>
      </c>
      <c r="B338" s="10">
        <v>41500</v>
      </c>
      <c r="C338">
        <f t="shared" si="5"/>
        <v>21580000</v>
      </c>
    </row>
    <row r="339" spans="1:3">
      <c r="A339" s="6"/>
      <c r="B339" s="10"/>
      <c r="C339">
        <f t="shared" si="5"/>
        <v>0</v>
      </c>
    </row>
    <row r="340" spans="1:3">
      <c r="A340" s="6">
        <f>2000*1.5</f>
        <v>3000</v>
      </c>
      <c r="B340" s="10">
        <v>400</v>
      </c>
      <c r="C340">
        <f t="shared" si="5"/>
        <v>1200000</v>
      </c>
    </row>
    <row r="341" spans="1:3">
      <c r="A341" s="6">
        <v>2250</v>
      </c>
      <c r="B341" s="10">
        <v>450</v>
      </c>
      <c r="C341">
        <f t="shared" si="5"/>
        <v>1012500</v>
      </c>
    </row>
    <row r="342" spans="1:3">
      <c r="A342" s="6">
        <v>1050</v>
      </c>
      <c r="B342" s="10">
        <v>475</v>
      </c>
      <c r="C342">
        <f t="shared" si="5"/>
        <v>498750</v>
      </c>
    </row>
    <row r="343" spans="1:3">
      <c r="A343" s="6">
        <v>450</v>
      </c>
      <c r="B343" s="10">
        <v>520</v>
      </c>
      <c r="C343">
        <f t="shared" si="5"/>
        <v>234000</v>
      </c>
    </row>
    <row r="344" spans="1:3">
      <c r="A344" s="6">
        <v>1200</v>
      </c>
      <c r="B344" s="10">
        <v>625</v>
      </c>
      <c r="C344">
        <f t="shared" si="5"/>
        <v>750000</v>
      </c>
    </row>
    <row r="345" spans="1:3">
      <c r="A345" s="6">
        <v>900</v>
      </c>
      <c r="B345" s="10">
        <v>700</v>
      </c>
      <c r="C345">
        <f t="shared" si="5"/>
        <v>630000</v>
      </c>
    </row>
    <row r="346" spans="1:3">
      <c r="A346" s="6">
        <v>330</v>
      </c>
      <c r="B346" s="10">
        <v>850</v>
      </c>
      <c r="C346">
        <f t="shared" si="5"/>
        <v>280500</v>
      </c>
    </row>
    <row r="347" spans="1:3">
      <c r="A347" s="6">
        <v>900</v>
      </c>
      <c r="B347" s="10">
        <v>1005</v>
      </c>
      <c r="C347">
        <f t="shared" si="5"/>
        <v>904500</v>
      </c>
    </row>
    <row r="348" spans="1:3">
      <c r="A348" s="6"/>
      <c r="B348" s="10"/>
      <c r="C348">
        <f t="shared" si="5"/>
        <v>0</v>
      </c>
    </row>
    <row r="349" spans="1:3">
      <c r="A349" s="6">
        <f>10*5</f>
        <v>50</v>
      </c>
      <c r="B349" s="10">
        <v>200</v>
      </c>
      <c r="C349">
        <f t="shared" si="5"/>
        <v>10000</v>
      </c>
    </row>
    <row r="350" spans="1:3">
      <c r="A350" s="6">
        <f>5*5</f>
        <v>25</v>
      </c>
      <c r="B350" s="10">
        <v>250</v>
      </c>
      <c r="C350">
        <f t="shared" si="5"/>
        <v>6250</v>
      </c>
    </row>
    <row r="351" spans="1:3">
      <c r="A351" s="6">
        <f>10*5</f>
        <v>50</v>
      </c>
      <c r="B351" s="10">
        <v>350</v>
      </c>
      <c r="C351">
        <f t="shared" si="5"/>
        <v>17500</v>
      </c>
    </row>
    <row r="352" spans="1:3">
      <c r="A352" s="6">
        <f>5*5</f>
        <v>25</v>
      </c>
      <c r="B352" s="10">
        <v>400</v>
      </c>
      <c r="C352">
        <f t="shared" si="5"/>
        <v>10000</v>
      </c>
    </row>
    <row r="353" spans="1:3">
      <c r="A353" s="6">
        <f>5*5</f>
        <v>25</v>
      </c>
      <c r="B353" s="10">
        <v>415</v>
      </c>
      <c r="C353">
        <f t="shared" si="5"/>
        <v>10375</v>
      </c>
    </row>
    <row r="354" spans="1:3">
      <c r="A354" s="6">
        <f>8*5</f>
        <v>40</v>
      </c>
      <c r="B354" s="10">
        <v>500</v>
      </c>
      <c r="C354">
        <f t="shared" si="5"/>
        <v>20000</v>
      </c>
    </row>
    <row r="355" spans="1:3">
      <c r="A355" s="6">
        <v>10</v>
      </c>
      <c r="B355" s="10">
        <v>550</v>
      </c>
      <c r="C355">
        <f t="shared" si="5"/>
        <v>5500</v>
      </c>
    </row>
    <row r="356" spans="1:3">
      <c r="A356" s="6">
        <v>10</v>
      </c>
      <c r="B356" s="10">
        <v>650</v>
      </c>
      <c r="C356">
        <f t="shared" si="5"/>
        <v>6500</v>
      </c>
    </row>
    <row r="357" spans="1:3">
      <c r="A357" s="6"/>
      <c r="B357" s="10"/>
      <c r="C357">
        <f t="shared" si="5"/>
        <v>0</v>
      </c>
    </row>
    <row r="358" spans="1:3">
      <c r="A358" s="6">
        <f>A349</f>
        <v>50</v>
      </c>
      <c r="B358" s="10">
        <v>800</v>
      </c>
      <c r="C358">
        <f t="shared" si="5"/>
        <v>40000</v>
      </c>
    </row>
    <row r="359" spans="1:3">
      <c r="A359" s="6">
        <v>25</v>
      </c>
      <c r="B359" s="10">
        <v>1000</v>
      </c>
      <c r="C359">
        <f t="shared" si="5"/>
        <v>25000</v>
      </c>
    </row>
    <row r="360" spans="1:3">
      <c r="A360" s="6">
        <v>50</v>
      </c>
      <c r="B360" s="10">
        <v>1100</v>
      </c>
      <c r="C360">
        <f t="shared" si="5"/>
        <v>55000</v>
      </c>
    </row>
    <row r="361" spans="1:3">
      <c r="A361" s="6">
        <v>25</v>
      </c>
      <c r="B361" s="10">
        <v>1600</v>
      </c>
      <c r="C361">
        <f t="shared" si="5"/>
        <v>40000</v>
      </c>
    </row>
    <row r="362" spans="1:3">
      <c r="A362" s="6">
        <v>25</v>
      </c>
      <c r="B362" s="10">
        <v>4200</v>
      </c>
      <c r="C362">
        <f t="shared" si="5"/>
        <v>105000</v>
      </c>
    </row>
    <row r="363" spans="1:3">
      <c r="A363" s="6">
        <v>40</v>
      </c>
      <c r="B363" s="10">
        <v>5500</v>
      </c>
      <c r="C363">
        <f t="shared" si="5"/>
        <v>220000</v>
      </c>
    </row>
    <row r="364" spans="1:3">
      <c r="A364" s="6">
        <v>5</v>
      </c>
      <c r="B364" s="10">
        <v>7800</v>
      </c>
      <c r="C364">
        <f t="shared" si="5"/>
        <v>39000</v>
      </c>
    </row>
    <row r="365" spans="1:3">
      <c r="A365" s="6">
        <v>5</v>
      </c>
      <c r="B365" s="10">
        <v>8500</v>
      </c>
      <c r="C365">
        <f t="shared" si="5"/>
        <v>42500</v>
      </c>
    </row>
    <row r="366" spans="1:3">
      <c r="A366" s="6">
        <v>1</v>
      </c>
      <c r="B366" s="10">
        <v>200000</v>
      </c>
      <c r="C366">
        <f t="shared" si="5"/>
        <v>200000</v>
      </c>
    </row>
    <row r="367" spans="1:3">
      <c r="A367" s="6"/>
      <c r="B367" s="10"/>
      <c r="C367">
        <f t="shared" si="5"/>
        <v>0</v>
      </c>
    </row>
    <row r="368" spans="1:3">
      <c r="A368" s="6">
        <v>2</v>
      </c>
      <c r="B368" s="10">
        <v>600000</v>
      </c>
      <c r="C368">
        <f t="shared" si="5"/>
        <v>1200000</v>
      </c>
    </row>
    <row r="369" spans="1:3">
      <c r="A369" s="6">
        <v>2</v>
      </c>
      <c r="B369" s="10">
        <v>700000</v>
      </c>
      <c r="C369">
        <f t="shared" si="5"/>
        <v>1400000</v>
      </c>
    </row>
    <row r="370" spans="1:3">
      <c r="A370" s="6"/>
      <c r="B370" s="10"/>
      <c r="C370">
        <f t="shared" si="5"/>
        <v>0</v>
      </c>
    </row>
    <row r="371" spans="1:3">
      <c r="A371" s="6">
        <v>2</v>
      </c>
      <c r="B371" s="10">
        <v>325000</v>
      </c>
      <c r="C371">
        <f t="shared" si="5"/>
        <v>650000</v>
      </c>
    </row>
    <row r="372" spans="1:3">
      <c r="A372" s="6">
        <v>2</v>
      </c>
      <c r="B372" s="10">
        <v>280000</v>
      </c>
      <c r="C372">
        <f t="shared" si="5"/>
        <v>560000</v>
      </c>
    </row>
    <row r="373" spans="1:3">
      <c r="A373" s="6"/>
      <c r="B373" s="10"/>
      <c r="C373">
        <f t="shared" si="5"/>
        <v>0</v>
      </c>
    </row>
    <row r="374" spans="1:3">
      <c r="A374" s="6">
        <v>1</v>
      </c>
      <c r="B374" s="10">
        <v>100000</v>
      </c>
      <c r="C374">
        <f t="shared" si="5"/>
        <v>100000</v>
      </c>
    </row>
    <row r="375" spans="1:3">
      <c r="A375" s="6"/>
      <c r="B375" s="10"/>
      <c r="C375">
        <f t="shared" si="5"/>
        <v>0</v>
      </c>
    </row>
    <row r="376" spans="1:3">
      <c r="A376" s="6">
        <v>3</v>
      </c>
      <c r="B376" s="10">
        <v>25000</v>
      </c>
      <c r="C376">
        <f t="shared" si="5"/>
        <v>75000</v>
      </c>
    </row>
    <row r="377" spans="1:3">
      <c r="A377" s="6"/>
      <c r="B377" s="10"/>
      <c r="C377">
        <f t="shared" si="5"/>
        <v>0</v>
      </c>
    </row>
    <row r="378" spans="1:3">
      <c r="A378" s="6">
        <v>2</v>
      </c>
      <c r="B378" s="10">
        <v>13500</v>
      </c>
      <c r="C378">
        <f t="shared" si="5"/>
        <v>27000</v>
      </c>
    </row>
    <row r="379" spans="1:3">
      <c r="A379" s="6">
        <v>22</v>
      </c>
      <c r="B379" s="10">
        <v>11000</v>
      </c>
      <c r="C379">
        <f t="shared" si="5"/>
        <v>242000</v>
      </c>
    </row>
    <row r="380" spans="1:3">
      <c r="A380" s="6">
        <v>57</v>
      </c>
      <c r="B380" s="10">
        <v>7500</v>
      </c>
      <c r="C380">
        <f t="shared" si="5"/>
        <v>427500</v>
      </c>
    </row>
    <row r="381" spans="1:3">
      <c r="A381" s="6"/>
      <c r="B381" s="10"/>
      <c r="C381">
        <f t="shared" si="5"/>
        <v>0</v>
      </c>
    </row>
    <row r="382" spans="1:3">
      <c r="A382" s="6">
        <v>3513.2999999999997</v>
      </c>
      <c r="B382" s="10">
        <v>50</v>
      </c>
      <c r="C382">
        <f t="shared" si="5"/>
        <v>175665</v>
      </c>
    </row>
    <row r="383" spans="1:3">
      <c r="A383" s="6">
        <v>780</v>
      </c>
      <c r="B383" s="10">
        <v>55</v>
      </c>
      <c r="C383">
        <f t="shared" si="5"/>
        <v>42900</v>
      </c>
    </row>
    <row r="384" spans="1:3">
      <c r="A384" s="6">
        <v>752.85</v>
      </c>
      <c r="B384" s="10">
        <v>60</v>
      </c>
      <c r="C384">
        <f t="shared" si="5"/>
        <v>45171</v>
      </c>
    </row>
    <row r="385" spans="1:3">
      <c r="A385" s="6">
        <v>500</v>
      </c>
      <c r="B385" s="10">
        <v>80</v>
      </c>
      <c r="C385">
        <f t="shared" si="5"/>
        <v>40000</v>
      </c>
    </row>
    <row r="386" spans="1:3">
      <c r="A386" s="6">
        <v>6</v>
      </c>
      <c r="B386" s="10">
        <v>40000</v>
      </c>
      <c r="C386">
        <f t="shared" si="5"/>
        <v>240000</v>
      </c>
    </row>
    <row r="387" spans="1:3">
      <c r="A387" s="6"/>
      <c r="B387" s="10"/>
      <c r="C387">
        <f t="shared" si="5"/>
        <v>0</v>
      </c>
    </row>
    <row r="388" spans="1:3">
      <c r="A388" s="6"/>
      <c r="B388" s="10"/>
      <c r="C388">
        <f t="shared" si="5"/>
        <v>0</v>
      </c>
    </row>
    <row r="389" spans="1:3">
      <c r="A389" s="6">
        <f>1*16</f>
        <v>16</v>
      </c>
      <c r="B389" s="10">
        <v>750</v>
      </c>
      <c r="C389">
        <f t="shared" si="5"/>
        <v>12000</v>
      </c>
    </row>
    <row r="390" spans="1:3">
      <c r="A390" s="6">
        <f>3*16</f>
        <v>48</v>
      </c>
      <c r="B390" s="10">
        <v>850</v>
      </c>
      <c r="C390">
        <f t="shared" si="5"/>
        <v>40800</v>
      </c>
    </row>
    <row r="391" spans="1:3">
      <c r="A391" s="6">
        <f>40*16</f>
        <v>640</v>
      </c>
      <c r="B391" s="10">
        <v>950</v>
      </c>
      <c r="C391">
        <f t="shared" si="5"/>
        <v>608000</v>
      </c>
    </row>
    <row r="392" spans="1:3">
      <c r="A392" s="6"/>
      <c r="B392" s="10"/>
      <c r="C392">
        <f t="shared" si="5"/>
        <v>0</v>
      </c>
    </row>
    <row r="393" spans="1:3">
      <c r="A393" s="6">
        <f>8*16</f>
        <v>128</v>
      </c>
      <c r="B393" s="10">
        <v>1300</v>
      </c>
      <c r="C393">
        <f t="shared" ref="C393:C456" si="6">+A393*B393</f>
        <v>166400</v>
      </c>
    </row>
    <row r="394" spans="1:3">
      <c r="A394" s="6">
        <f>62*16</f>
        <v>992</v>
      </c>
      <c r="B394" s="10">
        <v>1600</v>
      </c>
      <c r="C394">
        <f t="shared" si="6"/>
        <v>1587200</v>
      </c>
    </row>
    <row r="395" spans="1:3">
      <c r="A395" s="6"/>
      <c r="B395" s="10"/>
      <c r="C395">
        <f t="shared" si="6"/>
        <v>0</v>
      </c>
    </row>
    <row r="396" spans="1:3">
      <c r="A396" s="6">
        <v>50</v>
      </c>
      <c r="B396" s="10">
        <v>2500</v>
      </c>
      <c r="C396">
        <f t="shared" si="6"/>
        <v>125000</v>
      </c>
    </row>
    <row r="397" spans="1:3">
      <c r="A397" s="6"/>
      <c r="B397" s="10"/>
      <c r="C397">
        <f t="shared" si="6"/>
        <v>0</v>
      </c>
    </row>
    <row r="398" spans="1:3">
      <c r="A398" s="6">
        <v>125</v>
      </c>
      <c r="B398" s="10">
        <v>450</v>
      </c>
      <c r="C398">
        <f t="shared" si="6"/>
        <v>56250</v>
      </c>
    </row>
    <row r="399" spans="1:3">
      <c r="A399" s="6">
        <v>212</v>
      </c>
      <c r="B399" s="10">
        <v>600</v>
      </c>
      <c r="C399">
        <f t="shared" si="6"/>
        <v>127200</v>
      </c>
    </row>
    <row r="400" spans="1:3">
      <c r="A400" s="6"/>
      <c r="B400" s="10"/>
      <c r="C400">
        <f t="shared" si="6"/>
        <v>0</v>
      </c>
    </row>
    <row r="401" spans="1:3">
      <c r="A401" s="6">
        <f>(21+21+86+22+20+98+48)*2</f>
        <v>632</v>
      </c>
      <c r="B401" s="10">
        <v>1800</v>
      </c>
      <c r="C401">
        <f t="shared" si="6"/>
        <v>1137600</v>
      </c>
    </row>
    <row r="402" spans="1:3">
      <c r="A402" s="6">
        <f>70*5</f>
        <v>350</v>
      </c>
      <c r="B402" s="10">
        <v>2100</v>
      </c>
      <c r="C402">
        <f t="shared" si="6"/>
        <v>735000</v>
      </c>
    </row>
    <row r="403" spans="1:3">
      <c r="A403" s="6">
        <f>12*6</f>
        <v>72</v>
      </c>
      <c r="B403" s="10">
        <v>2200</v>
      </c>
      <c r="C403">
        <f t="shared" si="6"/>
        <v>158400</v>
      </c>
    </row>
    <row r="404" spans="1:3">
      <c r="A404" s="6"/>
      <c r="B404" s="10"/>
      <c r="C404">
        <f t="shared" si="6"/>
        <v>0</v>
      </c>
    </row>
    <row r="405" spans="1:3">
      <c r="A405" s="25"/>
      <c r="B405" s="10"/>
      <c r="C405">
        <f t="shared" si="6"/>
        <v>0</v>
      </c>
    </row>
    <row r="406" spans="1:3">
      <c r="A406" s="6">
        <f>179/2</f>
        <v>89.5</v>
      </c>
      <c r="B406" s="10">
        <v>9000</v>
      </c>
      <c r="C406">
        <f t="shared" si="6"/>
        <v>805500</v>
      </c>
    </row>
    <row r="407" spans="1:3">
      <c r="A407" s="6">
        <v>20</v>
      </c>
      <c r="B407" s="10">
        <v>10500</v>
      </c>
      <c r="C407">
        <f t="shared" si="6"/>
        <v>210000</v>
      </c>
    </row>
    <row r="408" spans="1:3">
      <c r="A408" s="6">
        <v>1</v>
      </c>
      <c r="B408" s="10">
        <v>12000</v>
      </c>
      <c r="C408">
        <f t="shared" si="6"/>
        <v>12000</v>
      </c>
    </row>
    <row r="409" spans="1:3">
      <c r="A409" s="6">
        <v>1</v>
      </c>
      <c r="B409" s="10">
        <v>23000</v>
      </c>
      <c r="C409">
        <f t="shared" si="6"/>
        <v>23000</v>
      </c>
    </row>
    <row r="410" spans="1:3">
      <c r="A410" s="6"/>
      <c r="B410" s="10"/>
      <c r="C410">
        <f t="shared" si="6"/>
        <v>0</v>
      </c>
    </row>
    <row r="411" spans="1:3">
      <c r="A411" s="6">
        <v>15</v>
      </c>
      <c r="B411" s="10">
        <v>8000</v>
      </c>
      <c r="C411">
        <f t="shared" si="6"/>
        <v>120000</v>
      </c>
    </row>
    <row r="412" spans="1:3">
      <c r="A412" s="6">
        <v>0</v>
      </c>
      <c r="B412" s="10"/>
      <c r="C412">
        <f t="shared" si="6"/>
        <v>0</v>
      </c>
    </row>
    <row r="413" spans="1:3">
      <c r="A413" s="6">
        <v>0</v>
      </c>
      <c r="B413" s="10"/>
      <c r="C413">
        <f t="shared" si="6"/>
        <v>0</v>
      </c>
    </row>
    <row r="414" spans="1:3">
      <c r="A414" s="6">
        <v>0</v>
      </c>
      <c r="B414" s="10"/>
      <c r="C414">
        <f t="shared" si="6"/>
        <v>0</v>
      </c>
    </row>
    <row r="415" spans="1:3">
      <c r="A415" s="6">
        <v>0</v>
      </c>
      <c r="B415" s="10"/>
      <c r="C415">
        <f t="shared" si="6"/>
        <v>0</v>
      </c>
    </row>
    <row r="416" spans="1:3">
      <c r="A416" s="6">
        <v>0</v>
      </c>
      <c r="B416" s="10"/>
      <c r="C416">
        <f t="shared" si="6"/>
        <v>0</v>
      </c>
    </row>
    <row r="417" spans="1:3">
      <c r="A417" s="6">
        <v>0</v>
      </c>
      <c r="B417" s="10"/>
      <c r="C417">
        <f t="shared" si="6"/>
        <v>0</v>
      </c>
    </row>
    <row r="418" spans="1:3">
      <c r="A418" s="6">
        <v>0</v>
      </c>
      <c r="B418" s="10"/>
      <c r="C418">
        <f t="shared" si="6"/>
        <v>0</v>
      </c>
    </row>
    <row r="419" spans="1:3">
      <c r="A419" s="6">
        <v>0</v>
      </c>
      <c r="B419" s="10"/>
      <c r="C419">
        <f t="shared" si="6"/>
        <v>0</v>
      </c>
    </row>
    <row r="420" spans="1:3">
      <c r="A420" s="6"/>
      <c r="B420" s="10"/>
      <c r="C420">
        <f t="shared" si="6"/>
        <v>0</v>
      </c>
    </row>
    <row r="421" spans="1:3">
      <c r="A421" s="6">
        <v>30</v>
      </c>
      <c r="B421" s="10">
        <v>800</v>
      </c>
      <c r="C421">
        <f t="shared" si="6"/>
        <v>24000</v>
      </c>
    </row>
    <row r="422" spans="1:3">
      <c r="A422" s="6">
        <v>30</v>
      </c>
      <c r="B422" s="10">
        <v>1200</v>
      </c>
      <c r="C422">
        <f t="shared" si="6"/>
        <v>36000</v>
      </c>
    </row>
    <row r="423" spans="1:3">
      <c r="A423" s="6">
        <v>30</v>
      </c>
      <c r="B423" s="10">
        <v>2000</v>
      </c>
      <c r="C423">
        <f t="shared" si="6"/>
        <v>60000</v>
      </c>
    </row>
    <row r="424" spans="1:3">
      <c r="A424" s="6">
        <v>30</v>
      </c>
      <c r="B424" s="10">
        <v>2500</v>
      </c>
      <c r="C424">
        <f t="shared" si="6"/>
        <v>75000</v>
      </c>
    </row>
    <row r="425" spans="1:3">
      <c r="A425" s="6"/>
      <c r="B425" s="10"/>
      <c r="C425">
        <f t="shared" si="6"/>
        <v>0</v>
      </c>
    </row>
    <row r="426" spans="1:3">
      <c r="A426" s="6"/>
      <c r="B426" s="10"/>
      <c r="C426">
        <f t="shared" si="6"/>
        <v>0</v>
      </c>
    </row>
    <row r="427" spans="1:3">
      <c r="A427" s="6"/>
      <c r="B427" s="10"/>
      <c r="C427">
        <f t="shared" si="6"/>
        <v>0</v>
      </c>
    </row>
    <row r="428" spans="1:3">
      <c r="A428" s="6"/>
      <c r="B428" s="10"/>
      <c r="C428">
        <f t="shared" si="6"/>
        <v>0</v>
      </c>
    </row>
    <row r="429" spans="1:3">
      <c r="A429" s="6">
        <f>3238+250</f>
        <v>3488</v>
      </c>
      <c r="B429" s="10">
        <v>450</v>
      </c>
      <c r="C429">
        <f t="shared" si="6"/>
        <v>1569600</v>
      </c>
    </row>
    <row r="430" spans="1:3">
      <c r="A430" s="6"/>
      <c r="B430" s="10"/>
      <c r="C430">
        <f t="shared" si="6"/>
        <v>0</v>
      </c>
    </row>
    <row r="431" spans="1:3">
      <c r="A431" s="6">
        <v>110</v>
      </c>
      <c r="B431" s="10">
        <v>450</v>
      </c>
      <c r="C431">
        <f t="shared" si="6"/>
        <v>49500</v>
      </c>
    </row>
    <row r="432" spans="1:3">
      <c r="A432" s="6">
        <f>940+190</f>
        <v>1130</v>
      </c>
      <c r="B432" s="10">
        <v>400</v>
      </c>
      <c r="C432">
        <f t="shared" si="6"/>
        <v>452000</v>
      </c>
    </row>
    <row r="433" spans="1:3">
      <c r="A433" s="6">
        <f>94+1316</f>
        <v>1410</v>
      </c>
      <c r="B433" s="10">
        <v>270</v>
      </c>
      <c r="C433">
        <f t="shared" si="6"/>
        <v>380700</v>
      </c>
    </row>
    <row r="434" spans="1:3">
      <c r="A434" s="6">
        <f>634+1526</f>
        <v>2160</v>
      </c>
      <c r="B434" s="10">
        <v>250</v>
      </c>
      <c r="C434">
        <f t="shared" si="6"/>
        <v>540000</v>
      </c>
    </row>
    <row r="435" spans="1:3">
      <c r="A435" s="6">
        <f>77+895</f>
        <v>972</v>
      </c>
      <c r="B435" s="10">
        <v>220</v>
      </c>
      <c r="C435">
        <f t="shared" si="6"/>
        <v>213840</v>
      </c>
    </row>
    <row r="436" spans="1:3">
      <c r="A436" s="6">
        <f>14+463</f>
        <v>477</v>
      </c>
      <c r="B436" s="10">
        <v>200</v>
      </c>
      <c r="C436">
        <f t="shared" si="6"/>
        <v>95400</v>
      </c>
    </row>
    <row r="437" spans="1:3">
      <c r="A437" s="6">
        <f>300+46</f>
        <v>346</v>
      </c>
      <c r="B437" s="10">
        <v>180</v>
      </c>
      <c r="C437">
        <f t="shared" si="6"/>
        <v>62280</v>
      </c>
    </row>
    <row r="438" spans="1:3">
      <c r="A438" s="6"/>
      <c r="B438" s="10"/>
      <c r="C438">
        <f t="shared" si="6"/>
        <v>0</v>
      </c>
    </row>
    <row r="439" spans="1:3">
      <c r="A439" s="6">
        <f>209+130</f>
        <v>339</v>
      </c>
      <c r="B439" s="10">
        <v>300</v>
      </c>
      <c r="C439">
        <f t="shared" si="6"/>
        <v>101700</v>
      </c>
    </row>
    <row r="440" spans="1:3">
      <c r="A440" s="6">
        <f>254+264</f>
        <v>518</v>
      </c>
      <c r="B440" s="10">
        <v>250</v>
      </c>
      <c r="C440">
        <f t="shared" si="6"/>
        <v>129500</v>
      </c>
    </row>
    <row r="441" spans="1:3">
      <c r="A441" s="6">
        <f>603+169</f>
        <v>772</v>
      </c>
      <c r="B441" s="10">
        <v>200</v>
      </c>
      <c r="C441">
        <f t="shared" si="6"/>
        <v>154400</v>
      </c>
    </row>
    <row r="442" spans="1:3">
      <c r="A442" s="6">
        <f>523+196</f>
        <v>719</v>
      </c>
      <c r="B442" s="10">
        <v>180</v>
      </c>
      <c r="C442">
        <f t="shared" si="6"/>
        <v>129420</v>
      </c>
    </row>
    <row r="443" spans="1:3">
      <c r="A443" s="6">
        <f>1670+638</f>
        <v>2308</v>
      </c>
      <c r="B443" s="10">
        <v>150</v>
      </c>
      <c r="C443">
        <f t="shared" si="6"/>
        <v>346200</v>
      </c>
    </row>
    <row r="444" spans="1:3">
      <c r="A444" s="6">
        <f>22+28</f>
        <v>50</v>
      </c>
      <c r="B444" s="10">
        <v>140</v>
      </c>
      <c r="C444">
        <f t="shared" si="6"/>
        <v>7000</v>
      </c>
    </row>
    <row r="445" spans="1:3">
      <c r="A445" s="6"/>
      <c r="B445" s="10"/>
      <c r="C445">
        <f t="shared" si="6"/>
        <v>0</v>
      </c>
    </row>
    <row r="446" spans="1:3">
      <c r="A446" s="6">
        <f>160</f>
        <v>160</v>
      </c>
      <c r="B446" s="10">
        <v>210</v>
      </c>
      <c r="C446">
        <f t="shared" si="6"/>
        <v>33600</v>
      </c>
    </row>
    <row r="447" spans="1:3">
      <c r="A447" s="6">
        <f>130+100</f>
        <v>230</v>
      </c>
      <c r="B447" s="10">
        <v>180</v>
      </c>
      <c r="C447">
        <f t="shared" si="6"/>
        <v>41400</v>
      </c>
    </row>
    <row r="448" spans="1:3">
      <c r="A448" s="6">
        <f>22*16</f>
        <v>352</v>
      </c>
      <c r="B448" s="10">
        <v>150</v>
      </c>
      <c r="C448">
        <f t="shared" si="6"/>
        <v>52800</v>
      </c>
    </row>
    <row r="449" spans="1:3">
      <c r="A449" s="6">
        <f>213+150</f>
        <v>363</v>
      </c>
      <c r="B449" s="10">
        <v>130</v>
      </c>
      <c r="C449">
        <f t="shared" si="6"/>
        <v>47190</v>
      </c>
    </row>
    <row r="450" spans="1:3">
      <c r="A450" s="6">
        <f>8*16</f>
        <v>128</v>
      </c>
      <c r="B450" s="10">
        <v>120</v>
      </c>
      <c r="C450">
        <f t="shared" si="6"/>
        <v>15360</v>
      </c>
    </row>
    <row r="451" spans="1:3">
      <c r="A451" s="25"/>
      <c r="B451" s="10"/>
      <c r="C451">
        <f t="shared" si="6"/>
        <v>0</v>
      </c>
    </row>
    <row r="452" spans="1:3">
      <c r="A452" s="6">
        <v>50</v>
      </c>
      <c r="B452" s="10">
        <v>600</v>
      </c>
      <c r="C452">
        <f t="shared" si="6"/>
        <v>30000</v>
      </c>
    </row>
    <row r="453" spans="1:3">
      <c r="A453" s="6">
        <v>75</v>
      </c>
      <c r="B453" s="10">
        <v>700</v>
      </c>
      <c r="C453">
        <f t="shared" si="6"/>
        <v>52500</v>
      </c>
    </row>
    <row r="454" spans="1:3">
      <c r="A454" s="6"/>
      <c r="B454" s="10"/>
      <c r="C454">
        <f t="shared" si="6"/>
        <v>0</v>
      </c>
    </row>
    <row r="455" spans="1:3">
      <c r="A455" s="6">
        <v>1460</v>
      </c>
      <c r="B455" s="10">
        <v>220</v>
      </c>
      <c r="C455">
        <f t="shared" si="6"/>
        <v>321200</v>
      </c>
    </row>
    <row r="456" spans="1:3">
      <c r="A456" s="6">
        <v>460</v>
      </c>
      <c r="B456" s="10">
        <v>250</v>
      </c>
      <c r="C456">
        <f t="shared" si="6"/>
        <v>115000</v>
      </c>
    </row>
    <row r="457" spans="1:3">
      <c r="A457" s="6"/>
      <c r="B457" s="10"/>
      <c r="C457">
        <f t="shared" ref="C457:C520" si="7">+A457*B457</f>
        <v>0</v>
      </c>
    </row>
    <row r="458" spans="1:3">
      <c r="A458" s="6">
        <f>3*10</f>
        <v>30</v>
      </c>
      <c r="B458" s="10">
        <v>1200</v>
      </c>
      <c r="C458">
        <f t="shared" si="7"/>
        <v>36000</v>
      </c>
    </row>
    <row r="459" spans="1:3">
      <c r="A459" s="6"/>
      <c r="B459" s="10"/>
      <c r="C459">
        <f t="shared" si="7"/>
        <v>0</v>
      </c>
    </row>
    <row r="460" spans="1:3">
      <c r="A460" s="6"/>
      <c r="B460" s="10"/>
      <c r="C460">
        <f t="shared" si="7"/>
        <v>0</v>
      </c>
    </row>
    <row r="461" spans="1:3">
      <c r="A461" s="6">
        <v>2</v>
      </c>
      <c r="B461" s="10">
        <v>3000</v>
      </c>
      <c r="C461">
        <f t="shared" si="7"/>
        <v>6000</v>
      </c>
    </row>
    <row r="462" spans="1:3">
      <c r="A462" s="6">
        <v>3</v>
      </c>
      <c r="B462" s="10">
        <v>3200</v>
      </c>
      <c r="C462">
        <f t="shared" si="7"/>
        <v>9600</v>
      </c>
    </row>
    <row r="463" spans="1:3">
      <c r="A463" s="6">
        <v>10</v>
      </c>
      <c r="B463" s="10">
        <v>3800</v>
      </c>
      <c r="C463">
        <f t="shared" si="7"/>
        <v>38000</v>
      </c>
    </row>
    <row r="464" spans="1:3">
      <c r="A464" s="6">
        <v>15</v>
      </c>
      <c r="B464" s="10">
        <v>4200</v>
      </c>
      <c r="C464">
        <f t="shared" si="7"/>
        <v>63000</v>
      </c>
    </row>
    <row r="465" spans="1:3">
      <c r="A465" s="6">
        <v>2</v>
      </c>
      <c r="B465" s="10">
        <v>5000</v>
      </c>
      <c r="C465">
        <f t="shared" si="7"/>
        <v>10000</v>
      </c>
    </row>
    <row r="466" spans="1:3">
      <c r="A466" s="6">
        <v>4</v>
      </c>
      <c r="B466" s="10">
        <v>6000</v>
      </c>
      <c r="C466">
        <f t="shared" si="7"/>
        <v>24000</v>
      </c>
    </row>
    <row r="467" spans="1:3">
      <c r="A467" s="6">
        <v>2</v>
      </c>
      <c r="B467" s="10">
        <v>7500</v>
      </c>
      <c r="C467">
        <f t="shared" si="7"/>
        <v>15000</v>
      </c>
    </row>
    <row r="468" spans="1:3">
      <c r="A468" s="6">
        <v>16</v>
      </c>
      <c r="B468" s="10">
        <v>8500</v>
      </c>
      <c r="C468">
        <f t="shared" si="7"/>
        <v>136000</v>
      </c>
    </row>
    <row r="469" spans="1:3">
      <c r="A469" s="6">
        <v>5</v>
      </c>
      <c r="B469" s="10">
        <v>10000</v>
      </c>
      <c r="C469">
        <f t="shared" si="7"/>
        <v>50000</v>
      </c>
    </row>
    <row r="470" spans="1:3">
      <c r="A470" s="6">
        <v>2</v>
      </c>
      <c r="B470" s="10">
        <v>11000</v>
      </c>
      <c r="C470">
        <f t="shared" si="7"/>
        <v>22000</v>
      </c>
    </row>
    <row r="471" spans="1:3">
      <c r="A471" s="6">
        <v>5</v>
      </c>
      <c r="B471" s="10">
        <v>15000</v>
      </c>
      <c r="C471">
        <f t="shared" si="7"/>
        <v>75000</v>
      </c>
    </row>
    <row r="472" spans="1:3">
      <c r="A472" s="6"/>
      <c r="B472" s="10"/>
      <c r="C472">
        <f t="shared" si="7"/>
        <v>0</v>
      </c>
    </row>
    <row r="473" spans="1:3">
      <c r="A473" s="6">
        <v>2</v>
      </c>
      <c r="B473" s="10">
        <v>2900</v>
      </c>
      <c r="C473">
        <f t="shared" si="7"/>
        <v>5800</v>
      </c>
    </row>
    <row r="474" spans="1:3">
      <c r="A474" s="6">
        <v>2</v>
      </c>
      <c r="B474" s="10">
        <v>2800</v>
      </c>
      <c r="C474">
        <f t="shared" si="7"/>
        <v>5600</v>
      </c>
    </row>
    <row r="475" spans="1:3">
      <c r="A475" s="6">
        <v>8</v>
      </c>
      <c r="B475" s="10">
        <v>2500</v>
      </c>
      <c r="C475">
        <f t="shared" si="7"/>
        <v>20000</v>
      </c>
    </row>
    <row r="476" spans="1:3">
      <c r="A476" s="6">
        <v>2</v>
      </c>
      <c r="B476" s="10">
        <v>2300</v>
      </c>
      <c r="C476">
        <f t="shared" si="7"/>
        <v>4600</v>
      </c>
    </row>
    <row r="477" spans="1:3">
      <c r="A477" s="6">
        <v>5</v>
      </c>
      <c r="B477" s="10">
        <v>2200</v>
      </c>
      <c r="C477">
        <f t="shared" si="7"/>
        <v>11000</v>
      </c>
    </row>
    <row r="478" spans="1:3">
      <c r="A478" s="6">
        <v>10</v>
      </c>
      <c r="B478" s="10">
        <v>2000</v>
      </c>
      <c r="C478">
        <f t="shared" si="7"/>
        <v>20000</v>
      </c>
    </row>
    <row r="479" spans="1:3">
      <c r="A479" s="6"/>
      <c r="B479" s="10"/>
      <c r="C479">
        <f t="shared" si="7"/>
        <v>0</v>
      </c>
    </row>
    <row r="480" spans="1:3">
      <c r="A480" s="6">
        <v>16</v>
      </c>
      <c r="B480" s="10">
        <v>16000</v>
      </c>
      <c r="C480">
        <f t="shared" si="7"/>
        <v>256000</v>
      </c>
    </row>
    <row r="481" spans="1:3">
      <c r="A481" s="6">
        <v>5</v>
      </c>
      <c r="B481" s="10">
        <v>30000</v>
      </c>
      <c r="C481">
        <f t="shared" si="7"/>
        <v>150000</v>
      </c>
    </row>
    <row r="482" spans="1:3">
      <c r="A482" s="6"/>
      <c r="B482" s="10"/>
      <c r="C482">
        <f t="shared" si="7"/>
        <v>0</v>
      </c>
    </row>
    <row r="483" spans="1:3">
      <c r="A483" s="6">
        <v>5</v>
      </c>
      <c r="B483" s="10">
        <v>15000</v>
      </c>
      <c r="C483">
        <f t="shared" si="7"/>
        <v>75000</v>
      </c>
    </row>
    <row r="484" spans="1:3">
      <c r="A484" s="6">
        <v>5</v>
      </c>
      <c r="B484" s="10">
        <v>20000</v>
      </c>
      <c r="C484">
        <f t="shared" si="7"/>
        <v>100000</v>
      </c>
    </row>
    <row r="485" spans="1:3">
      <c r="A485" s="6">
        <v>350</v>
      </c>
      <c r="B485" s="10">
        <v>750</v>
      </c>
      <c r="C485">
        <f t="shared" si="7"/>
        <v>262500</v>
      </c>
    </row>
    <row r="486" spans="1:3">
      <c r="A486" s="25"/>
      <c r="B486" s="10"/>
      <c r="C486">
        <f t="shared" si="7"/>
        <v>0</v>
      </c>
    </row>
    <row r="487" spans="1:3">
      <c r="A487" s="25"/>
      <c r="B487" s="10"/>
      <c r="C487">
        <f t="shared" si="7"/>
        <v>0</v>
      </c>
    </row>
    <row r="488" spans="1:3">
      <c r="A488" s="6">
        <v>2</v>
      </c>
      <c r="B488" s="10">
        <v>128000</v>
      </c>
      <c r="C488">
        <f t="shared" si="7"/>
        <v>256000</v>
      </c>
    </row>
    <row r="489" spans="1:3">
      <c r="A489" s="6"/>
      <c r="B489" s="10"/>
      <c r="C489">
        <f t="shared" si="7"/>
        <v>0</v>
      </c>
    </row>
    <row r="490" spans="1:3">
      <c r="A490" s="6">
        <v>2</v>
      </c>
      <c r="B490" s="10">
        <v>55000</v>
      </c>
      <c r="C490">
        <f t="shared" si="7"/>
        <v>110000</v>
      </c>
    </row>
    <row r="491" spans="1:3">
      <c r="A491" s="6"/>
      <c r="B491" s="10"/>
      <c r="C491">
        <f t="shared" si="7"/>
        <v>0</v>
      </c>
    </row>
    <row r="492" spans="1:3">
      <c r="A492" s="6">
        <v>2</v>
      </c>
      <c r="B492" s="10">
        <v>102000</v>
      </c>
      <c r="C492">
        <f t="shared" si="7"/>
        <v>204000</v>
      </c>
    </row>
    <row r="493" spans="1:3">
      <c r="A493" s="6"/>
      <c r="B493" s="10"/>
      <c r="C493">
        <f t="shared" si="7"/>
        <v>0</v>
      </c>
    </row>
    <row r="494" spans="1:3">
      <c r="A494" s="6">
        <v>2</v>
      </c>
      <c r="B494" s="10">
        <v>82000</v>
      </c>
      <c r="C494">
        <f t="shared" si="7"/>
        <v>164000</v>
      </c>
    </row>
    <row r="495" spans="1:3">
      <c r="A495" s="6">
        <v>2</v>
      </c>
      <c r="B495" s="10">
        <v>80000</v>
      </c>
      <c r="C495">
        <f t="shared" si="7"/>
        <v>160000</v>
      </c>
    </row>
    <row r="496" spans="1:3">
      <c r="A496" s="6">
        <v>12</v>
      </c>
      <c r="B496" s="10">
        <v>65000</v>
      </c>
      <c r="C496">
        <f t="shared" si="7"/>
        <v>780000</v>
      </c>
    </row>
    <row r="497" spans="1:3">
      <c r="A497" s="6">
        <v>13</v>
      </c>
      <c r="B497" s="10">
        <v>55000</v>
      </c>
      <c r="C497">
        <f t="shared" si="7"/>
        <v>715000</v>
      </c>
    </row>
    <row r="498" spans="1:3">
      <c r="A498" s="6">
        <v>4</v>
      </c>
      <c r="B498" s="10">
        <v>50000</v>
      </c>
      <c r="C498">
        <f t="shared" si="7"/>
        <v>200000</v>
      </c>
    </row>
    <row r="499" spans="1:3">
      <c r="A499" s="6">
        <v>1</v>
      </c>
      <c r="B499" s="10">
        <v>45000</v>
      </c>
      <c r="C499">
        <f t="shared" si="7"/>
        <v>45000</v>
      </c>
    </row>
    <row r="500" spans="1:3">
      <c r="A500" s="6">
        <v>1</v>
      </c>
      <c r="B500" s="10">
        <v>35000</v>
      </c>
      <c r="C500">
        <f t="shared" si="7"/>
        <v>35000</v>
      </c>
    </row>
    <row r="501" spans="1:3">
      <c r="A501" s="6">
        <v>5</v>
      </c>
      <c r="B501" s="10">
        <v>28000</v>
      </c>
      <c r="C501">
        <f t="shared" si="7"/>
        <v>140000</v>
      </c>
    </row>
    <row r="502" spans="1:3">
      <c r="A502" s="6">
        <v>2</v>
      </c>
      <c r="B502" s="10">
        <v>25000</v>
      </c>
      <c r="C502">
        <f t="shared" si="7"/>
        <v>50000</v>
      </c>
    </row>
    <row r="503" spans="1:3">
      <c r="A503" s="6"/>
      <c r="B503" s="10"/>
      <c r="C503">
        <f t="shared" si="7"/>
        <v>0</v>
      </c>
    </row>
    <row r="504" spans="1:3">
      <c r="A504" s="6">
        <v>2</v>
      </c>
      <c r="B504" s="10">
        <v>38000</v>
      </c>
      <c r="C504">
        <f t="shared" si="7"/>
        <v>76000</v>
      </c>
    </row>
    <row r="505" spans="1:3">
      <c r="A505" s="6">
        <v>9</v>
      </c>
      <c r="B505" s="10">
        <v>30000</v>
      </c>
      <c r="C505">
        <f t="shared" si="7"/>
        <v>270000</v>
      </c>
    </row>
    <row r="506" spans="1:3">
      <c r="A506" s="6"/>
      <c r="B506" s="7"/>
      <c r="C506">
        <f t="shared" si="7"/>
        <v>0</v>
      </c>
    </row>
    <row r="507" spans="1:3">
      <c r="A507" s="6">
        <v>1</v>
      </c>
      <c r="B507" s="10">
        <v>55000</v>
      </c>
      <c r="C507">
        <f t="shared" si="7"/>
        <v>55000</v>
      </c>
    </row>
    <row r="508" spans="1:3">
      <c r="A508" s="6">
        <v>1</v>
      </c>
      <c r="B508" s="10">
        <v>60000</v>
      </c>
      <c r="C508">
        <f t="shared" si="7"/>
        <v>60000</v>
      </c>
    </row>
    <row r="509" spans="1:3">
      <c r="A509" s="6"/>
      <c r="B509" s="10"/>
      <c r="C509">
        <f t="shared" si="7"/>
        <v>0</v>
      </c>
    </row>
    <row r="510" spans="1:3">
      <c r="A510" s="6">
        <v>20</v>
      </c>
      <c r="B510" s="10">
        <v>30000</v>
      </c>
      <c r="C510">
        <f t="shared" si="7"/>
        <v>600000</v>
      </c>
    </row>
    <row r="511" spans="1:3">
      <c r="A511" s="6">
        <v>2</v>
      </c>
      <c r="B511" s="10">
        <v>25000</v>
      </c>
      <c r="C511">
        <f t="shared" si="7"/>
        <v>50000</v>
      </c>
    </row>
    <row r="512" spans="1:3">
      <c r="A512" s="6">
        <v>10000</v>
      </c>
      <c r="B512" s="10">
        <v>850</v>
      </c>
      <c r="C512">
        <f t="shared" si="7"/>
        <v>8500000</v>
      </c>
    </row>
    <row r="513" spans="1:3">
      <c r="A513" s="6">
        <v>1800</v>
      </c>
      <c r="B513" s="10">
        <v>650</v>
      </c>
      <c r="C513">
        <f t="shared" si="7"/>
        <v>1170000</v>
      </c>
    </row>
    <row r="514" spans="1:3">
      <c r="A514" s="6"/>
      <c r="B514" s="10"/>
      <c r="C514">
        <f t="shared" si="7"/>
        <v>0</v>
      </c>
    </row>
    <row r="515" spans="1:3">
      <c r="A515" s="6">
        <v>10</v>
      </c>
      <c r="B515" s="10">
        <v>17000</v>
      </c>
      <c r="C515">
        <f t="shared" si="7"/>
        <v>170000</v>
      </c>
    </row>
    <row r="516" spans="1:3">
      <c r="A516" s="6">
        <v>5</v>
      </c>
      <c r="B516" s="10">
        <v>14500</v>
      </c>
      <c r="C516">
        <f t="shared" si="7"/>
        <v>72500</v>
      </c>
    </row>
    <row r="517" spans="1:3">
      <c r="A517" s="6">
        <v>10</v>
      </c>
      <c r="B517" s="10">
        <v>13000</v>
      </c>
      <c r="C517">
        <f t="shared" si="7"/>
        <v>130000</v>
      </c>
    </row>
    <row r="518" spans="1:3">
      <c r="A518" s="6">
        <v>5</v>
      </c>
      <c r="B518" s="10">
        <v>12000</v>
      </c>
      <c r="C518">
        <f t="shared" si="7"/>
        <v>60000</v>
      </c>
    </row>
    <row r="519" spans="1:3">
      <c r="A519" s="6">
        <v>17</v>
      </c>
      <c r="B519" s="10">
        <v>11000</v>
      </c>
      <c r="C519">
        <f t="shared" si="7"/>
        <v>187000</v>
      </c>
    </row>
    <row r="520" spans="1:3">
      <c r="A520" s="6">
        <v>4</v>
      </c>
      <c r="B520" s="10">
        <v>10000</v>
      </c>
      <c r="C520">
        <f t="shared" si="7"/>
        <v>40000</v>
      </c>
    </row>
    <row r="521" spans="1:3">
      <c r="A521" s="6">
        <v>2</v>
      </c>
      <c r="B521" s="10">
        <v>8000</v>
      </c>
      <c r="C521">
        <f t="shared" ref="C521:C552" si="8">+A521*B521</f>
        <v>16000</v>
      </c>
    </row>
    <row r="522" spans="1:3">
      <c r="A522" s="6">
        <v>1</v>
      </c>
      <c r="B522" s="10">
        <v>7000</v>
      </c>
      <c r="C522">
        <f t="shared" si="8"/>
        <v>7000</v>
      </c>
    </row>
    <row r="523" spans="1:3">
      <c r="A523" s="6"/>
      <c r="B523" s="10"/>
      <c r="C523">
        <f t="shared" si="8"/>
        <v>0</v>
      </c>
    </row>
    <row r="524" spans="1:3">
      <c r="A524" s="6">
        <v>2</v>
      </c>
      <c r="B524" s="10">
        <v>14500</v>
      </c>
      <c r="C524">
        <f t="shared" si="8"/>
        <v>29000</v>
      </c>
    </row>
    <row r="525" spans="1:3">
      <c r="A525" s="6">
        <v>1</v>
      </c>
      <c r="B525" s="10">
        <v>13000</v>
      </c>
      <c r="C525">
        <f t="shared" si="8"/>
        <v>13000</v>
      </c>
    </row>
    <row r="526" spans="1:3">
      <c r="A526" s="6">
        <v>2</v>
      </c>
      <c r="B526" s="10">
        <v>12000</v>
      </c>
      <c r="C526">
        <f t="shared" si="8"/>
        <v>24000</v>
      </c>
    </row>
    <row r="527" spans="1:3">
      <c r="A527" s="6">
        <v>1</v>
      </c>
      <c r="B527" s="10">
        <v>11000</v>
      </c>
      <c r="C527">
        <f t="shared" si="8"/>
        <v>11000</v>
      </c>
    </row>
    <row r="528" spans="1:3">
      <c r="A528" s="6">
        <v>5</v>
      </c>
      <c r="B528" s="10">
        <v>10000</v>
      </c>
      <c r="C528">
        <f t="shared" si="8"/>
        <v>50000</v>
      </c>
    </row>
    <row r="529" spans="1:3">
      <c r="A529" s="6">
        <v>5</v>
      </c>
      <c r="B529" s="10">
        <v>7000</v>
      </c>
      <c r="C529">
        <f t="shared" si="8"/>
        <v>35000</v>
      </c>
    </row>
    <row r="530" spans="1:3">
      <c r="A530" s="6">
        <v>5</v>
      </c>
      <c r="B530" s="10">
        <v>6000</v>
      </c>
      <c r="C530">
        <f t="shared" si="8"/>
        <v>30000</v>
      </c>
    </row>
    <row r="531" spans="1:3">
      <c r="A531" s="6">
        <v>1</v>
      </c>
      <c r="B531" s="10">
        <v>5000</v>
      </c>
      <c r="C531">
        <f t="shared" si="8"/>
        <v>5000</v>
      </c>
    </row>
    <row r="532" spans="1:3">
      <c r="A532" s="6">
        <v>1</v>
      </c>
      <c r="B532" s="10">
        <v>4000</v>
      </c>
      <c r="C532">
        <f t="shared" si="8"/>
        <v>4000</v>
      </c>
    </row>
    <row r="533" spans="1:3">
      <c r="A533" s="25"/>
      <c r="B533" s="10"/>
      <c r="C533">
        <f t="shared" si="8"/>
        <v>0</v>
      </c>
    </row>
    <row r="534" spans="1:3">
      <c r="A534" s="6">
        <v>70</v>
      </c>
      <c r="B534" s="10">
        <v>1200</v>
      </c>
      <c r="C534">
        <f t="shared" si="8"/>
        <v>84000</v>
      </c>
    </row>
    <row r="535" spans="1:3">
      <c r="A535" s="6"/>
      <c r="B535" s="7"/>
      <c r="C535">
        <f t="shared" si="8"/>
        <v>0</v>
      </c>
    </row>
    <row r="536" spans="1:3">
      <c r="A536" s="6">
        <v>5</v>
      </c>
      <c r="B536" s="10">
        <v>1200</v>
      </c>
      <c r="C536">
        <f t="shared" si="8"/>
        <v>6000</v>
      </c>
    </row>
    <row r="537" spans="1:3">
      <c r="A537" s="6">
        <f>5*2</f>
        <v>10</v>
      </c>
      <c r="B537" s="10">
        <v>1400</v>
      </c>
      <c r="C537">
        <f t="shared" si="8"/>
        <v>14000</v>
      </c>
    </row>
    <row r="538" spans="1:3">
      <c r="A538" s="6">
        <v>2</v>
      </c>
      <c r="B538" s="10">
        <v>1600</v>
      </c>
      <c r="C538">
        <f t="shared" si="8"/>
        <v>3200</v>
      </c>
    </row>
    <row r="539" spans="1:3">
      <c r="A539" s="6">
        <v>1</v>
      </c>
      <c r="B539" s="10">
        <v>1800</v>
      </c>
      <c r="C539">
        <f t="shared" si="8"/>
        <v>1800</v>
      </c>
    </row>
    <row r="540" spans="1:3">
      <c r="A540" s="6">
        <v>1</v>
      </c>
      <c r="B540" s="10">
        <v>2000</v>
      </c>
      <c r="C540">
        <f t="shared" si="8"/>
        <v>2000</v>
      </c>
    </row>
    <row r="541" spans="1:3">
      <c r="A541" s="6"/>
      <c r="B541" s="10"/>
      <c r="C541">
        <f t="shared" si="8"/>
        <v>0</v>
      </c>
    </row>
    <row r="542" spans="1:3">
      <c r="A542" s="6">
        <v>25</v>
      </c>
      <c r="B542" s="10">
        <v>600</v>
      </c>
      <c r="C542">
        <f t="shared" si="8"/>
        <v>15000</v>
      </c>
    </row>
    <row r="543" spans="1:3">
      <c r="A543" s="6">
        <v>30</v>
      </c>
      <c r="B543" s="10">
        <v>1000</v>
      </c>
      <c r="C543">
        <f t="shared" si="8"/>
        <v>30000</v>
      </c>
    </row>
    <row r="544" spans="1:3">
      <c r="A544" s="6">
        <v>23</v>
      </c>
      <c r="B544" s="10">
        <v>1100</v>
      </c>
      <c r="C544">
        <f t="shared" si="8"/>
        <v>25300</v>
      </c>
    </row>
    <row r="545" spans="1:3">
      <c r="A545" s="6">
        <v>48</v>
      </c>
      <c r="B545" s="10">
        <v>1200</v>
      </c>
      <c r="C545">
        <f t="shared" si="8"/>
        <v>57600</v>
      </c>
    </row>
    <row r="546" spans="1:3">
      <c r="A546" s="6">
        <v>2</v>
      </c>
      <c r="B546" s="10">
        <v>1300</v>
      </c>
      <c r="C546">
        <f t="shared" si="8"/>
        <v>2600</v>
      </c>
    </row>
    <row r="547" spans="1:3">
      <c r="A547" s="6">
        <v>30</v>
      </c>
      <c r="B547" s="10">
        <v>1400</v>
      </c>
      <c r="C547">
        <f t="shared" si="8"/>
        <v>42000</v>
      </c>
    </row>
    <row r="548" spans="1:3">
      <c r="A548" s="6">
        <v>1</v>
      </c>
      <c r="B548" s="10">
        <v>1500</v>
      </c>
      <c r="C548">
        <f t="shared" si="8"/>
        <v>1500</v>
      </c>
    </row>
    <row r="549" spans="1:3">
      <c r="A549" s="6">
        <v>5</v>
      </c>
      <c r="B549" s="10">
        <v>1600</v>
      </c>
      <c r="C549">
        <f t="shared" si="8"/>
        <v>8000</v>
      </c>
    </row>
    <row r="550" spans="1:3">
      <c r="A550" s="6">
        <v>5</v>
      </c>
      <c r="B550" s="10">
        <v>38000</v>
      </c>
      <c r="C550">
        <f t="shared" si="8"/>
        <v>190000</v>
      </c>
    </row>
    <row r="551" spans="1:3">
      <c r="A551" s="6">
        <v>2</v>
      </c>
      <c r="B551" s="10">
        <v>15000</v>
      </c>
      <c r="C551">
        <f t="shared" si="8"/>
        <v>30000</v>
      </c>
    </row>
    <row r="552" spans="1:3">
      <c r="A552" s="6">
        <v>65</v>
      </c>
      <c r="B552" s="10">
        <v>1800</v>
      </c>
      <c r="C552">
        <f t="shared" si="8"/>
        <v>117000</v>
      </c>
    </row>
    <row r="553" spans="1:3">
      <c r="A553"/>
      <c r="B553"/>
      <c r="C553">
        <f>SUM(C8:C552)</f>
        <v>172296155</v>
      </c>
    </row>
    <row r="554" spans="1:3">
      <c r="A554" s="26"/>
      <c r="B554" s="19"/>
    </row>
    <row r="555" spans="1:3">
      <c r="A555"/>
      <c r="B555"/>
    </row>
    <row r="556" spans="1:3">
      <c r="A556"/>
      <c r="B556"/>
    </row>
    <row r="557" spans="1:3">
      <c r="A557"/>
      <c r="B557"/>
    </row>
  </sheetData>
  <mergeCells count="2">
    <mergeCell ref="A4:A6"/>
    <mergeCell ref="B4:B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25e6fb-b3e8-4951-8912-ac1971c08bec" xsi:nil="true"/>
    <lcf76f155ced4ddcb4097134ff3c332f xmlns="2e7e11da-1f31-4b75-8d16-9bf85009117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99C5D7F830044780B0F100BB5C9A85" ma:contentTypeVersion="13" ma:contentTypeDescription="Crée un document." ma:contentTypeScope="" ma:versionID="ff38b34c14f30e97a96d1a27d67e1bd9">
  <xsd:schema xmlns:xsd="http://www.w3.org/2001/XMLSchema" xmlns:xs="http://www.w3.org/2001/XMLSchema" xmlns:p="http://schemas.microsoft.com/office/2006/metadata/properties" xmlns:ns2="2e7e11da-1f31-4b75-8d16-9bf850091170" xmlns:ns3="cc25e6fb-b3e8-4951-8912-ac1971c08bec" targetNamespace="http://schemas.microsoft.com/office/2006/metadata/properties" ma:root="true" ma:fieldsID="a3a6fe1a0522cfa95055cbb25b2cd73d" ns2:_="" ns3:_="">
    <xsd:import namespace="2e7e11da-1f31-4b75-8d16-9bf850091170"/>
    <xsd:import namespace="cc25e6fb-b3e8-4951-8912-ac1971c08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e11da-1f31-4b75-8d16-9bf850091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687147d8-61c6-4069-971b-59f663792c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5e6fb-b3e8-4951-8912-ac1971c08b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8aa357-e0bb-4b1f-b52d-a86938fd325a}" ma:internalName="TaxCatchAll" ma:showField="CatchAllData" ma:web="cc25e6fb-b3e8-4951-8912-ac1971c08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6B20A7-3534-4889-8B0A-64BAE0B8D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132045-DC59-4891-B65F-317FE0CE7404}">
  <ds:schemaRefs>
    <ds:schemaRef ds:uri="cc25e6fb-b3e8-4951-8912-ac1971c08bec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2e7e11da-1f31-4b75-8d16-9bf850091170"/>
    <ds:schemaRef ds:uri="http://purl.org/dc/elements/1.1/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A38C261-FD5A-4C33-9B7B-27286BD56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7e11da-1f31-4b75-8d16-9bf850091170"/>
    <ds:schemaRef ds:uri="cc25e6fb-b3e8-4951-8912-ac1971c08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Fluides</vt:lpstr>
      <vt:lpstr>Feuil1</vt:lpstr>
      <vt:lpstr>Fluides!Impression_des_titres</vt:lpstr>
      <vt:lpstr>Fluides!Zone_d_impression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POSTE-F</dc:creator>
  <cp:lastModifiedBy>Zakaria CHAIBI</cp:lastModifiedBy>
  <dcterms:created xsi:type="dcterms:W3CDTF">2025-12-08T19:22:48Z</dcterms:created>
  <dcterms:modified xsi:type="dcterms:W3CDTF">2026-07-16T14:08:48Z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0x010100DE99C5D7F830044780B0F100BB5C9A85</vt:lpwstr>
  </property>
  <property fmtid="{D5CDD505-2E9C-101B-9397-08002B2CF9AE}" pid="3" name="MediaServiceImageTags">
    <vt:lpwstr/>
  </property>
</Properties>
</file>