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00" yWindow="615" windowWidth="28035" windowHeight="12030"/>
  </bookViews>
  <sheets>
    <sheet name="BPDE" sheetId="6" r:id="rId1"/>
  </sheets>
  <definedNames>
    <definedName name="_xlnm.Print_Area" localSheetId="0">BPDE!$A$1:$F$399</definedName>
  </definedNames>
  <calcPr calcId="144525"/>
</workbook>
</file>

<file path=xl/calcChain.xml><?xml version="1.0" encoding="utf-8"?>
<calcChain xmlns="http://schemas.openxmlformats.org/spreadsheetml/2006/main">
  <c r="A372" i="6" l="1"/>
  <c r="A373" i="6" s="1"/>
  <c r="A374" i="6" s="1"/>
  <c r="A375" i="6" s="1"/>
  <c r="A376" i="6" s="1"/>
  <c r="A377" i="6" s="1"/>
  <c r="A378" i="6" s="1"/>
  <c r="A379" i="6" s="1"/>
  <c r="A380" i="6" s="1"/>
  <c r="A371" i="6"/>
  <c r="A360" i="6"/>
  <c r="A361" i="6" s="1"/>
  <c r="A362" i="6" s="1"/>
  <c r="A363" i="6" s="1"/>
  <c r="A364" i="6" s="1"/>
  <c r="A365" i="6" s="1"/>
  <c r="A366" i="6" s="1"/>
  <c r="A367" i="6" s="1"/>
  <c r="A368" i="6" s="1"/>
  <c r="A359" i="6"/>
  <c r="A348" i="6"/>
  <c r="A349" i="6" s="1"/>
  <c r="A350" i="6" s="1"/>
  <c r="A351" i="6" s="1"/>
  <c r="A352" i="6" s="1"/>
  <c r="A353" i="6" s="1"/>
  <c r="A354" i="6" s="1"/>
  <c r="A355" i="6" s="1"/>
  <c r="A356" i="6" s="1"/>
  <c r="A333" i="6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21" i="6"/>
  <c r="A322" i="6" s="1"/>
  <c r="A323" i="6" s="1"/>
  <c r="A324" i="6" s="1"/>
  <c r="A325" i="6" s="1"/>
  <c r="A326" i="6" s="1"/>
  <c r="A327" i="6" s="1"/>
  <c r="A328" i="6" s="1"/>
  <c r="A329" i="6" s="1"/>
  <c r="A330" i="6" s="1"/>
  <c r="A285" i="6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238" i="6"/>
  <c r="A240" i="6" s="1"/>
  <c r="A241" i="6" s="1"/>
  <c r="A243" i="6" s="1"/>
  <c r="A244" i="6" s="1"/>
  <c r="A245" i="6" s="1"/>
  <c r="A246" i="6" s="1"/>
  <c r="A248" i="6" s="1"/>
  <c r="A249" i="6" s="1"/>
  <c r="A251" i="6" s="1"/>
  <c r="A252" i="6" s="1"/>
  <c r="A253" i="6" s="1"/>
  <c r="A254" i="6" s="1"/>
  <c r="A256" i="6" s="1"/>
  <c r="A258" i="6" s="1"/>
  <c r="A260" i="6" s="1"/>
  <c r="A262" i="6" s="1"/>
  <c r="A264" i="6" s="1"/>
  <c r="A265" i="6" s="1"/>
  <c r="A266" i="6" s="1"/>
  <c r="A267" i="6" s="1"/>
  <c r="A268" i="6" s="1"/>
  <c r="A270" i="6" s="1"/>
  <c r="A271" i="6" s="1"/>
  <c r="A272" i="6" s="1"/>
  <c r="A273" i="6" s="1"/>
  <c r="A274" i="6" s="1"/>
  <c r="A275" i="6" s="1"/>
  <c r="A276" i="6" s="1"/>
  <c r="A277" i="6" s="1"/>
  <c r="A279" i="6" s="1"/>
  <c r="A237" i="6"/>
  <c r="A236" i="6"/>
  <c r="D230" i="6"/>
  <c r="A224" i="6"/>
  <c r="A225" i="6" s="1"/>
  <c r="A226" i="6" s="1"/>
  <c r="A227" i="6" s="1"/>
  <c r="A228" i="6" s="1"/>
  <c r="A229" i="6" s="1"/>
  <c r="A230" i="6" s="1"/>
  <c r="A231" i="6" s="1"/>
  <c r="A232" i="6" s="1"/>
  <c r="A223" i="6"/>
  <c r="D218" i="6"/>
  <c r="D212" i="6"/>
  <c r="D211" i="6"/>
  <c r="D210" i="6"/>
  <c r="D208" i="6"/>
  <c r="D206" i="6"/>
  <c r="D204" i="6"/>
  <c r="D202" i="6"/>
  <c r="D200" i="6"/>
  <c r="D199" i="6"/>
  <c r="D195" i="6"/>
  <c r="D192" i="6"/>
  <c r="D191" i="6"/>
  <c r="D190" i="6"/>
  <c r="D183" i="6"/>
  <c r="A172" i="6"/>
  <c r="A173" i="6" s="1"/>
  <c r="A175" i="6" s="1"/>
  <c r="A177" i="6" s="1"/>
  <c r="A178" i="6" s="1"/>
  <c r="A180" i="6" s="1"/>
  <c r="A181" i="6" s="1"/>
  <c r="A182" i="6" s="1"/>
  <c r="A183" i="6" s="1"/>
  <c r="A184" i="6" s="1"/>
  <c r="A185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8" i="6" s="1"/>
  <c r="A199" i="6" s="1"/>
  <c r="A200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20" i="6" s="1"/>
  <c r="A149" i="6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22" i="6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40" i="6" s="1"/>
  <c r="A141" i="6" s="1"/>
  <c r="A142" i="6" s="1"/>
  <c r="A143" i="6" s="1"/>
  <c r="A144" i="6" s="1"/>
  <c r="A145" i="6" s="1"/>
  <c r="A146" i="6" s="1"/>
  <c r="D92" i="6"/>
  <c r="D82" i="6"/>
  <c r="A80" i="6"/>
  <c r="A82" i="6" s="1"/>
  <c r="A84" i="6" s="1"/>
  <c r="A85" i="6" s="1"/>
  <c r="A87" i="6" s="1"/>
  <c r="A88" i="6" s="1"/>
  <c r="A90" i="6" s="1"/>
  <c r="A91" i="6" s="1"/>
  <c r="A92" i="6" s="1"/>
  <c r="A94" i="6" s="1"/>
  <c r="A95" i="6" s="1"/>
  <c r="A96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6" i="6" s="1"/>
  <c r="A117" i="6" s="1"/>
  <c r="A78" i="6"/>
  <c r="A59" i="6"/>
  <c r="A60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58" i="6"/>
  <c r="D33" i="6"/>
  <c r="D24" i="6"/>
  <c r="D22" i="6"/>
  <c r="D21" i="6"/>
  <c r="A9" i="6"/>
  <c r="A10" i="6" s="1"/>
  <c r="A11" i="6" s="1"/>
  <c r="A13" i="6" s="1"/>
  <c r="A14" i="6" s="1"/>
  <c r="A15" i="6" s="1"/>
  <c r="A16" i="6" s="1"/>
  <c r="A17" i="6" s="1"/>
  <c r="A18" i="6" s="1"/>
  <c r="A21" i="6" s="1"/>
  <c r="A22" i="6" s="1"/>
  <c r="A24" i="6" s="1"/>
  <c r="A26" i="6" s="1"/>
  <c r="A28" i="6" s="1"/>
  <c r="A29" i="6" s="1"/>
  <c r="A31" i="6" s="1"/>
  <c r="A32" i="6" s="1"/>
  <c r="A33" i="6" s="1"/>
  <c r="A35" i="6" s="1"/>
  <c r="A36" i="6" s="1"/>
  <c r="A38" i="6" s="1"/>
  <c r="A39" i="6" s="1"/>
  <c r="A40" i="6" s="1"/>
  <c r="A41" i="6" s="1"/>
  <c r="A42" i="6" s="1"/>
  <c r="A43" i="6" s="1"/>
  <c r="A44" i="6" s="1"/>
  <c r="A46" i="6" s="1"/>
  <c r="A47" i="6" s="1"/>
  <c r="A48" i="6" s="1"/>
  <c r="A50" i="6" s="1"/>
  <c r="A51" i="6" s="1"/>
  <c r="A53" i="6" s="1"/>
  <c r="A54" i="6" s="1"/>
</calcChain>
</file>

<file path=xl/sharedStrings.xml><?xml version="1.0" encoding="utf-8"?>
<sst xmlns="http://schemas.openxmlformats.org/spreadsheetml/2006/main" count="733" uniqueCount="414">
  <si>
    <t>OBJET : 
TRAVAUX DE CONSTRUCTION DE LA RESIDENCE OFFICIELLE DE LA PROVINCE DE NOUACEUR</t>
  </si>
  <si>
    <t>N° PRIX</t>
  </si>
  <si>
    <t>Désignation de l'ouvrage</t>
  </si>
  <si>
    <t>Unité</t>
  </si>
  <si>
    <t>Quantité</t>
  </si>
  <si>
    <t>Prix unitaire</t>
  </si>
  <si>
    <t xml:space="preserve">Prix Total </t>
  </si>
  <si>
    <t>GROS ŒUVRES</t>
  </si>
  <si>
    <t>A/ TRAVAUX PREPARATOIRE ET TERRASSEMENT</t>
  </si>
  <si>
    <t>FOUILLES EN PUITS, TRANCHEES, RIGOLES OU EN MASSE  DANS TOUS TERRAINS Y/C ROCHER</t>
  </si>
  <si>
    <t>M3</t>
  </si>
  <si>
    <t>MISE EN REMBLAIS OU ÉVACUATION À LA DÉCHARGE PUBLIQUE</t>
  </si>
  <si>
    <t xml:space="preserve">APPORT EN MATERIAUX SELECTIONNE POUR REMBLAIS </t>
  </si>
  <si>
    <t>B/ TRAVAUX EN FONDATION</t>
  </si>
  <si>
    <t>BÉTON DE PROPRETÉ</t>
  </si>
  <si>
    <t xml:space="preserve">GROS BÉTON </t>
  </si>
  <si>
    <t>ARMATURES EN ACIERS HA FE 500 EN FONDATIONS</t>
  </si>
  <si>
    <t>KG</t>
  </si>
  <si>
    <t>ARASE ETANCHE SOUS MACONNERIE</t>
  </si>
  <si>
    <t>M²</t>
  </si>
  <si>
    <t>MISE A LA TERRE FONDATION</t>
  </si>
  <si>
    <t>ENS</t>
  </si>
  <si>
    <t>C/ ASSAINISSEMENTS : CANALISATIONS - REGARDS</t>
  </si>
  <si>
    <t>CANALISATION TYPE ASSAINISSEMENT EN PVC</t>
  </si>
  <si>
    <t>CANALISATION EN PVC 1ERE SERIE TYPE ASSAINISSEMENT DE DIAMETRE 200 MM A 300 MM</t>
  </si>
  <si>
    <t>ML</t>
  </si>
  <si>
    <t>CANALISATION EN PVC 1ERE SERIE TYPE ASSAINISSEMENT DE DIAMETRE 400 MM A 500 MM</t>
  </si>
  <si>
    <t>CANALISATION TYPE ASSAINISSEMENT EN PEHD</t>
  </si>
  <si>
    <t>CANALISATION double EN PEHD TYPE ASSAINISSEMENT DE DIAMETRE 250 MM A 400 MM</t>
  </si>
  <si>
    <t>REGARDS TYPE NON VISITABLE EN BETON</t>
  </si>
  <si>
    <t>REGARD NON VISITABLE DE SECTION INTERIEURE (0,40 x 0,40) M</t>
  </si>
  <si>
    <t>U</t>
  </si>
  <si>
    <t>REGARDS TYPE VISITABLE EN BETON</t>
  </si>
  <si>
    <t>REGARD DE SECTION INTERIEURE (0,60 x 0,60) M</t>
  </si>
  <si>
    <t>REGARD  DE SECTION INTERIEURE (0,50 x 0,50) M</t>
  </si>
  <si>
    <t>REGARDS ET CANIVEAU TYPE VISITABLE EN FONTE</t>
  </si>
  <si>
    <t xml:space="preserve">REGARD DE TETE DE BRANCHEMENT DE (1,00 x 1,00) M AVEC TAMPON FONTE ARTICULE TYPE CHAUSEE D400 </t>
  </si>
  <si>
    <t>REGARD A GRILLE EN FONTE DUCTILE D400 AVEC APPAREIL SIPHOÏDE DE SECTION INTERIEURE (0,60 X 0,60) M</t>
  </si>
  <si>
    <t>CANIVEAU EN FONTE D400</t>
  </si>
  <si>
    <t>D/ DALLAGE</t>
  </si>
  <si>
    <t>DALLAGE INTERIEUR ET EXTERIEUR  Y COMPRIS ACIER</t>
  </si>
  <si>
    <t>E/ TRAVAUX EN ELEVATION</t>
  </si>
  <si>
    <t>BÉTON B30 POUR TOUT OUVRAGES EN ÉLÉVATION</t>
  </si>
  <si>
    <t>ARMATURE EN ACIERS HA POUR TOUT BÉTON EN ÉLÉVATION</t>
  </si>
  <si>
    <t>PLANCHER DALLE VILLA</t>
  </si>
  <si>
    <t>PLANCHER DALLE ALVEOLEE 20+5</t>
  </si>
  <si>
    <t>F/ MACONNERIE ET CLOISONNEMENT EN ELEVATION</t>
  </si>
  <si>
    <t>DOUBLE CLOISON EN BRIQUES CREUSES  (12T+8T) Y COMPRIS ISOLATION TETE DE DOUBLE CLOISON, RAIDISSEUR ET CHAINAGES</t>
  </si>
  <si>
    <t>CLOISON SIMPLE EN BRIQUES CREUSES DE 8T</t>
  </si>
  <si>
    <t xml:space="preserve">AGGLOS CREUX  DE CIMENT DE 20 CM </t>
  </si>
  <si>
    <t xml:space="preserve">G/ ENDUITS </t>
  </si>
  <si>
    <t>ENDUIT INTERIEUR AU MORTIER DE CIMENT SUR MURS ET PLAFONDS Y COMPRIS BAGUETTE D’ANGLE</t>
  </si>
  <si>
    <t>ENDUIT EXTERIEUR AU MORTIER DE CIMENT Y COMPRIS JOINT CREUX</t>
  </si>
  <si>
    <t>H/ DIVERS</t>
  </si>
  <si>
    <t>COURONNEMENT D 'ACROTERES Y/C MOULURES AVEC LARMIER</t>
  </si>
  <si>
    <t>APPUIS DE FENETRE ET CHASSIS TOUTES LARGEURS</t>
  </si>
  <si>
    <t>TOTAL GROS ŒUVRES</t>
  </si>
  <si>
    <t>ETANCHEITE</t>
  </si>
  <si>
    <t>A/ TRAVAUX PREPARATOIRES</t>
  </si>
  <si>
    <t>FORME DE PENTE EN BÉTON</t>
  </si>
  <si>
    <t>CHAPE DE LISSAGE AU MORTIER DE CIMENT</t>
  </si>
  <si>
    <t>GORGES POUR SOLINS AU MORTIER DE CIMENT</t>
  </si>
  <si>
    <t>B/ COMPLEXE D’ETANCHEITE</t>
  </si>
  <si>
    <t>ECRAN PARE- VAPEUR</t>
  </si>
  <si>
    <t>ISOLATION THERMIQUE</t>
  </si>
  <si>
    <t xml:space="preserve">REVETEMENT D’ETANCHEITE DES TOITURES TERRASSES     </t>
  </si>
  <si>
    <t>RELEVEES D’ÉTANCHEITE</t>
  </si>
  <si>
    <t xml:space="preserve">PROTECTION MECANIQUE DU REVETEMENT D'ETANCHEITE </t>
  </si>
  <si>
    <t>COUCHE DE PROTECTION POUR TERRASSE JARDIN</t>
  </si>
  <si>
    <t>PROTECTION PAR SOLIN GRILLAGE EN CIMENT BLANC DES RELEVES D’ETANCHEITE</t>
  </si>
  <si>
    <t>ETANCHEITE VERTICALE SUR VOILES ENTERRES</t>
  </si>
  <si>
    <t xml:space="preserve">ETANCHEITE LEGERE DES SALLES D’EAU </t>
  </si>
  <si>
    <t>TRAITEMENT DU JOINT DE DILATATION ET COUVRE JOINT</t>
  </si>
  <si>
    <t>TOTAL ETANCHEITE</t>
  </si>
  <si>
    <t>PLOMBERIE APPAREILS ET ACCESOIRES SANITAIRES</t>
  </si>
  <si>
    <t xml:space="preserve">BRANCHEMENT ET EQUIPEMENT </t>
  </si>
  <si>
    <t>BRANCHEMENT ET EQUIPEMENTS DE COMPTEUR EAU POTABLE</t>
  </si>
  <si>
    <t>POMPE</t>
  </si>
  <si>
    <t>POMPE DE RELEVAGE</t>
  </si>
  <si>
    <t xml:space="preserve">REGARD DE PIQUAGE </t>
  </si>
  <si>
    <t>REGARD PIQUAGE DE SECTION INTERIEURE (0,50 x 0,50) M</t>
  </si>
  <si>
    <t>DISTRIBUTION ET ALIMENTATION EN PPR</t>
  </si>
  <si>
    <t>DISTRIBUTION ET ALIMENTATION EN POLYETHYLENE RETICULE</t>
  </si>
  <si>
    <t>COLLECTEUR DE DISTRIBUTION</t>
  </si>
  <si>
    <t>COLLECTEUR DE DISTRIBUTION EN BRONZE 6 A 8 DEPARTS</t>
  </si>
  <si>
    <t>COLLECTEUR DE DISTRIBUTION EN BRONZE 2 DEPARTS</t>
  </si>
  <si>
    <t>COLLECTEUR DE DISTRIBUTION EN BRONZE 4 DEPARTS</t>
  </si>
  <si>
    <t>EVACUATION EN PVC DIAMÈTRE 110 A 160 MM</t>
  </si>
  <si>
    <t>EVACUATION EN PVC DIAMÈTRE 40 A 75 MM</t>
  </si>
  <si>
    <t>GARGOUILLE EN PLOMB DIAMÈTRE 75 A 160 MM</t>
  </si>
  <si>
    <t>SIPHON DE SOL AVEC CUNETTE Y COMPRIS CANALISATION EN PVC</t>
  </si>
  <si>
    <t xml:space="preserve">FOURNITURE ET POSE DE WC A L’ANGLAISE Y COMPRIS CANALISATION EN PVC </t>
  </si>
  <si>
    <t xml:space="preserve">FOURNITURE ET POSE DE LAVABO VASQUE Y COMPRIS CANALISATION EN PVC </t>
  </si>
  <si>
    <t>EQUIPEMENT SANITAIRE PMR</t>
  </si>
  <si>
    <t>EVIER DE CUISINE 1 SEUL BAC EN INOX Y COMPRIS CANALISATION EN PVC</t>
  </si>
  <si>
    <t>EVIER DE CUISINE 2  BACS EN INOX Y COMPRIS CANALISATION EN PVC</t>
  </si>
  <si>
    <t>RECEVEUR DOUCHE Y COMPRIS MITIGEUR ET DOUCHETTE</t>
  </si>
  <si>
    <t xml:space="preserve">ROBINET DE PUISAGE LAITON CHROME  </t>
  </si>
  <si>
    <t>SECHE MAIN ELECTRIQUE</t>
  </si>
  <si>
    <t>PORTE PAPIER HYGIENIQUE</t>
  </si>
  <si>
    <t>GLACE EN VERRE POLI</t>
  </si>
  <si>
    <t>BAIGNOIRE</t>
  </si>
  <si>
    <t>BIDET</t>
  </si>
  <si>
    <t xml:space="preserve">CHAUFFE - EAU ELECTRIQUE 100 LITRES </t>
  </si>
  <si>
    <t xml:space="preserve">CHAUFFE - EAU SOLAIRE 200 LITRES </t>
  </si>
  <si>
    <t>EXTINCTEUR</t>
  </si>
  <si>
    <t>EXTINCTEUR PORTATIF CO2 DE 5KG</t>
  </si>
  <si>
    <t>EXTINCTEUR À EAU PULVÉRISÉ DE 6 LITRES</t>
  </si>
  <si>
    <t xml:space="preserve">TOTAL PLOMBERIE APPAREILS ET ACCESSOIRE SANITAIRE </t>
  </si>
  <si>
    <t>CHAUFFAGE / EAU CHAUDE SANITAIRE</t>
  </si>
  <si>
    <t>CHAUFFAGE CENTRALE PAR RADIATEURS VIA PAC</t>
  </si>
  <si>
    <t>POMPE A CHALEUR HAUTE TEMPERTAURE 65°C - PUISSANCE ENTRE 20 ET 30 KW</t>
  </si>
  <si>
    <t>VANNES A 3 VOIES MOTORISEES</t>
  </si>
  <si>
    <t>SOUPAPE DE SECURITE</t>
  </si>
  <si>
    <t>VASE D'EXPANSION A MEMBRANE</t>
  </si>
  <si>
    <t>GROUPE DE CIRCULATION</t>
  </si>
  <si>
    <t>RESEAU HYDRAULIQUE ET ACCESSOIRES CHAUFFERIE</t>
  </si>
  <si>
    <t>BALLON TAMPON</t>
  </si>
  <si>
    <t>ADOUCISSEURS</t>
  </si>
  <si>
    <t>RADIATEUR EN ALUMINIUM</t>
  </si>
  <si>
    <t>TUBES EN POLYETHYLENE RETICULE DN 16/20</t>
  </si>
  <si>
    <t>TUBES ACIER NOIR TOUT DIAMETRE</t>
  </si>
  <si>
    <t>CALORIFUGE</t>
  </si>
  <si>
    <t xml:space="preserve">PROTECTION MECANIQUE </t>
  </si>
  <si>
    <t>COLLECTEUR DE CHAUFFAGE DE 5 A 8 DEPARTS</t>
  </si>
  <si>
    <t>COFFRET</t>
  </si>
  <si>
    <t>PURGEUR AUTOMATIQUE</t>
  </si>
  <si>
    <t>ROBINET DE VIDANGE</t>
  </si>
  <si>
    <t xml:space="preserve">ARMOIRE ELECTRIQUE DE REGULATION ET DE PROTECTION </t>
  </si>
  <si>
    <t xml:space="preserve"> </t>
  </si>
  <si>
    <t>PLANCHER CHAUFFANT HAMMAM</t>
  </si>
  <si>
    <t>CHAUDIERE A GAZ A CONDENSATION  ENTRE 15 KW ET 25 KW</t>
  </si>
  <si>
    <t>GENERATEUR DE VAPEUR  ENTRE 10 ET 15 KG/H</t>
  </si>
  <si>
    <t>INSTALLATION GAZ</t>
  </si>
  <si>
    <t>MODULE HYDRAULIQUE PLANCHER CHAUFFANT</t>
  </si>
  <si>
    <t xml:space="preserve">COFFRET COLLECTEUR PLANCHER CHAUFFANT </t>
  </si>
  <si>
    <t xml:space="preserve">SERPENTIN PLANCHER CHAUFFANT </t>
  </si>
  <si>
    <t>MODULE DE SECURITE ET REULATION</t>
  </si>
  <si>
    <t>TOTAL CHAUFFAGE / EAU CHAUDE SANITAIRE</t>
  </si>
  <si>
    <t>EQUIPEMENT PISCINE</t>
  </si>
  <si>
    <t>POMPES DE TRAITEMENT D'EAU PISCINE 15,5 M3/H</t>
  </si>
  <si>
    <t>FILTRES A SABLE DIAMETRE 750</t>
  </si>
  <si>
    <t>BOUCHE DE REFOULEMENT</t>
  </si>
  <si>
    <t>GRILLE DE FOND</t>
  </si>
  <si>
    <t>ELECTROLYSEURS</t>
  </si>
  <si>
    <t xml:space="preserve">SKIMMER AVEC COUVERCLE ROND </t>
  </si>
  <si>
    <t>RESEAUX HYDRAULIQUES POUR PISCINE EN PVC PRESSION PN 16</t>
  </si>
  <si>
    <t>SIPHON DE SOL A GRILLE DE 25X15 CM Y COMPRIS CANALISATION EN PVC</t>
  </si>
  <si>
    <t xml:space="preserve">ALIMENTATION EN TUBE PEHD PN 16 DN 32 Y COMPRIS TRANCHE </t>
  </si>
  <si>
    <t>EQUIPEMENTS DE MAINTENANCE ET DE NETTOYAGE</t>
  </si>
  <si>
    <t>CIRCUIT EQUIPOTENTIEL</t>
  </si>
  <si>
    <t>ARMOIRES D'ALIMENTATION ET DE PROTECTION ELECTRIQUE ET CABLAGES</t>
  </si>
  <si>
    <t>ECLAIRAGE ET PRISES DE COURANT DU LOCAL TECHNIQUE</t>
  </si>
  <si>
    <t>SPOT IMMERGE LED AVEC TELECOMMANDE</t>
  </si>
  <si>
    <t xml:space="preserve">ECHELLE EN INOX 316 MARINE POUR PISCINE ADULTES  </t>
  </si>
  <si>
    <t>ECHELLE EN ACIER GALVANISE POUR LOCAL TECHNIQUE</t>
  </si>
  <si>
    <t>CADRE ET TAMPON EN GALVANISE DIM 900x900</t>
  </si>
  <si>
    <t>TOTAL EQUIPEMENT PICINE</t>
  </si>
  <si>
    <t>ELECTRICITE - LUSTRERIE</t>
  </si>
  <si>
    <t>BRANCHEMENT ET ELECTRICITE</t>
  </si>
  <si>
    <t>FRAIS DES DISTRIBUTEURS SRM</t>
  </si>
  <si>
    <t>TRANCHEES ET REGARDS</t>
  </si>
  <si>
    <t>TRANCHEES POUR PASSAGE DES CABLES ELECTRIQUES</t>
  </si>
  <si>
    <t>REGARD DE TIRAGE</t>
  </si>
  <si>
    <t>RESEAU DE TERRE</t>
  </si>
  <si>
    <t>LIAISON EQUIPOTENTIELLE SECONDAIRE DES SALLES D'EAU</t>
  </si>
  <si>
    <t>CHEMIN DE CABLE</t>
  </si>
  <si>
    <t xml:space="preserve">CHEMIN DE CABLE CFO 63X305 MM </t>
  </si>
  <si>
    <t xml:space="preserve">CHEMIN DE CABLE CFA 63X215 MM </t>
  </si>
  <si>
    <t>CABLES ELECTRIQUE</t>
  </si>
  <si>
    <t>CABLES ELECTRIQUE RIGIDE U-1000 R2V 1X120 MM²</t>
  </si>
  <si>
    <t>CABLES  U1000 RO2V CU  5G35 MM²</t>
  </si>
  <si>
    <t>CABLES  U1000 RO2V CU  5G25 MM²</t>
  </si>
  <si>
    <t>CABLES  U1000 RO2V CU  5G16 MM²</t>
  </si>
  <si>
    <t>CABLES  U1000 RO2V CU  5G4 MM²</t>
  </si>
  <si>
    <t>ALIMENTATION ELECTRIQUE DIVERS</t>
  </si>
  <si>
    <t>DISTRIBUTION BASSE TENSION</t>
  </si>
  <si>
    <t>TABLEAU GENERAL BASSE TENSION</t>
  </si>
  <si>
    <t>TABLEAU ELECTRIQUE NORMAL</t>
  </si>
  <si>
    <t>TABLEAU ELECTRIQUE SECONDAIRE</t>
  </si>
  <si>
    <t>CIRCUIT D'ECLAIRAGE  EN SIMPLE ALLUMAGE</t>
  </si>
  <si>
    <t>CIRCUIT D'ECLAIRAGE  EN SIMPLE ALLUMAGE ETANCHE</t>
  </si>
  <si>
    <t>CIRCUIT D'ECLAIRAGE  EN DOUBLE ALLUMAGE ETANCHE</t>
  </si>
  <si>
    <t>CIRCUIT D'ECLAIRAGE  VA ET VIENT EN SIMPLE ALLUMAGE</t>
  </si>
  <si>
    <t>CIRCUIT D'ECLAIRAGE  VA ET VIENT EN DOUBLE ALLUMAGE</t>
  </si>
  <si>
    <t>CIRCUIT D'ECLAIRAGE  SUPPLÉMENTAIRES</t>
  </si>
  <si>
    <t>COMMANDE VOLET ROULANT</t>
  </si>
  <si>
    <t>PRISE DE COURANT</t>
  </si>
  <si>
    <t xml:space="preserve">PRISE DE COURANT NORMAL  2P+T 16A </t>
  </si>
  <si>
    <t>PRISE DE COURANT ETANCHE  2P+T 16A</t>
  </si>
  <si>
    <t>PRISE TV Y COMPRIS CABLAGE</t>
  </si>
  <si>
    <t>LUSTRERIE</t>
  </si>
  <si>
    <t xml:space="preserve">SPOTS ENCASTRES FIXES (10105TG/W) </t>
  </si>
  <si>
    <t>SUSPENSION LED (63150B/B/W)</t>
  </si>
  <si>
    <t>SPOT ENCASTRÉ 3X6,5W AVEC LED COB (50307B/W/W)</t>
  </si>
  <si>
    <t xml:space="preserve">SPOT ENCASTRE MR16 A LUMIERE SOMBRE AVEC DOUILLE GU10 (10105D8/B/BS) </t>
  </si>
  <si>
    <t>PANEL LED 60X60CM</t>
  </si>
  <si>
    <t>FNAR TRADITIONNEL</t>
  </si>
  <si>
    <t>SPOT DE CUISINE ENCASTRABLE LED</t>
  </si>
  <si>
    <t>MINI SPOT ENCASTRABLE LED</t>
  </si>
  <si>
    <t>SPOT ENCASTRABLE LED</t>
  </si>
  <si>
    <t>SPOT ENCASTRABLE ETANCHE LED</t>
  </si>
  <si>
    <t>APPLIQUE MURALE LED</t>
  </si>
  <si>
    <t>LUSTRE ARTISANALE DECORATIVE</t>
  </si>
  <si>
    <t>LUSTRE DESIGN PLUSIEURS NIVEAUX</t>
  </si>
  <si>
    <t>LUSTRE DESIGN SALON</t>
  </si>
  <si>
    <t>LUSTRE DESIGN CHAMBRE</t>
  </si>
  <si>
    <t xml:space="preserve">REGLETTE MIROIR SALLE DE BAIN </t>
  </si>
  <si>
    <t>HUBLOT ETANCHE AVEC LAMPE LED</t>
  </si>
  <si>
    <t>ECLAIRAGE DE SECURITE</t>
  </si>
  <si>
    <t>BLOC AUTONOMES D'ÉCLAIRAGE DE SÉCURITÉ BAES D'ÉVACUATION 1W</t>
  </si>
  <si>
    <t>TOTAL ELECTRICITE - LUSTRERIE-POSTE DE TRANSFOMATION</t>
  </si>
  <si>
    <t>INFORMATIQUE ET TELEPHONIQUE</t>
  </si>
  <si>
    <t>ARMOIRE REPARTITEUR INFORMATIQUE 9U</t>
  </si>
  <si>
    <t xml:space="preserve">PRISE INFORMATIQUE ET TELEPHONIQUE RJ45 Cat 6A </t>
  </si>
  <si>
    <t>TIROIR OPTIQUE  12 PORTS SC</t>
  </si>
  <si>
    <t>JARRETIERES OPTIQUES DUPLEX SC</t>
  </si>
  <si>
    <t>POSTE  TELEPHONIQUE IP TYPE 1</t>
  </si>
  <si>
    <t>PANNEAU DE BRASSAGE 24 PORTS CATEGORIE 6A</t>
  </si>
  <si>
    <t>COMMUTATEURS (SWITCH) 24 PORTS 10/100/1000 POE+</t>
  </si>
  <si>
    <t>CORDON DE BRASSAGE CATEGORIE 6A</t>
  </si>
  <si>
    <t>CORDON DE LIAISON CATEGORIE 6A</t>
  </si>
  <si>
    <t xml:space="preserve">FOURNITURE ET POSE DE TUBAGE ET CABLE TORSADE 4 PAIRES CATEGORIE 6A FTP POUR RESEAU TELEPHONIQUE ET INFORMATIQUE </t>
  </si>
  <si>
    <t>TOTAL  INFORMATIQUE ET TELEPHONIQUE</t>
  </si>
  <si>
    <t xml:space="preserve">CLIMATISATION VENTILATION </t>
  </si>
  <si>
    <t>UNITES EXTERIEURES / GROUPE DRV</t>
  </si>
  <si>
    <t>UNITE EXTERIEUR DU SYSTÈME DE CLIMATISATION DRV  ENTRE 40 KW ET 45 KW</t>
  </si>
  <si>
    <t>UNITE EXTERIEUR DU SYSTÈME DE CLIMATISATION DRV ENTRE 20 KW ET 30 KW</t>
  </si>
  <si>
    <t>UNITE EXTERIEUR DU SYSTÈME DE CLIMATISATION DRV ENTRE 08 KW ET 12 KW</t>
  </si>
  <si>
    <t xml:space="preserve">UNITES INTERIEURES DRV GAINABLE </t>
  </si>
  <si>
    <t xml:space="preserve"> UNITE INTERIEURE DE CLIMATISATION POUR SYSTÈME DRV ENTRE 10 ET 18 KW</t>
  </si>
  <si>
    <t xml:space="preserve"> UNITE INTERIEURE DE CLIMATISATION POUR SYSTÈME DRV ENTRE 6 KW ET 9,9 KW</t>
  </si>
  <si>
    <t>SPLIT SYSTEM MURAL INVERTER</t>
  </si>
  <si>
    <t xml:space="preserve"> CLIMATISEUR INDIVIDUEL AYANT UNE PUISSANCE FRIGORIFIQUE NOMINALE 24 000 BTU/H FONCTIONNANT EN INVERTER </t>
  </si>
  <si>
    <t xml:space="preserve"> CLIMATISEUR INDIVIDUEL AYANT UNE PUISSANCE FRIGORIFIQUE NOMINALE 18 000 BTU/H FONCTIONNANT EN INVERTER </t>
  </si>
  <si>
    <t xml:space="preserve"> CLIMATISEUR INDIVIDUEL AYANT UNE PUISSANCE FRIGORIFIQUE NOMINALE 12 000 BTU/H FONCTIONNANT EN INVERTER </t>
  </si>
  <si>
    <t xml:space="preserve"> CLIMATISEUR INDIVIDUEL AYANT UNE PUISSANCE FRIGORIFIQUE NOMINALE 9 000 BTU/H FONCTIONNANT EN INVERTER (PM)</t>
  </si>
  <si>
    <t xml:space="preserve">GRILLE DE SOUFLAGE ET DE REPRISE </t>
  </si>
  <si>
    <t>FENTE OU BOUCHE DE REPRISE LINEAIRE CLASS M0 Y COMPRIS PLENUM, CADRE ET TOUS SCELLEMENTS DE DEBIT ENTRE 300 M3/H ET 800 M3/H</t>
  </si>
  <si>
    <t>GAINE FLEXIBLE CALORIFUGE ET RECTANGULAIRE</t>
  </si>
  <si>
    <t xml:space="preserve">GAINES EN FLEXIBLE CALORIFUGEES DE DIAMETRE ENTRE 315 ET 350 </t>
  </si>
  <si>
    <t>GAINES EN FLEXIBLE CALORIFUGEES DE DIAMETRE 160 ET 250</t>
  </si>
  <si>
    <t xml:space="preserve">GAINE RECTANGULAIRE EN TOLE D'ACIER GALVANISE SIMPLE PEAU </t>
  </si>
  <si>
    <t xml:space="preserve">GAINE RECTANGULAIRE EN TOLE D'ACIER GALVANISE DOUBLE PEAU </t>
  </si>
  <si>
    <t>EVACUATION DES CONDENSATS</t>
  </si>
  <si>
    <t>RESEAU DE CONDENSAT EN PVC</t>
  </si>
  <si>
    <t>CLAPET COUPE</t>
  </si>
  <si>
    <t>CLAPET COUPE FEU</t>
  </si>
  <si>
    <t>RESEAU FRIGORIFIQUE</t>
  </si>
  <si>
    <t xml:space="preserve"> LIAISONS FRIGORIFIQUES</t>
  </si>
  <si>
    <t>RENOUVELLEMENT D'AIR</t>
  </si>
  <si>
    <t>GAINE CIRCULAIRE EN TOLE ACIER GALVANISEE</t>
  </si>
  <si>
    <t xml:space="preserve"> GAINE CIRCULAIRE EN TOLE D'ACIER SPIRALEE Ø ENTRE 400 ET 630</t>
  </si>
  <si>
    <t xml:space="preserve"> GAINE CIRCULAIRE EN TOLE D'ACIER SPIRALEE Ø ENTRE 250 ET 350</t>
  </si>
  <si>
    <t xml:space="preserve"> GAINE CIRCULAIRE EN TOLE D'ACIER SPIRALEE Ø ENTRE 100 ET Ø 200</t>
  </si>
  <si>
    <t>REGISTRE DE REGLAGE DE DIAMETRE ENTRE 100 ET 400</t>
  </si>
  <si>
    <t>ISOLATION GAINE CIRCULAIRE</t>
  </si>
  <si>
    <t>VENTILATION VMC</t>
  </si>
  <si>
    <t>CAISSON D EXTRACTION  VMC DE DEBIT  ENTRE 1200 M3/H ET 1600 M3/H</t>
  </si>
  <si>
    <t>CAISSON D EXTRACTION  VMC DE DEBIT   ENTRE 300 M3/H ET 650  M3/H</t>
  </si>
  <si>
    <t>CAISSON D'EXTRACTION DE DEBIT  ENTRE 500 M3/H ET 1500 M3/H</t>
  </si>
  <si>
    <t>CONDUITS EN TOLE D’ACIER GALVANISE SPIRALE POUR VMC OU EXTRACTION DE DIAMETRE ENTRE 250 ET 350</t>
  </si>
  <si>
    <t>CONDUITS EN TOLE D’ACIER GALVANISE SPIRALE POUR VMC OU EXTRACTION DE DIAMETRE  ENTRE 100 ET 200</t>
  </si>
  <si>
    <t>GRILLE LINEAIRE D'EXTRACTION</t>
  </si>
  <si>
    <t>BOUCHE D’EXTRACTION VMC AUTO REGLABLE</t>
  </si>
  <si>
    <t>ARMOIRE ELECTRIQUE DE CLIMATISATION/AIR NEUF</t>
  </si>
  <si>
    <t>ARMOIRE ELECTRIQUE</t>
  </si>
  <si>
    <t xml:space="preserve">TOTAL   CLIMATISATION VENTILATION </t>
  </si>
  <si>
    <t xml:space="preserve"> REVETEMENT</t>
  </si>
  <si>
    <t> </t>
  </si>
  <si>
    <t xml:space="preserve">REVETEMENT EN MARBRE MAROCAIN  AVEC BANDE EN ZELLIGE </t>
  </si>
  <si>
    <t>m²</t>
  </si>
  <si>
    <t xml:space="preserve">SEUIL ET CONTRE SEUIL EN MARBRE </t>
  </si>
  <si>
    <t>ml</t>
  </si>
  <si>
    <t>MARCHE ET CONTRE MARCHE MARBRE</t>
  </si>
  <si>
    <t>APPUIS DE FENETRE EN MARBRE</t>
  </si>
  <si>
    <t>REVETEMENT EN TRAVERTIN</t>
  </si>
  <si>
    <t xml:space="preserve">PLINTHES EN TRAVERTIN </t>
  </si>
  <si>
    <t>REVETEMENT EN ZELLIGE TRADITIONNEL</t>
  </si>
  <si>
    <t xml:space="preserve">REVETEMENT DE SOL EN MARBRE </t>
  </si>
  <si>
    <t>REVETEMENT EN CARRELAGE LOCAL TOUTES DIMENSIONS</t>
  </si>
  <si>
    <t>REVETEMENT EN PIERRE LOCALE EXTERIEUR</t>
  </si>
  <si>
    <t xml:space="preserve">REVETEMENT CARRELAGE EN CERAMIQUE </t>
  </si>
  <si>
    <t>HABILLAGE EN BOIS DES RADIATEURS</t>
  </si>
  <si>
    <t xml:space="preserve">REVETEMENT EN CARRELAGE COMPACTO </t>
  </si>
  <si>
    <t>REVETEMENT EXTERIEUR  MURAL EN PIERRE LOCALE</t>
  </si>
  <si>
    <t>REVETEMENT MURALE EN CARRELAGE</t>
  </si>
  <si>
    <t>REVETEMENT MURAL EN PLATRE SCULPTE</t>
  </si>
  <si>
    <t xml:space="preserve">ZELLIGE  TRADITIONNEL EXTERIEUR </t>
  </si>
  <si>
    <t>BEJMATE EXTERIEUR</t>
  </si>
  <si>
    <t>PLINTHES EN CARRELAGE AFFLEURE</t>
  </si>
  <si>
    <t>PLINTHES EN PIERRE AFFLEURE</t>
  </si>
  <si>
    <t>HABILLAGE BOIS DECOUPE LASER</t>
  </si>
  <si>
    <t>HABILLAGE EN BOIS SCUPTE</t>
  </si>
  <si>
    <t>REVETEMENT EN PARQUET EN BOIS Y COMPRIS PLINTHE</t>
  </si>
  <si>
    <t>MOULURE EN BOIS</t>
  </si>
  <si>
    <t xml:space="preserve">PLINTHE EN BOIS </t>
  </si>
  <si>
    <t>PAPIER PEINT ACOUSTIQUE</t>
  </si>
  <si>
    <t>PAPIER PEINT</t>
  </si>
  <si>
    <t>CARREAUX ANTI-DERAPANTS</t>
  </si>
  <si>
    <t>FONTAINE  MURALE TRADITIONNELLE</t>
  </si>
  <si>
    <t>PLAN DE TRAVAIL EN QUARTZ</t>
  </si>
  <si>
    <t>MARCHE ET CONTRE MARCHE CARRELAGE EXTERIEUR  ANTIDERAPANT</t>
  </si>
  <si>
    <t>CARRELAGE EXTERIEUR  ANTIDERAPANT</t>
  </si>
  <si>
    <t>MOSAIQUE</t>
  </si>
  <si>
    <t>GRANITO LAVE</t>
  </si>
  <si>
    <t>CARRELAGE PISCINE DE TOUTES DIMENSIONS</t>
  </si>
  <si>
    <t>REVETEMENT EN ENDUIT MADLOUK DE FES ET MCHARRAT SUR MURS DE FACADES EXTERIEURES</t>
  </si>
  <si>
    <t>TOTAL   REVETEMENT</t>
  </si>
  <si>
    <t xml:space="preserve">  FAUX PLAFOND</t>
  </si>
  <si>
    <t>CORNICHE DECORATIVE DE TOUTE DIMENSION</t>
  </si>
  <si>
    <t xml:space="preserve">FAUX PLAFOND EN STAFF LISSE AVEC JOINT CREUX </t>
  </si>
  <si>
    <t xml:space="preserve">PLAFOND DECORATIF EN BOIS TRADITIONNEL  MASSIF SCULPTE </t>
  </si>
  <si>
    <t>FRISE  DECORATIVE EN PLATRE SCULPTE</t>
  </si>
  <si>
    <t>PLAFOND DECORATIF EN BOIS GAYZA</t>
  </si>
  <si>
    <t>ARCADE EN FAUX PLAFOND DE TOUTE DIMENSION</t>
  </si>
  <si>
    <t xml:space="preserve">FAUX PLAFOND EN BA13 </t>
  </si>
  <si>
    <t xml:space="preserve">FAUX PLAFOND EN BA13 HYDROFUGE </t>
  </si>
  <si>
    <t xml:space="preserve">PANNEAUX EXTERIEURS HYDROFUGES </t>
  </si>
  <si>
    <t xml:space="preserve">APPLIQUE EN PLATRE </t>
  </si>
  <si>
    <t xml:space="preserve"> TOTAL FAUX PLAFOND </t>
  </si>
  <si>
    <t> MENUISERIE BOIS</t>
  </si>
  <si>
    <t>PORTE  EN BOIS MASSIF TRADITIONNEL ENTREE</t>
  </si>
  <si>
    <t xml:space="preserve">PORTE EN BOIS MASSIF Y COMPRIS DECOUPE LASER </t>
  </si>
  <si>
    <t>PORTE HABILLE  EN  BOIS</t>
  </si>
  <si>
    <t>GARDE CORPS EN BOIS TRADITIONNELLE</t>
  </si>
  <si>
    <t xml:space="preserve">REVETEMENT ACOUSTIQUE MURAL EN PANNEAU BOIS </t>
  </si>
  <si>
    <t>PORTE COULISSANTE EN BOIS MASSIF</t>
  </si>
  <si>
    <t>PORTE INVISIBLE EN BOIS</t>
  </si>
  <si>
    <t xml:space="preserve">PORTE DE PLACARD </t>
  </si>
  <si>
    <t>PORTE PLACARD TRADITIONNELLE</t>
  </si>
  <si>
    <t xml:space="preserve">MEUBLE EN BOIS </t>
  </si>
  <si>
    <t>MAIN COURANTE EN BOIS</t>
  </si>
  <si>
    <t xml:space="preserve">PORTE EN BOIS MASSIF </t>
  </si>
  <si>
    <t>PORTE ISOPLANE EN  BOIS</t>
  </si>
  <si>
    <t xml:space="preserve">TOTAL MENUISERIE BOIS </t>
  </si>
  <si>
    <t xml:space="preserve">MENUISERIE METALLIQUE </t>
  </si>
  <si>
    <t>GARDE CORPS METALLIQUE TRADITIONNELLE</t>
  </si>
  <si>
    <t>PORTE  COULISSANTE INTERIEURE</t>
  </si>
  <si>
    <t>PORTE METALLIQUE AVEC HABILLAGE EN BOIS</t>
  </si>
  <si>
    <t>PORTE METALLIQUE COUPE FEU</t>
  </si>
  <si>
    <t>MAIN COURANTE EN INOX</t>
  </si>
  <si>
    <t xml:space="preserve">PORTE METALLIQUE EXTERIEUR AVEC HABILLAGE EN BOIS TRADITIONNELLE </t>
  </si>
  <si>
    <t xml:space="preserve">LAMES EXTERIEURES </t>
  </si>
  <si>
    <t xml:space="preserve">
GRILLE DE PROTECTION EN FER FORGE </t>
  </si>
  <si>
    <t>Porte Drapeaux</t>
  </si>
  <si>
    <t xml:space="preserve"> TOTAL MENUISERIE METALLIQUE </t>
  </si>
  <si>
    <t>MENUISERIE ALUMINIUM</t>
  </si>
  <si>
    <t>PAROIS FIXE EN ALUMINIUM VITREE</t>
  </si>
  <si>
    <t>CHASSIS FIXE EN ALUMINIUM VITRE</t>
  </si>
  <si>
    <t>MUR RIDEAU</t>
  </si>
  <si>
    <t>PORTE VITREE EN ALUMINIUM</t>
  </si>
  <si>
    <t>GARDE CORPS VITRE</t>
  </si>
  <si>
    <t>SKYDOME</t>
  </si>
  <si>
    <t>FENETRE VITREE COULISSANTE</t>
  </si>
  <si>
    <t>FENETRE VITRE OUVRANTE</t>
  </si>
  <si>
    <t>FENETRE VITREE EN ALU BOIS</t>
  </si>
  <si>
    <t>PORTE VITREE COULISSANTE</t>
  </si>
  <si>
    <t>TOTAL MENUISERIE ALUMINIUM</t>
  </si>
  <si>
    <t xml:space="preserve">PEINTURE </t>
  </si>
  <si>
    <t>PEINTURE VINYLIQUE EXTERIEURS</t>
  </si>
  <si>
    <t> m²</t>
  </si>
  <si>
    <t>PEINTURE EXTERIEURS</t>
  </si>
  <si>
    <t>PEINTURE INTERIEUR VINYLIQUE  SUR MURS ET PLAFONDS</t>
  </si>
  <si>
    <t>PEINTURE GLYCERO MURS ET PLAFONDS</t>
  </si>
  <si>
    <t xml:space="preserve">PEINTURE DECORATIVE   </t>
  </si>
  <si>
    <t>PEINTURE GLYCERO SUR MENUISERIE BOIS</t>
  </si>
  <si>
    <t>VERNIS SUR MENUISERIE BOIS</t>
  </si>
  <si>
    <t>PEINTURE GLYCERO EMAIL/MENUSIERIE METALLIQUE</t>
  </si>
  <si>
    <t>PEINTURE GLYCERO/CHUTES ET TUYAUTERIES</t>
  </si>
  <si>
    <t>PEINTURE TRADITIONNELLE TADELLAKT</t>
  </si>
  <si>
    <t>TOTAL PEINTURE</t>
  </si>
  <si>
    <t>TOTAL HT GROS ŒUVRES</t>
  </si>
  <si>
    <t>TOTAL HT ETANCHEITE</t>
  </si>
  <si>
    <t>TOTAL HT PLOMBERIE APPAREILS ET ACCESOIR SANITAIRE</t>
  </si>
  <si>
    <t>TOTAL HT CHAUFFAGE / EAU CHAUDE SANITAIRE</t>
  </si>
  <si>
    <t>TOTAL HT EQUIPEMENT PICINE</t>
  </si>
  <si>
    <t>TOTAL HT ELECTRICITE - LUSTRERIE-POSTE DE TRANSFOMATION</t>
  </si>
  <si>
    <t>TOTAL HT INFORMATIQUE ET TELEPHONIQUE</t>
  </si>
  <si>
    <t xml:space="preserve">TOTAL HT CLIMATISATION VENTILATION </t>
  </si>
  <si>
    <t>TOTAL HT REVETEMENT</t>
  </si>
  <si>
    <t xml:space="preserve">TOTAL HT FAUX PLAFOND </t>
  </si>
  <si>
    <t>TOTAL HT MENUISERIE BOIS</t>
  </si>
  <si>
    <t>TOTAL HT MENUISERIE METALLIQUE</t>
  </si>
  <si>
    <t>TOTAL HT MENUISERIE ALUMINIUM</t>
  </si>
  <si>
    <t xml:space="preserve">TOTAL HT PEINTURE </t>
  </si>
  <si>
    <t xml:space="preserve">TOTAL GENERAL HORS TAXES </t>
  </si>
  <si>
    <t>T.V.A. 20%</t>
  </si>
  <si>
    <t>TOTAL GENERAL T.T.C</t>
  </si>
  <si>
    <t>BÉTON B30 POUR TOUS OUVRAGES EN FONDATIONS</t>
  </si>
  <si>
    <r>
      <t xml:space="preserve">PLINTHES EN MARBRE </t>
    </r>
    <r>
      <rPr>
        <sz val="10"/>
        <color rgb="FFFFFFFF"/>
        <rFont val="Calibri"/>
        <family val="2"/>
        <scheme val="minor"/>
      </rPr>
      <t>AVEC  DOUCINE</t>
    </r>
  </si>
  <si>
    <t>CONDUITS EN TOLE D’ACIER GALVANISE SPIRALE POUR VMC OU EXTRACTION DE DIAMETRE ENTRE 400 ET 560</t>
  </si>
  <si>
    <t>RECAPITULATION GENERALE</t>
  </si>
  <si>
    <t xml:space="preserve">ROYAUME DU MAROC
MINISTERE DE L’INTERIEUR
PROVINCE DE NOUACEUR
</t>
  </si>
  <si>
    <t>APPORT ET MISE EN PLACE DE GRAVE NON TRAITE TYPE GNA DE 20 CM D’ÉPAISSEUR</t>
  </si>
  <si>
    <t>PLANCHER EN HOURDIS CORPS CREUX DE 15 + 5 Y COMPRIS ARMATURES ET DALLE DE COMPRESSION</t>
  </si>
  <si>
    <t>PLANCHER EN HOURDIS CORPS CREUX DE 20 + 5 Y COMPRIS ARMATURES ET DALLE DE COMPRESSION</t>
  </si>
  <si>
    <t>PLANCHER EN HOURDIS CORPS CREUX DE 25 + 7 Y COMPRIS ARMATURES ET DALLE DE COMPRESSION</t>
  </si>
  <si>
    <t>CUVELAGE D'IMPERMÉABILISATION POUR PISCINE ET LOCAL TECHNIQUE</t>
  </si>
  <si>
    <t>DISTRIBUTION ET ALIMENTATION EN PEHD</t>
  </si>
  <si>
    <t>COLLECTEUR D’EVACUATION</t>
  </si>
  <si>
    <t>GARGOUILLE EN PLOMB</t>
  </si>
  <si>
    <t>TROP PLEIN EN ACIER GALVANISÉ DIAMÈTRE 32 MM A 63 MM</t>
  </si>
  <si>
    <t>CANALISATION EN POLYPROPYLENE (PEHD) PN20 BARS DIAMETRE 40 MM A 75 MM Y COMPRIS VANNES D'ARRET</t>
  </si>
  <si>
    <t>CANALISATION EN POLYPROPYLENE (PPR) PN20 BARS DIAMETRE 40 A 90 MM Y COMPRIS VANNES D'ARRET</t>
  </si>
  <si>
    <t>CANALISATION EN POLYPROPYLENE (PPR) PN20 BARS DIAMETRE 20 A 32 MM Y COMPRIS VANNES D'ARRET</t>
  </si>
  <si>
    <t>TUYAUTERIE EN POLYETHYLENE RETICULE  DIAMETRE 13/16 MM</t>
  </si>
  <si>
    <t>TUYAUTERIE EN POLYETHYLENE RETICULE  DIAMETRE 16/20 MM</t>
  </si>
  <si>
    <t>FOURNITURE ET POSE DE LAVABO SUR COLONNE Y COMPRIS CANALISATION EN PVC</t>
  </si>
  <si>
    <t>EQUIPEMENT DE LOCAL, BACHE D'EQUILIBRAGE ET RESEAUX DE REMPLISSAGE EAU</t>
  </si>
  <si>
    <t xml:space="preserve"> DIFFUSEUR DE SOUFLAGE LINEAIRE CLASS M0 Y COMPRIS PLENUM, REGISTRE, CADRE ET TOUS SCELLEMENTS DE DEBIT ENTRE 300 M3/H ET 800 M3/H </t>
  </si>
  <si>
    <t>CAISSON D'AIR NEUF DE DEBIT  ENTRE 1500 M3/H  et 2000 M3/H</t>
  </si>
  <si>
    <t>L’appel d’offres ouvert national n° : 07/DBM/2026/BG</t>
  </si>
  <si>
    <t>BORDEREAU DES PRIX-DETAIL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</si>
</sst>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6" tint="-0.49998474074526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B8CCE4"/>
      <name val="Calibri"/>
      <family val="2"/>
      <scheme val="minor"/>
    </font>
    <font>
      <b/>
      <sz val="10"/>
      <color rgb="FFB8CCE4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horizontal="right" wrapText="1"/>
    </xf>
    <xf numFmtId="43" fontId="1" fillId="2" borderId="1" xfId="1" applyFont="1" applyFill="1" applyBorder="1" applyAlignment="1">
      <alignment horizontal="right" wrapText="1"/>
    </xf>
    <xf numFmtId="1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4" fontId="6" fillId="3" borderId="2" xfId="2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4" fontId="6" fillId="0" borderId="2" xfId="2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3" fontId="7" fillId="4" borderId="1" xfId="1" applyFont="1" applyFill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wrapText="1"/>
    </xf>
    <xf numFmtId="0" fontId="12" fillId="4" borderId="2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13" fillId="4" borderId="8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14" fillId="4" borderId="10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2" fillId="4" borderId="11" xfId="0" applyFont="1" applyFill="1" applyBorder="1" applyAlignment="1">
      <alignment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wrapText="1"/>
    </xf>
    <xf numFmtId="0" fontId="6" fillId="4" borderId="13" xfId="0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6" fillId="4" borderId="12" xfId="0" applyFont="1" applyFill="1" applyBorder="1" applyAlignment="1">
      <alignment wrapText="1"/>
    </xf>
    <xf numFmtId="0" fontId="6" fillId="4" borderId="10" xfId="0" applyFont="1" applyFill="1" applyBorder="1" applyAlignment="1">
      <alignment wrapText="1"/>
    </xf>
    <xf numFmtId="0" fontId="15" fillId="0" borderId="14" xfId="0" applyFont="1" applyBorder="1" applyAlignment="1">
      <alignment wrapText="1"/>
    </xf>
    <xf numFmtId="49" fontId="7" fillId="2" borderId="15" xfId="0" applyNumberFormat="1" applyFont="1" applyFill="1" applyBorder="1" applyAlignment="1">
      <alignment horizontal="center" vertical="center" wrapText="1"/>
    </xf>
    <xf numFmtId="43" fontId="7" fillId="5" borderId="16" xfId="1" applyFont="1" applyFill="1" applyBorder="1" applyAlignment="1">
      <alignment horizontal="right" vertical="center" wrapText="1"/>
    </xf>
    <xf numFmtId="43" fontId="6" fillId="5" borderId="16" xfId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43" fontId="7" fillId="3" borderId="16" xfId="1" applyFont="1" applyFill="1" applyBorder="1" applyAlignment="1">
      <alignment horizontal="right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4" fontId="5" fillId="0" borderId="2" xfId="2" applyNumberFormat="1" applyFont="1" applyBorder="1" applyAlignment="1">
      <alignment horizontal="center" vertical="center" wrapText="1"/>
    </xf>
    <xf numFmtId="4" fontId="9" fillId="0" borderId="1" xfId="2" applyNumberFormat="1" applyFont="1" applyBorder="1" applyAlignment="1">
      <alignment horizontal="center" vertical="center" wrapText="1"/>
    </xf>
    <xf numFmtId="43" fontId="7" fillId="4" borderId="1" xfId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4" fontId="5" fillId="0" borderId="2" xfId="2" quotePrefix="1" applyNumberFormat="1" applyFont="1" applyBorder="1" applyAlignment="1">
      <alignment horizontal="center" vertical="center" wrapText="1"/>
    </xf>
    <xf numFmtId="4" fontId="5" fillId="0" borderId="2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wrapText="1"/>
    </xf>
    <xf numFmtId="0" fontId="0" fillId="0" borderId="0" xfId="0" applyAlignment="1">
      <alignment wrapText="1"/>
    </xf>
    <xf numFmtId="43" fontId="2" fillId="3" borderId="1" xfId="1" applyFont="1" applyFill="1" applyBorder="1" applyAlignment="1">
      <alignment horizontal="right" vertical="center" wrapText="1"/>
    </xf>
    <xf numFmtId="43" fontId="6" fillId="3" borderId="16" xfId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49" fontId="17" fillId="2" borderId="17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</cellXfs>
  <cellStyles count="4">
    <cellStyle name="Milliers" xfId="1" builtinId="3"/>
    <cellStyle name="Milliers 3 2" xfId="3"/>
    <cellStyle name="Normal" xfId="0" builtinId="0"/>
    <cellStyle name="Normal_CHIV EXTENSACADEMI0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9"/>
  <sheetViews>
    <sheetView tabSelected="1" view="pageBreakPreview" zoomScaleNormal="120" zoomScaleSheetLayoutView="100" workbookViewId="0">
      <selection activeCell="C10" sqref="C10"/>
    </sheetView>
  </sheetViews>
  <sheetFormatPr baseColWidth="10" defaultRowHeight="15" x14ac:dyDescent="0.25"/>
  <cols>
    <col min="1" max="1" width="7.140625" customWidth="1"/>
    <col min="2" max="2" width="53.28515625" customWidth="1"/>
    <col min="3" max="3" width="6.5703125" customWidth="1"/>
    <col min="4" max="4" width="11.5703125" bestFit="1" customWidth="1"/>
    <col min="6" max="6" width="14" bestFit="1" customWidth="1"/>
  </cols>
  <sheetData>
    <row r="1" spans="1:6" ht="60" x14ac:dyDescent="0.25">
      <c r="B1" s="56" t="s">
        <v>393</v>
      </c>
    </row>
    <row r="2" spans="1:6" ht="15.75" x14ac:dyDescent="0.25">
      <c r="A2" s="65" t="s">
        <v>412</v>
      </c>
      <c r="B2" s="65"/>
      <c r="C2" s="65"/>
      <c r="D2" s="65"/>
      <c r="E2" s="65"/>
      <c r="F2" s="65"/>
    </row>
    <row r="3" spans="1:6" ht="38.25" customHeight="1" x14ac:dyDescent="0.25">
      <c r="A3" s="66" t="s">
        <v>0</v>
      </c>
      <c r="B3" s="66"/>
      <c r="C3" s="66"/>
      <c r="D3" s="66"/>
      <c r="E3" s="66"/>
      <c r="F3" s="66"/>
    </row>
    <row r="4" spans="1:6" x14ac:dyDescent="0.25">
      <c r="A4" s="67" t="s">
        <v>413</v>
      </c>
      <c r="B4" s="68"/>
      <c r="C4" s="68"/>
      <c r="D4" s="68"/>
      <c r="E4" s="68"/>
      <c r="F4" s="68"/>
    </row>
    <row r="5" spans="1:6" x14ac:dyDescent="0.25">
      <c r="A5" s="59"/>
      <c r="B5" s="1"/>
      <c r="C5" s="1"/>
      <c r="D5" s="2"/>
      <c r="E5" s="3"/>
      <c r="F5" s="4"/>
    </row>
    <row r="6" spans="1:6" x14ac:dyDescent="0.25">
      <c r="A6" s="10" t="s">
        <v>1</v>
      </c>
      <c r="B6" s="20" t="s">
        <v>2</v>
      </c>
      <c r="C6" s="12" t="s">
        <v>3</v>
      </c>
      <c r="D6" s="13" t="s">
        <v>4</v>
      </c>
      <c r="E6" s="14" t="s">
        <v>5</v>
      </c>
      <c r="F6" s="13" t="s">
        <v>6</v>
      </c>
    </row>
    <row r="7" spans="1:6" x14ac:dyDescent="0.25">
      <c r="A7" s="10">
        <v>100</v>
      </c>
      <c r="B7" s="62" t="s">
        <v>7</v>
      </c>
      <c r="C7" s="63"/>
      <c r="D7" s="63"/>
      <c r="E7" s="63"/>
      <c r="F7" s="64"/>
    </row>
    <row r="8" spans="1:6" x14ac:dyDescent="0.25">
      <c r="A8" s="10"/>
      <c r="B8" s="16" t="s">
        <v>8</v>
      </c>
      <c r="C8" s="12"/>
      <c r="D8" s="13"/>
      <c r="E8" s="14"/>
      <c r="F8" s="13"/>
    </row>
    <row r="9" spans="1:6" ht="25.5" x14ac:dyDescent="0.25">
      <c r="A9" s="10">
        <f>+A7+1</f>
        <v>101</v>
      </c>
      <c r="B9" s="15" t="s">
        <v>9</v>
      </c>
      <c r="C9" s="12" t="s">
        <v>10</v>
      </c>
      <c r="D9" s="47">
        <v>1430</v>
      </c>
      <c r="E9" s="48"/>
      <c r="F9" s="47"/>
    </row>
    <row r="10" spans="1:6" x14ac:dyDescent="0.25">
      <c r="A10" s="10">
        <f>+A9+1</f>
        <v>102</v>
      </c>
      <c r="B10" s="15" t="s">
        <v>11</v>
      </c>
      <c r="C10" s="12" t="s">
        <v>10</v>
      </c>
      <c r="D10" s="47">
        <v>1430</v>
      </c>
      <c r="E10" s="48"/>
      <c r="F10" s="47"/>
    </row>
    <row r="11" spans="1:6" x14ac:dyDescent="0.25">
      <c r="A11" s="10">
        <f>+A10+1</f>
        <v>103</v>
      </c>
      <c r="B11" s="15" t="s">
        <v>12</v>
      </c>
      <c r="C11" s="12" t="s">
        <v>10</v>
      </c>
      <c r="D11" s="47">
        <v>120</v>
      </c>
      <c r="E11" s="48"/>
      <c r="F11" s="47"/>
    </row>
    <row r="12" spans="1:6" x14ac:dyDescent="0.25">
      <c r="A12" s="10"/>
      <c r="B12" s="16" t="s">
        <v>13</v>
      </c>
      <c r="C12" s="12"/>
      <c r="D12" s="47"/>
      <c r="E12" s="48"/>
      <c r="F12" s="47"/>
    </row>
    <row r="13" spans="1:6" x14ac:dyDescent="0.25">
      <c r="A13" s="10">
        <f>+A11+1</f>
        <v>104</v>
      </c>
      <c r="B13" s="15" t="s">
        <v>14</v>
      </c>
      <c r="C13" s="12" t="s">
        <v>10</v>
      </c>
      <c r="D13" s="47">
        <v>45</v>
      </c>
      <c r="E13" s="48"/>
      <c r="F13" s="47"/>
    </row>
    <row r="14" spans="1:6" x14ac:dyDescent="0.25">
      <c r="A14" s="10">
        <f>+A13+1</f>
        <v>105</v>
      </c>
      <c r="B14" s="15" t="s">
        <v>15</v>
      </c>
      <c r="C14" s="12" t="s">
        <v>10</v>
      </c>
      <c r="D14" s="47">
        <v>30</v>
      </c>
      <c r="E14" s="48"/>
      <c r="F14" s="47"/>
    </row>
    <row r="15" spans="1:6" x14ac:dyDescent="0.25">
      <c r="A15" s="10">
        <f>+A14+1</f>
        <v>106</v>
      </c>
      <c r="B15" s="15" t="s">
        <v>389</v>
      </c>
      <c r="C15" s="12" t="s">
        <v>10</v>
      </c>
      <c r="D15" s="47">
        <v>140</v>
      </c>
      <c r="E15" s="48"/>
      <c r="F15" s="47"/>
    </row>
    <row r="16" spans="1:6" x14ac:dyDescent="0.25">
      <c r="A16" s="10">
        <f>+A15+1</f>
        <v>107</v>
      </c>
      <c r="B16" s="15" t="s">
        <v>16</v>
      </c>
      <c r="C16" s="12" t="s">
        <v>17</v>
      </c>
      <c r="D16" s="47">
        <v>12600</v>
      </c>
      <c r="E16" s="48"/>
      <c r="F16" s="47"/>
    </row>
    <row r="17" spans="1:6" x14ac:dyDescent="0.25">
      <c r="A17" s="10">
        <f>+A16+1</f>
        <v>108</v>
      </c>
      <c r="B17" s="15" t="s">
        <v>18</v>
      </c>
      <c r="C17" s="12" t="s">
        <v>19</v>
      </c>
      <c r="D17" s="47">
        <v>120</v>
      </c>
      <c r="E17" s="48"/>
      <c r="F17" s="47"/>
    </row>
    <row r="18" spans="1:6" x14ac:dyDescent="0.25">
      <c r="A18" s="10">
        <f>+A17+1</f>
        <v>109</v>
      </c>
      <c r="B18" s="15" t="s">
        <v>20</v>
      </c>
      <c r="C18" s="12" t="s">
        <v>21</v>
      </c>
      <c r="D18" s="47">
        <v>1</v>
      </c>
      <c r="E18" s="48"/>
      <c r="F18" s="47"/>
    </row>
    <row r="19" spans="1:6" x14ac:dyDescent="0.25">
      <c r="A19" s="10"/>
      <c r="B19" s="16" t="s">
        <v>22</v>
      </c>
      <c r="C19" s="12"/>
      <c r="D19" s="13"/>
      <c r="E19" s="14"/>
      <c r="F19" s="47"/>
    </row>
    <row r="20" spans="1:6" x14ac:dyDescent="0.25">
      <c r="A20" s="10"/>
      <c r="B20" s="16" t="s">
        <v>23</v>
      </c>
      <c r="C20" s="12"/>
      <c r="D20" s="13"/>
      <c r="E20" s="14"/>
      <c r="F20" s="47"/>
    </row>
    <row r="21" spans="1:6" ht="25.5" x14ac:dyDescent="0.25">
      <c r="A21" s="10">
        <f>A18+1</f>
        <v>110</v>
      </c>
      <c r="B21" s="15" t="s">
        <v>24</v>
      </c>
      <c r="C21" s="12" t="s">
        <v>25</v>
      </c>
      <c r="D21" s="47">
        <f>3+3.5+17+10+11+7+22+2.3+0.58+4.8+7.4+10+9.2+2.2+10+6+3+3+14+9+14+31+4+7+16+10+12</f>
        <v>248.98000000000002</v>
      </c>
      <c r="E21" s="48"/>
      <c r="F21" s="47"/>
    </row>
    <row r="22" spans="1:6" ht="25.5" x14ac:dyDescent="0.25">
      <c r="A22" s="10">
        <f>A21+1</f>
        <v>111</v>
      </c>
      <c r="B22" s="15" t="s">
        <v>26</v>
      </c>
      <c r="C22" s="12" t="s">
        <v>25</v>
      </c>
      <c r="D22" s="47">
        <f>37+22</f>
        <v>59</v>
      </c>
      <c r="E22" s="48"/>
      <c r="F22" s="47"/>
    </row>
    <row r="23" spans="1:6" x14ac:dyDescent="0.25">
      <c r="A23" s="10"/>
      <c r="B23" s="16" t="s">
        <v>27</v>
      </c>
      <c r="C23" s="12"/>
      <c r="D23" s="47"/>
      <c r="E23" s="48"/>
      <c r="F23" s="47"/>
    </row>
    <row r="24" spans="1:6" ht="25.5" x14ac:dyDescent="0.25">
      <c r="A24" s="10">
        <f>A22+1</f>
        <v>112</v>
      </c>
      <c r="B24" s="15" t="s">
        <v>28</v>
      </c>
      <c r="C24" s="12" t="s">
        <v>25</v>
      </c>
      <c r="D24" s="47">
        <f>21+15+15+25+41+44+21+16+6+17+41+15+16+21+40</f>
        <v>354</v>
      </c>
      <c r="E24" s="48"/>
      <c r="F24" s="47"/>
    </row>
    <row r="25" spans="1:6" x14ac:dyDescent="0.25">
      <c r="A25" s="10"/>
      <c r="B25" s="16" t="s">
        <v>29</v>
      </c>
      <c r="C25" s="12"/>
      <c r="D25" s="47"/>
      <c r="E25" s="48"/>
      <c r="F25" s="47"/>
    </row>
    <row r="26" spans="1:6" x14ac:dyDescent="0.25">
      <c r="A26" s="10">
        <f>A24+1</f>
        <v>113</v>
      </c>
      <c r="B26" s="15" t="s">
        <v>30</v>
      </c>
      <c r="C26" s="12" t="s">
        <v>31</v>
      </c>
      <c r="D26" s="47">
        <v>30</v>
      </c>
      <c r="E26" s="48"/>
      <c r="F26" s="47"/>
    </row>
    <row r="27" spans="1:6" x14ac:dyDescent="0.25">
      <c r="A27" s="10"/>
      <c r="B27" s="16" t="s">
        <v>32</v>
      </c>
      <c r="C27" s="12"/>
      <c r="D27" s="47"/>
      <c r="E27" s="48"/>
      <c r="F27" s="47"/>
    </row>
    <row r="28" spans="1:6" x14ac:dyDescent="0.25">
      <c r="A28" s="10">
        <f>A26+1</f>
        <v>114</v>
      </c>
      <c r="B28" s="15" t="s">
        <v>33</v>
      </c>
      <c r="C28" s="12" t="s">
        <v>31</v>
      </c>
      <c r="D28" s="47">
        <v>15</v>
      </c>
      <c r="E28" s="48"/>
      <c r="F28" s="47"/>
    </row>
    <row r="29" spans="1:6" x14ac:dyDescent="0.25">
      <c r="A29" s="10">
        <f t="shared" ref="A29" si="0">A28+1</f>
        <v>115</v>
      </c>
      <c r="B29" s="15" t="s">
        <v>34</v>
      </c>
      <c r="C29" s="12" t="s">
        <v>31</v>
      </c>
      <c r="D29" s="47">
        <v>13</v>
      </c>
      <c r="E29" s="48"/>
      <c r="F29" s="47"/>
    </row>
    <row r="30" spans="1:6" x14ac:dyDescent="0.25">
      <c r="A30" s="10"/>
      <c r="B30" s="16" t="s">
        <v>35</v>
      </c>
      <c r="C30" s="12"/>
      <c r="D30" s="47"/>
      <c r="E30" s="48"/>
      <c r="F30" s="47"/>
    </row>
    <row r="31" spans="1:6" ht="25.5" x14ac:dyDescent="0.25">
      <c r="A31" s="10">
        <f>A29+1</f>
        <v>116</v>
      </c>
      <c r="B31" s="15" t="s">
        <v>36</v>
      </c>
      <c r="C31" s="12" t="s">
        <v>31</v>
      </c>
      <c r="D31" s="47">
        <v>2</v>
      </c>
      <c r="E31" s="48"/>
      <c r="F31" s="47"/>
    </row>
    <row r="32" spans="1:6" ht="25.5" x14ac:dyDescent="0.25">
      <c r="A32" s="10">
        <f>A31+1</f>
        <v>117</v>
      </c>
      <c r="B32" s="15" t="s">
        <v>37</v>
      </c>
      <c r="C32" s="12" t="s">
        <v>31</v>
      </c>
      <c r="D32" s="47">
        <v>22</v>
      </c>
      <c r="E32" s="48"/>
      <c r="F32" s="47"/>
    </row>
    <row r="33" spans="1:6" x14ac:dyDescent="0.25">
      <c r="A33" s="10">
        <f>A32+1</f>
        <v>118</v>
      </c>
      <c r="B33" s="15" t="s">
        <v>38</v>
      </c>
      <c r="C33" s="12" t="s">
        <v>25</v>
      </c>
      <c r="D33" s="47">
        <f>1.5+2.5+5</f>
        <v>9</v>
      </c>
      <c r="E33" s="48"/>
      <c r="F33" s="47"/>
    </row>
    <row r="34" spans="1:6" x14ac:dyDescent="0.25">
      <c r="A34" s="10"/>
      <c r="B34" s="16" t="s">
        <v>39</v>
      </c>
      <c r="C34" s="12"/>
      <c r="D34" s="47"/>
      <c r="E34" s="48"/>
      <c r="F34" s="47"/>
    </row>
    <row r="35" spans="1:6" ht="25.5" x14ac:dyDescent="0.25">
      <c r="A35" s="10">
        <f>+A33+1</f>
        <v>119</v>
      </c>
      <c r="B35" s="15" t="s">
        <v>394</v>
      </c>
      <c r="C35" s="12" t="s">
        <v>19</v>
      </c>
      <c r="D35" s="47">
        <v>650</v>
      </c>
      <c r="E35" s="48"/>
      <c r="F35" s="47"/>
    </row>
    <row r="36" spans="1:6" x14ac:dyDescent="0.25">
      <c r="A36" s="10">
        <f>+A35+1</f>
        <v>120</v>
      </c>
      <c r="B36" s="15" t="s">
        <v>40</v>
      </c>
      <c r="C36" s="12" t="s">
        <v>19</v>
      </c>
      <c r="D36" s="47">
        <v>650</v>
      </c>
      <c r="E36" s="48"/>
      <c r="F36" s="47"/>
    </row>
    <row r="37" spans="1:6" x14ac:dyDescent="0.25">
      <c r="A37" s="10"/>
      <c r="B37" s="16" t="s">
        <v>41</v>
      </c>
      <c r="C37" s="12"/>
      <c r="D37" s="47"/>
      <c r="E37" s="48"/>
      <c r="F37" s="47"/>
    </row>
    <row r="38" spans="1:6" x14ac:dyDescent="0.25">
      <c r="A38" s="10">
        <f>A36+1</f>
        <v>121</v>
      </c>
      <c r="B38" s="15" t="s">
        <v>42</v>
      </c>
      <c r="C38" s="12" t="s">
        <v>10</v>
      </c>
      <c r="D38" s="49">
        <v>360</v>
      </c>
      <c r="E38" s="48"/>
      <c r="F38" s="47"/>
    </row>
    <row r="39" spans="1:6" x14ac:dyDescent="0.25">
      <c r="A39" s="10">
        <f>+A38+1</f>
        <v>122</v>
      </c>
      <c r="B39" s="15" t="s">
        <v>43</v>
      </c>
      <c r="C39" s="12" t="s">
        <v>17</v>
      </c>
      <c r="D39" s="49">
        <v>50000</v>
      </c>
      <c r="E39" s="48"/>
      <c r="F39" s="47"/>
    </row>
    <row r="40" spans="1:6" x14ac:dyDescent="0.25">
      <c r="A40" s="10">
        <f t="shared" ref="A40:A44" si="1">+A39+1</f>
        <v>123</v>
      </c>
      <c r="B40" s="15" t="s">
        <v>44</v>
      </c>
      <c r="C40" s="12" t="s">
        <v>19</v>
      </c>
      <c r="D40" s="47">
        <v>850</v>
      </c>
      <c r="E40" s="48"/>
      <c r="F40" s="47"/>
    </row>
    <row r="41" spans="1:6" x14ac:dyDescent="0.25">
      <c r="A41" s="10">
        <f t="shared" si="1"/>
        <v>124</v>
      </c>
      <c r="B41" s="15" t="s">
        <v>45</v>
      </c>
      <c r="C41" s="12" t="s">
        <v>19</v>
      </c>
      <c r="D41" s="47">
        <v>88</v>
      </c>
      <c r="E41" s="48"/>
      <c r="F41" s="47"/>
    </row>
    <row r="42" spans="1:6" ht="25.5" x14ac:dyDescent="0.25">
      <c r="A42" s="10">
        <f t="shared" si="1"/>
        <v>125</v>
      </c>
      <c r="B42" s="15" t="s">
        <v>395</v>
      </c>
      <c r="C42" s="12" t="s">
        <v>19</v>
      </c>
      <c r="D42" s="47">
        <v>60</v>
      </c>
      <c r="E42" s="48"/>
      <c r="F42" s="47"/>
    </row>
    <row r="43" spans="1:6" ht="25.5" x14ac:dyDescent="0.25">
      <c r="A43" s="10">
        <f t="shared" si="1"/>
        <v>126</v>
      </c>
      <c r="B43" s="15" t="s">
        <v>396</v>
      </c>
      <c r="C43" s="12" t="s">
        <v>19</v>
      </c>
      <c r="D43" s="47">
        <v>150</v>
      </c>
      <c r="E43" s="48"/>
      <c r="F43" s="47"/>
    </row>
    <row r="44" spans="1:6" ht="25.5" x14ac:dyDescent="0.25">
      <c r="A44" s="10">
        <f t="shared" si="1"/>
        <v>127</v>
      </c>
      <c r="B44" s="15" t="s">
        <v>397</v>
      </c>
      <c r="C44" s="12" t="s">
        <v>19</v>
      </c>
      <c r="D44" s="47">
        <v>40</v>
      </c>
      <c r="E44" s="48"/>
      <c r="F44" s="47"/>
    </row>
    <row r="45" spans="1:6" x14ac:dyDescent="0.25">
      <c r="A45" s="10"/>
      <c r="B45" s="16" t="s">
        <v>46</v>
      </c>
      <c r="C45" s="12"/>
      <c r="D45" s="47"/>
      <c r="E45" s="48"/>
      <c r="F45" s="13"/>
    </row>
    <row r="46" spans="1:6" ht="25.5" x14ac:dyDescent="0.25">
      <c r="A46" s="10">
        <f>+A44+1</f>
        <v>128</v>
      </c>
      <c r="B46" s="15" t="s">
        <v>47</v>
      </c>
      <c r="C46" s="12" t="s">
        <v>19</v>
      </c>
      <c r="D46" s="47">
        <v>1550</v>
      </c>
      <c r="E46" s="48"/>
      <c r="F46" s="47"/>
    </row>
    <row r="47" spans="1:6" x14ac:dyDescent="0.25">
      <c r="A47" s="10">
        <f>+A46+1</f>
        <v>129</v>
      </c>
      <c r="B47" s="15" t="s">
        <v>48</v>
      </c>
      <c r="C47" s="12" t="s">
        <v>19</v>
      </c>
      <c r="D47" s="47">
        <v>250</v>
      </c>
      <c r="E47" s="48"/>
      <c r="F47" s="47"/>
    </row>
    <row r="48" spans="1:6" x14ac:dyDescent="0.25">
      <c r="A48" s="10">
        <f>+A47+1</f>
        <v>130</v>
      </c>
      <c r="B48" s="15" t="s">
        <v>49</v>
      </c>
      <c r="C48" s="12" t="s">
        <v>19</v>
      </c>
      <c r="D48" s="47">
        <v>20</v>
      </c>
      <c r="E48" s="48"/>
      <c r="F48" s="47"/>
    </row>
    <row r="49" spans="1:6" x14ac:dyDescent="0.25">
      <c r="A49" s="10"/>
      <c r="B49" s="16" t="s">
        <v>50</v>
      </c>
      <c r="C49" s="12"/>
      <c r="D49" s="13"/>
      <c r="E49" s="14"/>
      <c r="F49" s="13"/>
    </row>
    <row r="50" spans="1:6" ht="25.5" x14ac:dyDescent="0.25">
      <c r="A50" s="10">
        <f>+A48+1</f>
        <v>131</v>
      </c>
      <c r="B50" s="15" t="s">
        <v>51</v>
      </c>
      <c r="C50" s="12" t="s">
        <v>19</v>
      </c>
      <c r="D50" s="47">
        <v>3650</v>
      </c>
      <c r="E50" s="48"/>
      <c r="F50" s="47"/>
    </row>
    <row r="51" spans="1:6" ht="25.5" x14ac:dyDescent="0.25">
      <c r="A51" s="10">
        <f>A50+1</f>
        <v>132</v>
      </c>
      <c r="B51" s="15" t="s">
        <v>52</v>
      </c>
      <c r="C51" s="12" t="s">
        <v>19</v>
      </c>
      <c r="D51" s="47">
        <v>1100</v>
      </c>
      <c r="E51" s="48"/>
      <c r="F51" s="47"/>
    </row>
    <row r="52" spans="1:6" x14ac:dyDescent="0.25">
      <c r="A52" s="10"/>
      <c r="B52" s="16" t="s">
        <v>53</v>
      </c>
      <c r="C52" s="12"/>
      <c r="D52" s="47"/>
      <c r="E52" s="48"/>
      <c r="F52" s="47"/>
    </row>
    <row r="53" spans="1:6" x14ac:dyDescent="0.25">
      <c r="A53" s="10">
        <f>+A51+1</f>
        <v>133</v>
      </c>
      <c r="B53" s="15" t="s">
        <v>54</v>
      </c>
      <c r="C53" s="12" t="s">
        <v>25</v>
      </c>
      <c r="D53" s="47">
        <v>200</v>
      </c>
      <c r="E53" s="48"/>
      <c r="F53" s="47"/>
    </row>
    <row r="54" spans="1:6" x14ac:dyDescent="0.25">
      <c r="A54" s="10">
        <f>+A53+1</f>
        <v>134</v>
      </c>
      <c r="B54" s="15" t="s">
        <v>55</v>
      </c>
      <c r="C54" s="12" t="s">
        <v>25</v>
      </c>
      <c r="D54" s="47">
        <v>100</v>
      </c>
      <c r="E54" s="48"/>
      <c r="F54" s="47"/>
    </row>
    <row r="55" spans="1:6" x14ac:dyDescent="0.25">
      <c r="A55" s="62" t="s">
        <v>56</v>
      </c>
      <c r="B55" s="63"/>
      <c r="C55" s="63"/>
      <c r="D55" s="63"/>
      <c r="E55" s="64"/>
      <c r="F55" s="51"/>
    </row>
    <row r="56" spans="1:6" x14ac:dyDescent="0.25">
      <c r="A56" s="5">
        <v>200</v>
      </c>
      <c r="B56" s="6" t="s">
        <v>57</v>
      </c>
      <c r="C56" s="7"/>
      <c r="D56" s="8"/>
      <c r="E56" s="9"/>
      <c r="F56" s="8"/>
    </row>
    <row r="57" spans="1:6" x14ac:dyDescent="0.25">
      <c r="A57" s="10"/>
      <c r="B57" s="11" t="s">
        <v>58</v>
      </c>
      <c r="C57" s="12"/>
      <c r="D57" s="13"/>
      <c r="E57" s="14"/>
      <c r="F57" s="13"/>
    </row>
    <row r="58" spans="1:6" x14ac:dyDescent="0.25">
      <c r="A58" s="10">
        <f>A56+1</f>
        <v>201</v>
      </c>
      <c r="B58" s="15" t="s">
        <v>59</v>
      </c>
      <c r="C58" s="12" t="s">
        <v>19</v>
      </c>
      <c r="D58" s="47">
        <v>810</v>
      </c>
      <c r="E58" s="48"/>
      <c r="F58" s="47"/>
    </row>
    <row r="59" spans="1:6" x14ac:dyDescent="0.25">
      <c r="A59" s="10">
        <f>+A58+1</f>
        <v>202</v>
      </c>
      <c r="B59" s="15" t="s">
        <v>60</v>
      </c>
      <c r="C59" s="12" t="s">
        <v>19</v>
      </c>
      <c r="D59" s="47">
        <v>810</v>
      </c>
      <c r="E59" s="48"/>
      <c r="F59" s="47"/>
    </row>
    <row r="60" spans="1:6" x14ac:dyDescent="0.25">
      <c r="A60" s="10">
        <f>+A59+1</f>
        <v>203</v>
      </c>
      <c r="B60" s="15" t="s">
        <v>61</v>
      </c>
      <c r="C60" s="12" t="s">
        <v>25</v>
      </c>
      <c r="D60" s="47">
        <v>200</v>
      </c>
      <c r="E60" s="48"/>
      <c r="F60" s="47"/>
    </row>
    <row r="61" spans="1:6" x14ac:dyDescent="0.25">
      <c r="A61" s="10"/>
      <c r="B61" s="16" t="s">
        <v>62</v>
      </c>
      <c r="C61" s="12"/>
      <c r="D61" s="47"/>
      <c r="E61" s="48"/>
      <c r="F61" s="47"/>
    </row>
    <row r="62" spans="1:6" x14ac:dyDescent="0.25">
      <c r="A62" s="10">
        <f>+A60+1</f>
        <v>204</v>
      </c>
      <c r="B62" s="15" t="s">
        <v>63</v>
      </c>
      <c r="C62" s="12" t="s">
        <v>19</v>
      </c>
      <c r="D62" s="47">
        <v>670</v>
      </c>
      <c r="E62" s="48"/>
      <c r="F62" s="47"/>
    </row>
    <row r="63" spans="1:6" x14ac:dyDescent="0.25">
      <c r="A63" s="10">
        <f>+A62+1</f>
        <v>205</v>
      </c>
      <c r="B63" s="15" t="s">
        <v>64</v>
      </c>
      <c r="C63" s="12" t="s">
        <v>19</v>
      </c>
      <c r="D63" s="47">
        <v>670</v>
      </c>
      <c r="E63" s="48"/>
      <c r="F63" s="47"/>
    </row>
    <row r="64" spans="1:6" x14ac:dyDescent="0.25">
      <c r="A64" s="10">
        <f>+A63+1</f>
        <v>206</v>
      </c>
      <c r="B64" s="15" t="s">
        <v>65</v>
      </c>
      <c r="C64" s="12" t="s">
        <v>19</v>
      </c>
      <c r="D64" s="47">
        <v>810</v>
      </c>
      <c r="E64" s="48"/>
      <c r="F64" s="47"/>
    </row>
    <row r="65" spans="1:6" x14ac:dyDescent="0.25">
      <c r="A65" s="10">
        <f t="shared" ref="A65:A72" si="2">+A64+1</f>
        <v>207</v>
      </c>
      <c r="B65" s="15" t="s">
        <v>66</v>
      </c>
      <c r="C65" s="12" t="s">
        <v>25</v>
      </c>
      <c r="D65" s="47">
        <v>200</v>
      </c>
      <c r="E65" s="48"/>
      <c r="F65" s="47"/>
    </row>
    <row r="66" spans="1:6" x14ac:dyDescent="0.25">
      <c r="A66" s="10">
        <f t="shared" si="2"/>
        <v>208</v>
      </c>
      <c r="B66" s="15" t="s">
        <v>67</v>
      </c>
      <c r="C66" s="12" t="s">
        <v>19</v>
      </c>
      <c r="D66" s="47">
        <v>670</v>
      </c>
      <c r="E66" s="48"/>
      <c r="F66" s="47"/>
    </row>
    <row r="67" spans="1:6" x14ac:dyDescent="0.25">
      <c r="A67" s="10">
        <f t="shared" si="2"/>
        <v>209</v>
      </c>
      <c r="B67" s="15" t="s">
        <v>68</v>
      </c>
      <c r="C67" s="12" t="s">
        <v>19</v>
      </c>
      <c r="D67" s="47">
        <v>140</v>
      </c>
      <c r="E67" s="48"/>
      <c r="F67" s="47"/>
    </row>
    <row r="68" spans="1:6" ht="25.5" x14ac:dyDescent="0.25">
      <c r="A68" s="10">
        <f t="shared" si="2"/>
        <v>210</v>
      </c>
      <c r="B68" s="15" t="s">
        <v>69</v>
      </c>
      <c r="C68" s="12" t="s">
        <v>25</v>
      </c>
      <c r="D68" s="47">
        <v>200</v>
      </c>
      <c r="E68" s="48"/>
      <c r="F68" s="47"/>
    </row>
    <row r="69" spans="1:6" x14ac:dyDescent="0.25">
      <c r="A69" s="10">
        <f t="shared" si="2"/>
        <v>211</v>
      </c>
      <c r="B69" s="15" t="s">
        <v>70</v>
      </c>
      <c r="C69" s="12" t="s">
        <v>19</v>
      </c>
      <c r="D69" s="47">
        <v>200</v>
      </c>
      <c r="E69" s="48"/>
      <c r="F69" s="47"/>
    </row>
    <row r="70" spans="1:6" ht="25.5" x14ac:dyDescent="0.25">
      <c r="A70" s="10">
        <f t="shared" si="2"/>
        <v>212</v>
      </c>
      <c r="B70" s="15" t="s">
        <v>398</v>
      </c>
      <c r="C70" s="12" t="s">
        <v>19</v>
      </c>
      <c r="D70" s="47">
        <v>100</v>
      </c>
      <c r="E70" s="48"/>
      <c r="F70" s="47"/>
    </row>
    <row r="71" spans="1:6" x14ac:dyDescent="0.25">
      <c r="A71" s="10">
        <f t="shared" si="2"/>
        <v>213</v>
      </c>
      <c r="B71" s="15" t="s">
        <v>71</v>
      </c>
      <c r="C71" s="12" t="s">
        <v>19</v>
      </c>
      <c r="D71" s="47">
        <v>120</v>
      </c>
      <c r="E71" s="48"/>
      <c r="F71" s="47"/>
    </row>
    <row r="72" spans="1:6" x14ac:dyDescent="0.25">
      <c r="A72" s="10">
        <f t="shared" si="2"/>
        <v>214</v>
      </c>
      <c r="B72" s="15" t="s">
        <v>72</v>
      </c>
      <c r="C72" s="12" t="s">
        <v>25</v>
      </c>
      <c r="D72" s="47">
        <v>10</v>
      </c>
      <c r="E72" s="48"/>
      <c r="F72" s="47"/>
    </row>
    <row r="73" spans="1:6" x14ac:dyDescent="0.25">
      <c r="A73" s="62" t="s">
        <v>73</v>
      </c>
      <c r="B73" s="63"/>
      <c r="C73" s="63"/>
      <c r="D73" s="63"/>
      <c r="E73" s="64"/>
      <c r="F73" s="50"/>
    </row>
    <row r="74" spans="1:6" x14ac:dyDescent="0.25">
      <c r="A74" s="5">
        <v>300</v>
      </c>
      <c r="B74" s="6" t="s">
        <v>74</v>
      </c>
      <c r="C74" s="7"/>
      <c r="D74" s="8"/>
      <c r="E74" s="9"/>
      <c r="F74" s="8"/>
    </row>
    <row r="75" spans="1:6" x14ac:dyDescent="0.25">
      <c r="A75" s="10"/>
      <c r="B75" s="16" t="s">
        <v>75</v>
      </c>
      <c r="C75" s="12"/>
      <c r="D75" s="13"/>
      <c r="E75" s="14"/>
      <c r="F75" s="13"/>
    </row>
    <row r="76" spans="1:6" x14ac:dyDescent="0.25">
      <c r="A76" s="10">
        <v>301</v>
      </c>
      <c r="B76" s="15" t="s">
        <v>76</v>
      </c>
      <c r="C76" s="12" t="s">
        <v>21</v>
      </c>
      <c r="D76" s="47">
        <v>1</v>
      </c>
      <c r="E76" s="48"/>
      <c r="F76" s="47"/>
    </row>
    <row r="77" spans="1:6" x14ac:dyDescent="0.25">
      <c r="A77" s="10"/>
      <c r="B77" s="16" t="s">
        <v>77</v>
      </c>
      <c r="C77" s="12"/>
      <c r="D77" s="47"/>
      <c r="E77" s="48"/>
      <c r="F77" s="47"/>
    </row>
    <row r="78" spans="1:6" x14ac:dyDescent="0.25">
      <c r="A78" s="10">
        <f>+A76+1</f>
        <v>302</v>
      </c>
      <c r="B78" s="15" t="s">
        <v>78</v>
      </c>
      <c r="C78" s="12" t="s">
        <v>21</v>
      </c>
      <c r="D78" s="47">
        <v>2</v>
      </c>
      <c r="E78" s="48"/>
      <c r="F78" s="47"/>
    </row>
    <row r="79" spans="1:6" x14ac:dyDescent="0.25">
      <c r="A79" s="10"/>
      <c r="B79" s="16" t="s">
        <v>79</v>
      </c>
      <c r="C79" s="12"/>
      <c r="D79" s="47"/>
      <c r="E79" s="48"/>
      <c r="F79" s="47"/>
    </row>
    <row r="80" spans="1:6" x14ac:dyDescent="0.25">
      <c r="A80" s="10">
        <f>+A78+1</f>
        <v>303</v>
      </c>
      <c r="B80" s="15" t="s">
        <v>80</v>
      </c>
      <c r="C80" s="12" t="s">
        <v>31</v>
      </c>
      <c r="D80" s="47">
        <v>12</v>
      </c>
      <c r="E80" s="48"/>
      <c r="F80" s="47"/>
    </row>
    <row r="81" spans="1:6" x14ac:dyDescent="0.25">
      <c r="A81" s="10"/>
      <c r="B81" s="16" t="s">
        <v>399</v>
      </c>
      <c r="C81" s="12"/>
      <c r="D81" s="47"/>
      <c r="E81" s="48"/>
      <c r="F81" s="47"/>
    </row>
    <row r="82" spans="1:6" ht="25.5" x14ac:dyDescent="0.25">
      <c r="A82" s="10">
        <f>+A80+1</f>
        <v>304</v>
      </c>
      <c r="B82" s="15" t="s">
        <v>403</v>
      </c>
      <c r="C82" s="12" t="s">
        <v>25</v>
      </c>
      <c r="D82" s="47">
        <f>35+4+8+21+34+45</f>
        <v>147</v>
      </c>
      <c r="E82" s="48"/>
      <c r="F82" s="47"/>
    </row>
    <row r="83" spans="1:6" x14ac:dyDescent="0.25">
      <c r="A83" s="10"/>
      <c r="B83" s="16" t="s">
        <v>81</v>
      </c>
      <c r="C83" s="12"/>
      <c r="D83" s="47"/>
      <c r="E83" s="48"/>
      <c r="F83" s="47"/>
    </row>
    <row r="84" spans="1:6" ht="25.5" x14ac:dyDescent="0.25">
      <c r="A84" s="10">
        <f>+A82+1</f>
        <v>305</v>
      </c>
      <c r="B84" s="15" t="s">
        <v>404</v>
      </c>
      <c r="C84" s="12" t="s">
        <v>25</v>
      </c>
      <c r="D84" s="47">
        <v>120</v>
      </c>
      <c r="E84" s="48"/>
      <c r="F84" s="47"/>
    </row>
    <row r="85" spans="1:6" ht="25.5" x14ac:dyDescent="0.25">
      <c r="A85" s="10">
        <f>+A84+1</f>
        <v>306</v>
      </c>
      <c r="B85" s="15" t="s">
        <v>405</v>
      </c>
      <c r="C85" s="12" t="s">
        <v>25</v>
      </c>
      <c r="D85" s="47">
        <v>120</v>
      </c>
      <c r="E85" s="48"/>
      <c r="F85" s="47"/>
    </row>
    <row r="86" spans="1:6" ht="26.25" customHeight="1" x14ac:dyDescent="0.25">
      <c r="A86" s="10"/>
      <c r="B86" s="16" t="s">
        <v>82</v>
      </c>
      <c r="C86" s="12"/>
      <c r="D86" s="47"/>
      <c r="E86" s="48"/>
      <c r="F86" s="47"/>
    </row>
    <row r="87" spans="1:6" x14ac:dyDescent="0.25">
      <c r="A87" s="10">
        <f>+A85+1</f>
        <v>307</v>
      </c>
      <c r="B87" s="15" t="s">
        <v>406</v>
      </c>
      <c r="C87" s="12" t="s">
        <v>25</v>
      </c>
      <c r="D87" s="47">
        <v>50</v>
      </c>
      <c r="E87" s="48"/>
      <c r="F87" s="47"/>
    </row>
    <row r="88" spans="1:6" x14ac:dyDescent="0.25">
      <c r="A88" s="10">
        <f>+A87+1</f>
        <v>308</v>
      </c>
      <c r="B88" s="15" t="s">
        <v>407</v>
      </c>
      <c r="C88" s="12" t="s">
        <v>25</v>
      </c>
      <c r="D88" s="47">
        <v>20</v>
      </c>
      <c r="E88" s="48"/>
      <c r="F88" s="47"/>
    </row>
    <row r="89" spans="1:6" ht="20.25" customHeight="1" x14ac:dyDescent="0.25">
      <c r="A89" s="10"/>
      <c r="B89" s="16" t="s">
        <v>83</v>
      </c>
      <c r="C89" s="12"/>
      <c r="D89" s="47"/>
      <c r="E89" s="48"/>
      <c r="F89" s="47"/>
    </row>
    <row r="90" spans="1:6" ht="30.75" customHeight="1" x14ac:dyDescent="0.25">
      <c r="A90" s="10">
        <f>+A88+1</f>
        <v>309</v>
      </c>
      <c r="B90" s="15" t="s">
        <v>84</v>
      </c>
      <c r="C90" s="12" t="s">
        <v>31</v>
      </c>
      <c r="D90" s="47">
        <v>2</v>
      </c>
      <c r="E90" s="52"/>
      <c r="F90" s="47"/>
    </row>
    <row r="91" spans="1:6" x14ac:dyDescent="0.25">
      <c r="A91" s="10">
        <f>A90+1</f>
        <v>310</v>
      </c>
      <c r="B91" s="15" t="s">
        <v>85</v>
      </c>
      <c r="C91" s="12" t="s">
        <v>31</v>
      </c>
      <c r="D91" s="47">
        <v>5</v>
      </c>
      <c r="E91" s="48"/>
      <c r="F91" s="47"/>
    </row>
    <row r="92" spans="1:6" x14ac:dyDescent="0.25">
      <c r="A92" s="10">
        <f t="shared" ref="A92:A109" si="3">A91+1</f>
        <v>311</v>
      </c>
      <c r="B92" s="15" t="s">
        <v>86</v>
      </c>
      <c r="C92" s="12" t="s">
        <v>31</v>
      </c>
      <c r="D92" s="47">
        <f>2+1+2+2+2+2+1+2+2+2</f>
        <v>18</v>
      </c>
      <c r="E92" s="48"/>
      <c r="F92" s="47"/>
    </row>
    <row r="93" spans="1:6" x14ac:dyDescent="0.25">
      <c r="A93" s="10"/>
      <c r="B93" s="16" t="s">
        <v>400</v>
      </c>
      <c r="C93" s="12"/>
      <c r="D93" s="47"/>
      <c r="E93" s="48"/>
      <c r="F93" s="47"/>
    </row>
    <row r="94" spans="1:6" x14ac:dyDescent="0.25">
      <c r="A94" s="10">
        <f>A92+1</f>
        <v>312</v>
      </c>
      <c r="B94" s="15" t="s">
        <v>87</v>
      </c>
      <c r="C94" s="12" t="s">
        <v>25</v>
      </c>
      <c r="D94" s="47">
        <v>45</v>
      </c>
      <c r="E94" s="48"/>
      <c r="F94" s="47"/>
    </row>
    <row r="95" spans="1:6" x14ac:dyDescent="0.25">
      <c r="A95" s="10">
        <f t="shared" si="3"/>
        <v>313</v>
      </c>
      <c r="B95" s="15" t="s">
        <v>88</v>
      </c>
      <c r="C95" s="12" t="s">
        <v>25</v>
      </c>
      <c r="D95" s="47">
        <v>15</v>
      </c>
      <c r="E95" s="48"/>
      <c r="F95" s="47"/>
    </row>
    <row r="96" spans="1:6" x14ac:dyDescent="0.25">
      <c r="A96" s="10">
        <f t="shared" si="3"/>
        <v>314</v>
      </c>
      <c r="B96" s="15" t="s">
        <v>402</v>
      </c>
      <c r="C96" s="12" t="s">
        <v>31</v>
      </c>
      <c r="D96" s="47">
        <v>2</v>
      </c>
      <c r="E96" s="48"/>
      <c r="F96" s="47"/>
    </row>
    <row r="97" spans="1:6" x14ac:dyDescent="0.25">
      <c r="A97" s="10"/>
      <c r="B97" s="16" t="s">
        <v>401</v>
      </c>
      <c r="C97" s="12"/>
      <c r="D97" s="47"/>
      <c r="E97" s="48"/>
      <c r="F97" s="47"/>
    </row>
    <row r="98" spans="1:6" x14ac:dyDescent="0.25">
      <c r="A98" s="10">
        <f>A96+1</f>
        <v>315</v>
      </c>
      <c r="B98" s="15" t="s">
        <v>89</v>
      </c>
      <c r="C98" s="12" t="s">
        <v>31</v>
      </c>
      <c r="D98" s="47">
        <v>9</v>
      </c>
      <c r="E98" s="48"/>
      <c r="F98" s="47"/>
    </row>
    <row r="99" spans="1:6" x14ac:dyDescent="0.25">
      <c r="A99" s="10">
        <f t="shared" si="3"/>
        <v>316</v>
      </c>
      <c r="B99" s="15" t="s">
        <v>90</v>
      </c>
      <c r="C99" s="12" t="s">
        <v>31</v>
      </c>
      <c r="D99" s="47">
        <v>12</v>
      </c>
      <c r="E99" s="48"/>
      <c r="F99" s="47"/>
    </row>
    <row r="100" spans="1:6" ht="25.5" x14ac:dyDescent="0.25">
      <c r="A100" s="10">
        <f>A99+1</f>
        <v>317</v>
      </c>
      <c r="B100" s="15" t="s">
        <v>91</v>
      </c>
      <c r="C100" s="12" t="s">
        <v>31</v>
      </c>
      <c r="D100" s="47">
        <v>12</v>
      </c>
      <c r="E100" s="48"/>
      <c r="F100" s="47"/>
    </row>
    <row r="101" spans="1:6" ht="25.5" x14ac:dyDescent="0.25">
      <c r="A101" s="10">
        <f t="shared" si="3"/>
        <v>318</v>
      </c>
      <c r="B101" s="15" t="s">
        <v>92</v>
      </c>
      <c r="C101" s="12" t="s">
        <v>31</v>
      </c>
      <c r="D101" s="47">
        <v>11</v>
      </c>
      <c r="E101" s="48"/>
      <c r="F101" s="47"/>
    </row>
    <row r="102" spans="1:6" ht="25.5" x14ac:dyDescent="0.25">
      <c r="A102" s="10">
        <f t="shared" si="3"/>
        <v>319</v>
      </c>
      <c r="B102" s="15" t="s">
        <v>408</v>
      </c>
      <c r="C102" s="12" t="s">
        <v>31</v>
      </c>
      <c r="D102" s="47">
        <v>5</v>
      </c>
      <c r="E102" s="48"/>
      <c r="F102" s="47"/>
    </row>
    <row r="103" spans="1:6" x14ac:dyDescent="0.25">
      <c r="A103" s="10">
        <f>A102+1</f>
        <v>320</v>
      </c>
      <c r="B103" s="15" t="s">
        <v>93</v>
      </c>
      <c r="C103" s="12" t="s">
        <v>21</v>
      </c>
      <c r="D103" s="47">
        <v>2</v>
      </c>
      <c r="E103" s="48"/>
      <c r="F103" s="47"/>
    </row>
    <row r="104" spans="1:6" ht="25.5" x14ac:dyDescent="0.25">
      <c r="A104" s="10">
        <f>A103+1</f>
        <v>321</v>
      </c>
      <c r="B104" s="15" t="s">
        <v>94</v>
      </c>
      <c r="C104" s="12" t="s">
        <v>31</v>
      </c>
      <c r="D104" s="47">
        <v>3</v>
      </c>
      <c r="E104" s="48"/>
      <c r="F104" s="47"/>
    </row>
    <row r="105" spans="1:6" ht="25.5" x14ac:dyDescent="0.25">
      <c r="A105" s="10">
        <f t="shared" si="3"/>
        <v>322</v>
      </c>
      <c r="B105" s="15" t="s">
        <v>95</v>
      </c>
      <c r="C105" s="12" t="s">
        <v>31</v>
      </c>
      <c r="D105" s="47">
        <v>2</v>
      </c>
      <c r="E105" s="48"/>
      <c r="F105" s="47"/>
    </row>
    <row r="106" spans="1:6" x14ac:dyDescent="0.25">
      <c r="A106" s="10">
        <f>A105+1</f>
        <v>323</v>
      </c>
      <c r="B106" s="15" t="s">
        <v>96</v>
      </c>
      <c r="C106" s="12" t="s">
        <v>31</v>
      </c>
      <c r="D106" s="47">
        <v>9</v>
      </c>
      <c r="E106" s="48"/>
      <c r="F106" s="47"/>
    </row>
    <row r="107" spans="1:6" x14ac:dyDescent="0.25">
      <c r="A107" s="10">
        <f>A106+1</f>
        <v>324</v>
      </c>
      <c r="B107" s="15" t="s">
        <v>97</v>
      </c>
      <c r="C107" s="12" t="s">
        <v>31</v>
      </c>
      <c r="D107" s="47">
        <v>6</v>
      </c>
      <c r="E107" s="48"/>
      <c r="F107" s="47"/>
    </row>
    <row r="108" spans="1:6" x14ac:dyDescent="0.25">
      <c r="A108" s="10">
        <f t="shared" si="3"/>
        <v>325</v>
      </c>
      <c r="B108" s="15" t="s">
        <v>98</v>
      </c>
      <c r="C108" s="12" t="s">
        <v>31</v>
      </c>
      <c r="D108" s="47">
        <v>2</v>
      </c>
      <c r="E108" s="48"/>
      <c r="F108" s="47"/>
    </row>
    <row r="109" spans="1:6" x14ac:dyDescent="0.25">
      <c r="A109" s="10">
        <f t="shared" si="3"/>
        <v>326</v>
      </c>
      <c r="B109" s="15" t="s">
        <v>99</v>
      </c>
      <c r="C109" s="12" t="s">
        <v>31</v>
      </c>
      <c r="D109" s="47">
        <v>12</v>
      </c>
      <c r="E109" s="48"/>
      <c r="F109" s="47"/>
    </row>
    <row r="110" spans="1:6" x14ac:dyDescent="0.25">
      <c r="A110" s="10">
        <f>A109+1</f>
        <v>327</v>
      </c>
      <c r="B110" s="15" t="s">
        <v>100</v>
      </c>
      <c r="C110" s="12" t="s">
        <v>31</v>
      </c>
      <c r="D110" s="47">
        <v>16</v>
      </c>
      <c r="E110" s="48"/>
      <c r="F110" s="47"/>
    </row>
    <row r="111" spans="1:6" x14ac:dyDescent="0.25">
      <c r="A111" s="10">
        <f>A110+1</f>
        <v>328</v>
      </c>
      <c r="B111" s="15" t="s">
        <v>101</v>
      </c>
      <c r="C111" s="12" t="s">
        <v>31</v>
      </c>
      <c r="D111" s="47">
        <v>1</v>
      </c>
      <c r="E111" s="48"/>
      <c r="F111" s="47"/>
    </row>
    <row r="112" spans="1:6" x14ac:dyDescent="0.25">
      <c r="A112" s="10">
        <f>A111+1</f>
        <v>329</v>
      </c>
      <c r="B112" s="15" t="s">
        <v>102</v>
      </c>
      <c r="C112" s="12" t="s">
        <v>31</v>
      </c>
      <c r="D112" s="47">
        <v>1</v>
      </c>
      <c r="E112" s="48"/>
      <c r="F112" s="47"/>
    </row>
    <row r="113" spans="1:6" x14ac:dyDescent="0.25">
      <c r="A113" s="10">
        <f>A112+1</f>
        <v>330</v>
      </c>
      <c r="B113" s="15" t="s">
        <v>103</v>
      </c>
      <c r="C113" s="12" t="s">
        <v>31</v>
      </c>
      <c r="D113" s="47">
        <v>2</v>
      </c>
      <c r="E113" s="48"/>
      <c r="F113" s="47"/>
    </row>
    <row r="114" spans="1:6" x14ac:dyDescent="0.25">
      <c r="A114" s="10">
        <f>A113+1</f>
        <v>331</v>
      </c>
      <c r="B114" s="15" t="s">
        <v>104</v>
      </c>
      <c r="C114" s="12" t="s">
        <v>31</v>
      </c>
      <c r="D114" s="47">
        <v>1</v>
      </c>
      <c r="E114" s="48"/>
      <c r="F114" s="47"/>
    </row>
    <row r="115" spans="1:6" x14ac:dyDescent="0.25">
      <c r="A115" s="10"/>
      <c r="B115" s="16" t="s">
        <v>105</v>
      </c>
      <c r="C115" s="12"/>
      <c r="D115" s="47"/>
      <c r="E115" s="14"/>
      <c r="F115" s="47"/>
    </row>
    <row r="116" spans="1:6" x14ac:dyDescent="0.25">
      <c r="A116" s="10">
        <f>A114+1</f>
        <v>332</v>
      </c>
      <c r="B116" s="15" t="s">
        <v>106</v>
      </c>
      <c r="C116" s="12" t="s">
        <v>31</v>
      </c>
      <c r="D116" s="47">
        <v>2</v>
      </c>
      <c r="E116" s="48"/>
      <c r="F116" s="47"/>
    </row>
    <row r="117" spans="1:6" x14ac:dyDescent="0.25">
      <c r="A117" s="10">
        <f>A116+1</f>
        <v>333</v>
      </c>
      <c r="B117" s="15" t="s">
        <v>107</v>
      </c>
      <c r="C117" s="12" t="s">
        <v>31</v>
      </c>
      <c r="D117" s="47">
        <v>2</v>
      </c>
      <c r="E117" s="48"/>
      <c r="F117" s="47"/>
    </row>
    <row r="118" spans="1:6" x14ac:dyDescent="0.25">
      <c r="A118" s="62" t="s">
        <v>108</v>
      </c>
      <c r="B118" s="63"/>
      <c r="C118" s="63"/>
      <c r="D118" s="63"/>
      <c r="E118" s="64"/>
      <c r="F118" s="50"/>
    </row>
    <row r="119" spans="1:6" x14ac:dyDescent="0.25">
      <c r="A119" s="5">
        <v>400</v>
      </c>
      <c r="B119" s="6" t="s">
        <v>109</v>
      </c>
      <c r="C119" s="7"/>
      <c r="D119" s="8"/>
      <c r="E119" s="9"/>
      <c r="F119" s="8"/>
    </row>
    <row r="120" spans="1:6" x14ac:dyDescent="0.25">
      <c r="A120" s="10"/>
      <c r="B120" s="11" t="s">
        <v>110</v>
      </c>
      <c r="C120" s="12"/>
      <c r="D120" s="13"/>
      <c r="E120" s="14"/>
      <c r="F120" s="13"/>
    </row>
    <row r="121" spans="1:6" ht="25.5" x14ac:dyDescent="0.25">
      <c r="A121" s="18">
        <v>401</v>
      </c>
      <c r="B121" s="15" t="s">
        <v>111</v>
      </c>
      <c r="C121" s="12" t="s">
        <v>31</v>
      </c>
      <c r="D121" s="47">
        <v>1</v>
      </c>
      <c r="E121" s="48"/>
      <c r="F121" s="47"/>
    </row>
    <row r="122" spans="1:6" x14ac:dyDescent="0.25">
      <c r="A122" s="18">
        <f t="shared" ref="A122:A138" si="4">A121+1</f>
        <v>402</v>
      </c>
      <c r="B122" s="15" t="s">
        <v>112</v>
      </c>
      <c r="C122" s="12" t="s">
        <v>31</v>
      </c>
      <c r="D122" s="47">
        <v>2</v>
      </c>
      <c r="E122" s="48"/>
      <c r="F122" s="47"/>
    </row>
    <row r="123" spans="1:6" x14ac:dyDescent="0.25">
      <c r="A123" s="18">
        <f t="shared" si="4"/>
        <v>403</v>
      </c>
      <c r="B123" s="15" t="s">
        <v>113</v>
      </c>
      <c r="C123" s="12" t="s">
        <v>31</v>
      </c>
      <c r="D123" s="47">
        <v>2</v>
      </c>
      <c r="E123" s="48"/>
      <c r="F123" s="47"/>
    </row>
    <row r="124" spans="1:6" x14ac:dyDescent="0.25">
      <c r="A124" s="18">
        <f t="shared" si="4"/>
        <v>404</v>
      </c>
      <c r="B124" s="15" t="s">
        <v>114</v>
      </c>
      <c r="C124" s="12" t="s">
        <v>31</v>
      </c>
      <c r="D124" s="47">
        <v>1</v>
      </c>
      <c r="E124" s="48"/>
      <c r="F124" s="47"/>
    </row>
    <row r="125" spans="1:6" x14ac:dyDescent="0.25">
      <c r="A125" s="18">
        <f t="shared" si="4"/>
        <v>405</v>
      </c>
      <c r="B125" s="15" t="s">
        <v>115</v>
      </c>
      <c r="C125" s="12" t="s">
        <v>21</v>
      </c>
      <c r="D125" s="47">
        <v>1</v>
      </c>
      <c r="E125" s="48"/>
      <c r="F125" s="47"/>
    </row>
    <row r="126" spans="1:6" x14ac:dyDescent="0.25">
      <c r="A126" s="18">
        <f t="shared" si="4"/>
        <v>406</v>
      </c>
      <c r="B126" s="15" t="s">
        <v>116</v>
      </c>
      <c r="C126" s="12" t="s">
        <v>21</v>
      </c>
      <c r="D126" s="47">
        <v>1</v>
      </c>
      <c r="E126" s="48"/>
      <c r="F126" s="47"/>
    </row>
    <row r="127" spans="1:6" x14ac:dyDescent="0.25">
      <c r="A127" s="18">
        <f t="shared" si="4"/>
        <v>407</v>
      </c>
      <c r="B127" s="15" t="s">
        <v>117</v>
      </c>
      <c r="C127" s="12" t="s">
        <v>21</v>
      </c>
      <c r="D127" s="47">
        <v>2</v>
      </c>
      <c r="E127" s="48"/>
      <c r="F127" s="47"/>
    </row>
    <row r="128" spans="1:6" x14ac:dyDescent="0.25">
      <c r="A128" s="18">
        <f t="shared" si="4"/>
        <v>408</v>
      </c>
      <c r="B128" s="15" t="s">
        <v>118</v>
      </c>
      <c r="C128" s="12" t="s">
        <v>21</v>
      </c>
      <c r="D128" s="47">
        <v>2</v>
      </c>
      <c r="E128" s="48"/>
      <c r="F128" s="47"/>
    </row>
    <row r="129" spans="1:6" x14ac:dyDescent="0.25">
      <c r="A129" s="18">
        <f t="shared" si="4"/>
        <v>409</v>
      </c>
      <c r="B129" s="15" t="s">
        <v>119</v>
      </c>
      <c r="C129" s="12" t="s">
        <v>31</v>
      </c>
      <c r="D129" s="47">
        <v>13</v>
      </c>
      <c r="E129" s="48"/>
      <c r="F129" s="47"/>
    </row>
    <row r="130" spans="1:6" x14ac:dyDescent="0.25">
      <c r="A130" s="18">
        <f t="shared" si="4"/>
        <v>410</v>
      </c>
      <c r="B130" s="15" t="s">
        <v>120</v>
      </c>
      <c r="C130" s="12" t="s">
        <v>25</v>
      </c>
      <c r="D130" s="47">
        <v>330</v>
      </c>
      <c r="E130" s="48"/>
      <c r="F130" s="47"/>
    </row>
    <row r="131" spans="1:6" x14ac:dyDescent="0.25">
      <c r="A131" s="18">
        <f t="shared" si="4"/>
        <v>411</v>
      </c>
      <c r="B131" s="15" t="s">
        <v>121</v>
      </c>
      <c r="C131" s="12" t="s">
        <v>25</v>
      </c>
      <c r="D131" s="47">
        <v>50</v>
      </c>
      <c r="E131" s="48"/>
      <c r="F131" s="47"/>
    </row>
    <row r="132" spans="1:6" x14ac:dyDescent="0.25">
      <c r="A132" s="18">
        <f t="shared" si="4"/>
        <v>412</v>
      </c>
      <c r="B132" s="15" t="s">
        <v>122</v>
      </c>
      <c r="C132" s="12" t="s">
        <v>25</v>
      </c>
      <c r="D132" s="47">
        <v>50</v>
      </c>
      <c r="E132" s="48"/>
      <c r="F132" s="47"/>
    </row>
    <row r="133" spans="1:6" x14ac:dyDescent="0.25">
      <c r="A133" s="18">
        <f t="shared" si="4"/>
        <v>413</v>
      </c>
      <c r="B133" s="15" t="s">
        <v>123</v>
      </c>
      <c r="C133" s="12" t="s">
        <v>25</v>
      </c>
      <c r="D133" s="47">
        <v>30</v>
      </c>
      <c r="E133" s="48"/>
      <c r="F133" s="47"/>
    </row>
    <row r="134" spans="1:6" x14ac:dyDescent="0.25">
      <c r="A134" s="18">
        <f t="shared" si="4"/>
        <v>414</v>
      </c>
      <c r="B134" s="15" t="s">
        <v>124</v>
      </c>
      <c r="C134" s="12" t="s">
        <v>31</v>
      </c>
      <c r="D134" s="47">
        <v>2</v>
      </c>
      <c r="E134" s="48"/>
      <c r="F134" s="47"/>
    </row>
    <row r="135" spans="1:6" x14ac:dyDescent="0.25">
      <c r="A135" s="18">
        <f>A134+1</f>
        <v>415</v>
      </c>
      <c r="B135" s="15" t="s">
        <v>125</v>
      </c>
      <c r="C135" s="12" t="s">
        <v>31</v>
      </c>
      <c r="D135" s="47">
        <v>2</v>
      </c>
      <c r="E135" s="48"/>
      <c r="F135" s="47"/>
    </row>
    <row r="136" spans="1:6" x14ac:dyDescent="0.25">
      <c r="A136" s="18">
        <f t="shared" si="4"/>
        <v>416</v>
      </c>
      <c r="B136" s="15" t="s">
        <v>126</v>
      </c>
      <c r="C136" s="12" t="s">
        <v>31</v>
      </c>
      <c r="D136" s="47">
        <v>2</v>
      </c>
      <c r="E136" s="48"/>
      <c r="F136" s="47"/>
    </row>
    <row r="137" spans="1:6" x14ac:dyDescent="0.25">
      <c r="A137" s="18">
        <f t="shared" si="4"/>
        <v>417</v>
      </c>
      <c r="B137" s="15" t="s">
        <v>127</v>
      </c>
      <c r="C137" s="12" t="s">
        <v>31</v>
      </c>
      <c r="D137" s="47">
        <v>3</v>
      </c>
      <c r="E137" s="48"/>
      <c r="F137" s="47"/>
    </row>
    <row r="138" spans="1:6" x14ac:dyDescent="0.25">
      <c r="A138" s="18">
        <f t="shared" si="4"/>
        <v>418</v>
      </c>
      <c r="B138" s="15" t="s">
        <v>128</v>
      </c>
      <c r="C138" s="12" t="s">
        <v>21</v>
      </c>
      <c r="D138" s="47">
        <v>1</v>
      </c>
      <c r="E138" s="48"/>
      <c r="F138" s="47"/>
    </row>
    <row r="139" spans="1:6" x14ac:dyDescent="0.25">
      <c r="A139" s="10" t="s">
        <v>129</v>
      </c>
      <c r="B139" s="16" t="s">
        <v>130</v>
      </c>
      <c r="C139" s="12"/>
      <c r="D139" s="13"/>
      <c r="E139" s="14"/>
      <c r="F139" s="47"/>
    </row>
    <row r="140" spans="1:6" x14ac:dyDescent="0.25">
      <c r="A140" s="18">
        <f>A138+1</f>
        <v>419</v>
      </c>
      <c r="B140" s="15" t="s">
        <v>131</v>
      </c>
      <c r="C140" s="12" t="s">
        <v>21</v>
      </c>
      <c r="D140" s="47">
        <v>1</v>
      </c>
      <c r="E140" s="48"/>
      <c r="F140" s="47"/>
    </row>
    <row r="141" spans="1:6" x14ac:dyDescent="0.25">
      <c r="A141" s="18">
        <f>A140+1</f>
        <v>420</v>
      </c>
      <c r="B141" s="15" t="s">
        <v>132</v>
      </c>
      <c r="C141" s="12" t="s">
        <v>31</v>
      </c>
      <c r="D141" s="47">
        <v>1</v>
      </c>
      <c r="E141" s="48"/>
      <c r="F141" s="47"/>
    </row>
    <row r="142" spans="1:6" x14ac:dyDescent="0.25">
      <c r="A142" s="18">
        <f>A141+1</f>
        <v>421</v>
      </c>
      <c r="B142" s="15" t="s">
        <v>133</v>
      </c>
      <c r="C142" s="12" t="s">
        <v>21</v>
      </c>
      <c r="D142" s="47">
        <v>1</v>
      </c>
      <c r="E142" s="48"/>
      <c r="F142" s="47"/>
    </row>
    <row r="143" spans="1:6" x14ac:dyDescent="0.25">
      <c r="A143" s="18">
        <f t="shared" ref="A143:A146" si="5">A142+1</f>
        <v>422</v>
      </c>
      <c r="B143" s="15" t="s">
        <v>134</v>
      </c>
      <c r="C143" s="12" t="s">
        <v>21</v>
      </c>
      <c r="D143" s="47">
        <v>1</v>
      </c>
      <c r="E143" s="48"/>
      <c r="F143" s="47"/>
    </row>
    <row r="144" spans="1:6" x14ac:dyDescent="0.25">
      <c r="A144" s="18">
        <f t="shared" si="5"/>
        <v>423</v>
      </c>
      <c r="B144" s="15" t="s">
        <v>135</v>
      </c>
      <c r="C144" s="12" t="s">
        <v>31</v>
      </c>
      <c r="D144" s="47">
        <v>1</v>
      </c>
      <c r="E144" s="48"/>
      <c r="F144" s="47"/>
    </row>
    <row r="145" spans="1:6" x14ac:dyDescent="0.25">
      <c r="A145" s="18">
        <f t="shared" si="5"/>
        <v>424</v>
      </c>
      <c r="B145" s="15" t="s">
        <v>136</v>
      </c>
      <c r="C145" s="12" t="s">
        <v>19</v>
      </c>
      <c r="D145" s="47">
        <v>30</v>
      </c>
      <c r="E145" s="48"/>
      <c r="F145" s="47"/>
    </row>
    <row r="146" spans="1:6" x14ac:dyDescent="0.25">
      <c r="A146" s="18">
        <f t="shared" si="5"/>
        <v>425</v>
      </c>
      <c r="B146" s="15" t="s">
        <v>137</v>
      </c>
      <c r="C146" s="12" t="s">
        <v>31</v>
      </c>
      <c r="D146" s="47">
        <v>1</v>
      </c>
      <c r="E146" s="48"/>
      <c r="F146" s="47"/>
    </row>
    <row r="147" spans="1:6" x14ac:dyDescent="0.25">
      <c r="A147" s="62" t="s">
        <v>138</v>
      </c>
      <c r="B147" s="63"/>
      <c r="C147" s="63"/>
      <c r="D147" s="63"/>
      <c r="E147" s="64"/>
      <c r="F147" s="17"/>
    </row>
    <row r="148" spans="1:6" x14ac:dyDescent="0.25">
      <c r="A148" s="5">
        <v>500</v>
      </c>
      <c r="B148" s="6" t="s">
        <v>139</v>
      </c>
      <c r="C148" s="7"/>
      <c r="D148" s="8"/>
      <c r="E148" s="9"/>
      <c r="F148" s="8"/>
    </row>
    <row r="149" spans="1:6" x14ac:dyDescent="0.25">
      <c r="A149" s="10">
        <f>+A148+1</f>
        <v>501</v>
      </c>
      <c r="B149" s="15" t="s">
        <v>140</v>
      </c>
      <c r="C149" s="12" t="s">
        <v>31</v>
      </c>
      <c r="D149" s="47">
        <v>2</v>
      </c>
      <c r="E149" s="48"/>
      <c r="F149" s="47"/>
    </row>
    <row r="150" spans="1:6" x14ac:dyDescent="0.25">
      <c r="A150" s="10">
        <f t="shared" ref="A150:A166" si="6">+A149+1</f>
        <v>502</v>
      </c>
      <c r="B150" s="15" t="s">
        <v>141</v>
      </c>
      <c r="C150" s="12" t="s">
        <v>31</v>
      </c>
      <c r="D150" s="47">
        <v>1</v>
      </c>
      <c r="E150" s="48"/>
      <c r="F150" s="47"/>
    </row>
    <row r="151" spans="1:6" x14ac:dyDescent="0.25">
      <c r="A151" s="10">
        <f t="shared" si="6"/>
        <v>503</v>
      </c>
      <c r="B151" s="15" t="s">
        <v>142</v>
      </c>
      <c r="C151" s="12" t="s">
        <v>31</v>
      </c>
      <c r="D151" s="47">
        <v>3</v>
      </c>
      <c r="E151" s="48"/>
      <c r="F151" s="47"/>
    </row>
    <row r="152" spans="1:6" x14ac:dyDescent="0.25">
      <c r="A152" s="10">
        <f t="shared" si="6"/>
        <v>504</v>
      </c>
      <c r="B152" s="15" t="s">
        <v>143</v>
      </c>
      <c r="C152" s="12" t="s">
        <v>31</v>
      </c>
      <c r="D152" s="47">
        <v>1</v>
      </c>
      <c r="E152" s="48"/>
      <c r="F152" s="47"/>
    </row>
    <row r="153" spans="1:6" x14ac:dyDescent="0.25">
      <c r="A153" s="10">
        <f t="shared" si="6"/>
        <v>505</v>
      </c>
      <c r="B153" s="15" t="s">
        <v>144</v>
      </c>
      <c r="C153" s="12" t="s">
        <v>31</v>
      </c>
      <c r="D153" s="47">
        <v>1</v>
      </c>
      <c r="E153" s="48"/>
      <c r="F153" s="47"/>
    </row>
    <row r="154" spans="1:6" x14ac:dyDescent="0.25">
      <c r="A154" s="10">
        <f t="shared" si="6"/>
        <v>506</v>
      </c>
      <c r="B154" s="15" t="s">
        <v>145</v>
      </c>
      <c r="C154" s="12" t="s">
        <v>31</v>
      </c>
      <c r="D154" s="47">
        <v>1</v>
      </c>
      <c r="E154" s="48"/>
      <c r="F154" s="47"/>
    </row>
    <row r="155" spans="1:6" x14ac:dyDescent="0.25">
      <c r="A155" s="10">
        <f t="shared" si="6"/>
        <v>507</v>
      </c>
      <c r="B155" s="15" t="s">
        <v>146</v>
      </c>
      <c r="C155" s="12" t="s">
        <v>21</v>
      </c>
      <c r="D155" s="47">
        <v>1</v>
      </c>
      <c r="E155" s="48"/>
      <c r="F155" s="47"/>
    </row>
    <row r="156" spans="1:6" ht="25.5" x14ac:dyDescent="0.25">
      <c r="A156" s="10">
        <f t="shared" si="6"/>
        <v>508</v>
      </c>
      <c r="B156" s="15" t="s">
        <v>409</v>
      </c>
      <c r="C156" s="12" t="s">
        <v>21</v>
      </c>
      <c r="D156" s="47">
        <v>1</v>
      </c>
      <c r="E156" s="48"/>
      <c r="F156" s="47"/>
    </row>
    <row r="157" spans="1:6" ht="25.5" x14ac:dyDescent="0.25">
      <c r="A157" s="10">
        <f t="shared" si="6"/>
        <v>509</v>
      </c>
      <c r="B157" s="15" t="s">
        <v>147</v>
      </c>
      <c r="C157" s="12" t="s">
        <v>31</v>
      </c>
      <c r="D157" s="47">
        <v>1</v>
      </c>
      <c r="E157" s="48"/>
      <c r="F157" s="47"/>
    </row>
    <row r="158" spans="1:6" x14ac:dyDescent="0.25">
      <c r="A158" s="10">
        <f t="shared" si="6"/>
        <v>510</v>
      </c>
      <c r="B158" s="15" t="s">
        <v>148</v>
      </c>
      <c r="C158" s="12" t="s">
        <v>25</v>
      </c>
      <c r="D158" s="47">
        <v>7</v>
      </c>
      <c r="E158" s="48"/>
      <c r="F158" s="47"/>
    </row>
    <row r="159" spans="1:6" x14ac:dyDescent="0.25">
      <c r="A159" s="10">
        <f t="shared" si="6"/>
        <v>511</v>
      </c>
      <c r="B159" s="15" t="s">
        <v>149</v>
      </c>
      <c r="C159" s="12" t="s">
        <v>21</v>
      </c>
      <c r="D159" s="47">
        <v>1</v>
      </c>
      <c r="E159" s="48"/>
      <c r="F159" s="47"/>
    </row>
    <row r="160" spans="1:6" x14ac:dyDescent="0.25">
      <c r="A160" s="10">
        <f t="shared" si="6"/>
        <v>512</v>
      </c>
      <c r="B160" s="15" t="s">
        <v>150</v>
      </c>
      <c r="C160" s="12" t="s">
        <v>21</v>
      </c>
      <c r="D160" s="47">
        <v>1</v>
      </c>
      <c r="E160" s="48"/>
      <c r="F160" s="47"/>
    </row>
    <row r="161" spans="1:6" ht="25.5" x14ac:dyDescent="0.25">
      <c r="A161" s="10">
        <f>A160+1</f>
        <v>513</v>
      </c>
      <c r="B161" s="15" t="s">
        <v>151</v>
      </c>
      <c r="C161" s="12" t="s">
        <v>21</v>
      </c>
      <c r="D161" s="47">
        <v>1</v>
      </c>
      <c r="E161" s="48"/>
      <c r="F161" s="47"/>
    </row>
    <row r="162" spans="1:6" x14ac:dyDescent="0.25">
      <c r="A162" s="10">
        <f t="shared" si="6"/>
        <v>514</v>
      </c>
      <c r="B162" s="15" t="s">
        <v>152</v>
      </c>
      <c r="C162" s="12" t="s">
        <v>21</v>
      </c>
      <c r="D162" s="47">
        <v>1</v>
      </c>
      <c r="E162" s="48"/>
      <c r="F162" s="47"/>
    </row>
    <row r="163" spans="1:6" x14ac:dyDescent="0.25">
      <c r="A163" s="10">
        <f t="shared" si="6"/>
        <v>515</v>
      </c>
      <c r="B163" s="15" t="s">
        <v>153</v>
      </c>
      <c r="C163" s="12" t="s">
        <v>31</v>
      </c>
      <c r="D163" s="47">
        <v>3</v>
      </c>
      <c r="E163" s="48"/>
      <c r="F163" s="47"/>
    </row>
    <row r="164" spans="1:6" x14ac:dyDescent="0.25">
      <c r="A164" s="10">
        <f>A163+1</f>
        <v>516</v>
      </c>
      <c r="B164" s="15" t="s">
        <v>154</v>
      </c>
      <c r="C164" s="12" t="s">
        <v>31</v>
      </c>
      <c r="D164" s="47">
        <v>1</v>
      </c>
      <c r="E164" s="48"/>
      <c r="F164" s="47"/>
    </row>
    <row r="165" spans="1:6" x14ac:dyDescent="0.25">
      <c r="A165" s="10">
        <f>+A164+1</f>
        <v>517</v>
      </c>
      <c r="B165" s="15" t="s">
        <v>155</v>
      </c>
      <c r="C165" s="12" t="s">
        <v>31</v>
      </c>
      <c r="D165" s="47">
        <v>1</v>
      </c>
      <c r="E165" s="48"/>
      <c r="F165" s="47"/>
    </row>
    <row r="166" spans="1:6" x14ac:dyDescent="0.25">
      <c r="A166" s="10">
        <f t="shared" si="6"/>
        <v>518</v>
      </c>
      <c r="B166" s="15" t="s">
        <v>156</v>
      </c>
      <c r="C166" s="12" t="s">
        <v>31</v>
      </c>
      <c r="D166" s="47">
        <v>2</v>
      </c>
      <c r="E166" s="48"/>
      <c r="F166" s="47"/>
    </row>
    <row r="167" spans="1:6" x14ac:dyDescent="0.25">
      <c r="A167" s="62" t="s">
        <v>157</v>
      </c>
      <c r="B167" s="63"/>
      <c r="C167" s="63"/>
      <c r="D167" s="63"/>
      <c r="E167" s="64"/>
      <c r="F167" s="50"/>
    </row>
    <row r="168" spans="1:6" x14ac:dyDescent="0.25">
      <c r="A168" s="5">
        <v>600</v>
      </c>
      <c r="B168" s="6" t="s">
        <v>158</v>
      </c>
      <c r="C168" s="7"/>
      <c r="D168" s="8"/>
      <c r="E168" s="9"/>
      <c r="F168" s="8"/>
    </row>
    <row r="169" spans="1:6" x14ac:dyDescent="0.25">
      <c r="A169" s="10"/>
      <c r="B169" s="11" t="s">
        <v>159</v>
      </c>
      <c r="C169" s="12"/>
      <c r="D169" s="13"/>
      <c r="E169" s="14"/>
      <c r="F169" s="13"/>
    </row>
    <row r="170" spans="1:6" x14ac:dyDescent="0.25">
      <c r="A170" s="10">
        <v>601</v>
      </c>
      <c r="B170" s="15" t="s">
        <v>160</v>
      </c>
      <c r="C170" s="12" t="s">
        <v>21</v>
      </c>
      <c r="D170" s="47">
        <v>1</v>
      </c>
      <c r="E170" s="48"/>
      <c r="F170" s="47"/>
    </row>
    <row r="171" spans="1:6" x14ac:dyDescent="0.25">
      <c r="A171" s="10"/>
      <c r="B171" s="16" t="s">
        <v>161</v>
      </c>
      <c r="C171" s="12"/>
      <c r="D171" s="47"/>
      <c r="E171" s="48"/>
      <c r="F171" s="47"/>
    </row>
    <row r="172" spans="1:6" x14ac:dyDescent="0.25">
      <c r="A172" s="10">
        <f>A170+1</f>
        <v>602</v>
      </c>
      <c r="B172" s="15" t="s">
        <v>162</v>
      </c>
      <c r="C172" s="12" t="s">
        <v>25</v>
      </c>
      <c r="D172" s="47">
        <v>590</v>
      </c>
      <c r="E172" s="48"/>
      <c r="F172" s="47"/>
    </row>
    <row r="173" spans="1:6" x14ac:dyDescent="0.25">
      <c r="A173" s="10">
        <f>+A172+1</f>
        <v>603</v>
      </c>
      <c r="B173" s="15" t="s">
        <v>163</v>
      </c>
      <c r="C173" s="12" t="s">
        <v>31</v>
      </c>
      <c r="D173" s="47">
        <v>25</v>
      </c>
      <c r="E173" s="48"/>
      <c r="F173" s="47"/>
    </row>
    <row r="174" spans="1:6" x14ac:dyDescent="0.25">
      <c r="A174" s="10"/>
      <c r="B174" s="16" t="s">
        <v>164</v>
      </c>
      <c r="C174" s="12"/>
      <c r="D174" s="47"/>
      <c r="E174" s="48"/>
      <c r="F174" s="47"/>
    </row>
    <row r="175" spans="1:6" x14ac:dyDescent="0.25">
      <c r="A175" s="10">
        <f>+A173+1</f>
        <v>604</v>
      </c>
      <c r="B175" s="15" t="s">
        <v>165</v>
      </c>
      <c r="C175" s="12" t="s">
        <v>21</v>
      </c>
      <c r="D175" s="47">
        <v>1</v>
      </c>
      <c r="E175" s="48"/>
      <c r="F175" s="47"/>
    </row>
    <row r="176" spans="1:6" x14ac:dyDescent="0.25">
      <c r="A176" s="10"/>
      <c r="B176" s="16" t="s">
        <v>166</v>
      </c>
      <c r="C176" s="12"/>
      <c r="D176" s="47"/>
      <c r="E176" s="48"/>
      <c r="F176" s="47"/>
    </row>
    <row r="177" spans="1:6" x14ac:dyDescent="0.25">
      <c r="A177" s="10">
        <f>+A175+1</f>
        <v>605</v>
      </c>
      <c r="B177" s="15" t="s">
        <v>167</v>
      </c>
      <c r="C177" s="12" t="s">
        <v>25</v>
      </c>
      <c r="D177" s="47">
        <v>10</v>
      </c>
      <c r="E177" s="48"/>
      <c r="F177" s="47"/>
    </row>
    <row r="178" spans="1:6" x14ac:dyDescent="0.25">
      <c r="A178" s="10">
        <f>+A177+1</f>
        <v>606</v>
      </c>
      <c r="B178" s="15" t="s">
        <v>168</v>
      </c>
      <c r="C178" s="12" t="s">
        <v>25</v>
      </c>
      <c r="D178" s="47">
        <v>10</v>
      </c>
      <c r="E178" s="48"/>
      <c r="F178" s="47"/>
    </row>
    <row r="179" spans="1:6" x14ac:dyDescent="0.25">
      <c r="A179" s="10"/>
      <c r="B179" s="16" t="s">
        <v>169</v>
      </c>
      <c r="C179" s="12"/>
      <c r="D179" s="47"/>
      <c r="E179" s="48"/>
      <c r="F179" s="47"/>
    </row>
    <row r="180" spans="1:6" x14ac:dyDescent="0.25">
      <c r="A180" s="10">
        <f>A178+1</f>
        <v>607</v>
      </c>
      <c r="B180" s="15" t="s">
        <v>170</v>
      </c>
      <c r="C180" s="12" t="s">
        <v>25</v>
      </c>
      <c r="D180" s="47">
        <v>120</v>
      </c>
      <c r="E180" s="48"/>
      <c r="F180" s="47"/>
    </row>
    <row r="181" spans="1:6" x14ac:dyDescent="0.25">
      <c r="A181" s="10">
        <f>A180+1</f>
        <v>608</v>
      </c>
      <c r="B181" s="15" t="s">
        <v>171</v>
      </c>
      <c r="C181" s="12" t="s">
        <v>25</v>
      </c>
      <c r="D181" s="47">
        <v>370</v>
      </c>
      <c r="E181" s="48"/>
      <c r="F181" s="47"/>
    </row>
    <row r="182" spans="1:6" x14ac:dyDescent="0.25">
      <c r="A182" s="10">
        <f>A181+1</f>
        <v>609</v>
      </c>
      <c r="B182" s="15" t="s">
        <v>172</v>
      </c>
      <c r="C182" s="12" t="s">
        <v>25</v>
      </c>
      <c r="D182" s="47">
        <v>300</v>
      </c>
      <c r="E182" s="48"/>
      <c r="F182" s="47"/>
    </row>
    <row r="183" spans="1:6" x14ac:dyDescent="0.25">
      <c r="A183" s="10">
        <f>A182+1</f>
        <v>610</v>
      </c>
      <c r="B183" s="15" t="s">
        <v>173</v>
      </c>
      <c r="C183" s="12" t="s">
        <v>25</v>
      </c>
      <c r="D183" s="47">
        <f>70+10+130+90</f>
        <v>300</v>
      </c>
      <c r="E183" s="48"/>
      <c r="F183" s="47"/>
    </row>
    <row r="184" spans="1:6" x14ac:dyDescent="0.25">
      <c r="A184" s="10">
        <f>A183+1</f>
        <v>611</v>
      </c>
      <c r="B184" s="15" t="s">
        <v>174</v>
      </c>
      <c r="C184" s="12" t="s">
        <v>25</v>
      </c>
      <c r="D184" s="47">
        <v>500</v>
      </c>
      <c r="E184" s="48"/>
      <c r="F184" s="47"/>
    </row>
    <row r="185" spans="1:6" x14ac:dyDescent="0.25">
      <c r="A185" s="10">
        <f>A184+1</f>
        <v>612</v>
      </c>
      <c r="B185" s="15" t="s">
        <v>175</v>
      </c>
      <c r="C185" s="12" t="s">
        <v>21</v>
      </c>
      <c r="D185" s="47">
        <v>3</v>
      </c>
      <c r="E185" s="48"/>
      <c r="F185" s="47"/>
    </row>
    <row r="186" spans="1:6" x14ac:dyDescent="0.25">
      <c r="A186" s="10"/>
      <c r="B186" s="16" t="s">
        <v>176</v>
      </c>
      <c r="C186" s="12"/>
      <c r="D186" s="47"/>
      <c r="E186" s="48"/>
      <c r="F186" s="47"/>
    </row>
    <row r="187" spans="1:6" x14ac:dyDescent="0.25">
      <c r="A187" s="10">
        <f>A185+1</f>
        <v>613</v>
      </c>
      <c r="B187" s="15" t="s">
        <v>177</v>
      </c>
      <c r="C187" s="12" t="s">
        <v>31</v>
      </c>
      <c r="D187" s="47">
        <v>1</v>
      </c>
      <c r="E187" s="48"/>
      <c r="F187" s="47"/>
    </row>
    <row r="188" spans="1:6" x14ac:dyDescent="0.25">
      <c r="A188" s="10">
        <f>A187+1</f>
        <v>614</v>
      </c>
      <c r="B188" s="15" t="s">
        <v>178</v>
      </c>
      <c r="C188" s="12" t="s">
        <v>31</v>
      </c>
      <c r="D188" s="47">
        <v>4</v>
      </c>
      <c r="E188" s="48"/>
      <c r="F188" s="47"/>
    </row>
    <row r="189" spans="1:6" x14ac:dyDescent="0.25">
      <c r="A189" s="10">
        <f>1+A188</f>
        <v>615</v>
      </c>
      <c r="B189" s="15" t="s">
        <v>179</v>
      </c>
      <c r="C189" s="12" t="s">
        <v>31</v>
      </c>
      <c r="D189" s="47">
        <v>4</v>
      </c>
      <c r="E189" s="48"/>
      <c r="F189" s="47"/>
    </row>
    <row r="190" spans="1:6" x14ac:dyDescent="0.25">
      <c r="A190" s="10">
        <f t="shared" ref="A190:A217" si="7">1+A189</f>
        <v>616</v>
      </c>
      <c r="B190" s="15" t="s">
        <v>180</v>
      </c>
      <c r="C190" s="12" t="s">
        <v>31</v>
      </c>
      <c r="D190" s="47">
        <f>1+3+2+1+1+2+4+3+1+6+2+1+1+1+1</f>
        <v>30</v>
      </c>
      <c r="E190" s="48"/>
      <c r="F190" s="47"/>
    </row>
    <row r="191" spans="1:6" x14ac:dyDescent="0.25">
      <c r="A191" s="10">
        <f t="shared" si="7"/>
        <v>617</v>
      </c>
      <c r="B191" s="15" t="s">
        <v>181</v>
      </c>
      <c r="C191" s="12" t="s">
        <v>31</v>
      </c>
      <c r="D191" s="47">
        <f>1+6</f>
        <v>7</v>
      </c>
      <c r="E191" s="48"/>
      <c r="F191" s="47"/>
    </row>
    <row r="192" spans="1:6" x14ac:dyDescent="0.25">
      <c r="A192" s="10">
        <f t="shared" si="7"/>
        <v>618</v>
      </c>
      <c r="B192" s="15" t="s">
        <v>182</v>
      </c>
      <c r="C192" s="12" t="s">
        <v>31</v>
      </c>
      <c r="D192" s="47">
        <f>1+7+7</f>
        <v>15</v>
      </c>
      <c r="E192" s="48"/>
      <c r="F192" s="47"/>
    </row>
    <row r="193" spans="1:6" x14ac:dyDescent="0.25">
      <c r="A193" s="10">
        <f t="shared" si="7"/>
        <v>619</v>
      </c>
      <c r="B193" s="15" t="s">
        <v>183</v>
      </c>
      <c r="C193" s="12" t="s">
        <v>31</v>
      </c>
      <c r="D193" s="47">
        <v>40</v>
      </c>
      <c r="E193" s="48"/>
      <c r="F193" s="47"/>
    </row>
    <row r="194" spans="1:6" x14ac:dyDescent="0.25">
      <c r="A194" s="10">
        <f t="shared" si="7"/>
        <v>620</v>
      </c>
      <c r="B194" s="15" t="s">
        <v>184</v>
      </c>
      <c r="C194" s="12" t="s">
        <v>31</v>
      </c>
      <c r="D194" s="47">
        <v>2</v>
      </c>
      <c r="E194" s="48"/>
      <c r="F194" s="47"/>
    </row>
    <row r="195" spans="1:6" x14ac:dyDescent="0.25">
      <c r="A195" s="10">
        <f>1+A194</f>
        <v>621</v>
      </c>
      <c r="B195" s="15" t="s">
        <v>185</v>
      </c>
      <c r="C195" s="12" t="s">
        <v>31</v>
      </c>
      <c r="D195" s="47">
        <f>240-94</f>
        <v>146</v>
      </c>
      <c r="E195" s="48"/>
      <c r="F195" s="47"/>
    </row>
    <row r="196" spans="1:6" x14ac:dyDescent="0.25">
      <c r="A196" s="10">
        <f t="shared" si="7"/>
        <v>622</v>
      </c>
      <c r="B196" s="15" t="s">
        <v>186</v>
      </c>
      <c r="C196" s="12" t="s">
        <v>31</v>
      </c>
      <c r="D196" s="47">
        <v>24</v>
      </c>
      <c r="E196" s="48"/>
      <c r="F196" s="47"/>
    </row>
    <row r="197" spans="1:6" x14ac:dyDescent="0.25">
      <c r="A197" s="10"/>
      <c r="B197" s="16" t="s">
        <v>187</v>
      </c>
      <c r="C197" s="12"/>
      <c r="D197" s="47"/>
      <c r="E197" s="48"/>
      <c r="F197" s="47"/>
    </row>
    <row r="198" spans="1:6" x14ac:dyDescent="0.25">
      <c r="A198" s="10">
        <f>1+A196</f>
        <v>623</v>
      </c>
      <c r="B198" s="15" t="s">
        <v>188</v>
      </c>
      <c r="C198" s="12" t="s">
        <v>31</v>
      </c>
      <c r="D198" s="47">
        <v>50</v>
      </c>
      <c r="E198" s="48"/>
      <c r="F198" s="47"/>
    </row>
    <row r="199" spans="1:6" x14ac:dyDescent="0.25">
      <c r="A199" s="10">
        <f t="shared" si="7"/>
        <v>624</v>
      </c>
      <c r="B199" s="15" t="s">
        <v>189</v>
      </c>
      <c r="C199" s="12" t="s">
        <v>31</v>
      </c>
      <c r="D199" s="47">
        <f>2+2+8+5+1+8+1</f>
        <v>27</v>
      </c>
      <c r="E199" s="48"/>
      <c r="F199" s="47"/>
    </row>
    <row r="200" spans="1:6" x14ac:dyDescent="0.25">
      <c r="A200" s="10">
        <f t="shared" si="7"/>
        <v>625</v>
      </c>
      <c r="B200" s="15" t="s">
        <v>190</v>
      </c>
      <c r="C200" s="12" t="s">
        <v>31</v>
      </c>
      <c r="D200" s="47">
        <f>1+2+4+5+1+1</f>
        <v>14</v>
      </c>
      <c r="E200" s="48"/>
      <c r="F200" s="47"/>
    </row>
    <row r="201" spans="1:6" x14ac:dyDescent="0.25">
      <c r="A201" s="10"/>
      <c r="B201" s="16" t="s">
        <v>191</v>
      </c>
      <c r="C201" s="12"/>
      <c r="D201" s="47"/>
      <c r="E201" s="48"/>
      <c r="F201" s="47"/>
    </row>
    <row r="202" spans="1:6" x14ac:dyDescent="0.25">
      <c r="A202" s="10">
        <f>A200+1</f>
        <v>626</v>
      </c>
      <c r="B202" s="15" t="s">
        <v>192</v>
      </c>
      <c r="C202" s="12" t="s">
        <v>31</v>
      </c>
      <c r="D202" s="47">
        <f>6+4+4</f>
        <v>14</v>
      </c>
      <c r="E202" s="48"/>
      <c r="F202" s="47"/>
    </row>
    <row r="203" spans="1:6" x14ac:dyDescent="0.25">
      <c r="A203" s="10">
        <f t="shared" si="7"/>
        <v>627</v>
      </c>
      <c r="B203" s="15" t="s">
        <v>193</v>
      </c>
      <c r="C203" s="12" t="s">
        <v>31</v>
      </c>
      <c r="D203" s="47">
        <v>2</v>
      </c>
      <c r="E203" s="48"/>
      <c r="F203" s="47"/>
    </row>
    <row r="204" spans="1:6" x14ac:dyDescent="0.25">
      <c r="A204" s="10">
        <f t="shared" si="7"/>
        <v>628</v>
      </c>
      <c r="B204" s="15" t="s">
        <v>194</v>
      </c>
      <c r="C204" s="12" t="s">
        <v>31</v>
      </c>
      <c r="D204" s="47">
        <f>8+6</f>
        <v>14</v>
      </c>
      <c r="E204" s="48"/>
      <c r="F204" s="47"/>
    </row>
    <row r="205" spans="1:6" ht="25.5" x14ac:dyDescent="0.25">
      <c r="A205" s="10">
        <f t="shared" si="7"/>
        <v>629</v>
      </c>
      <c r="B205" s="15" t="s">
        <v>195</v>
      </c>
      <c r="C205" s="12" t="s">
        <v>31</v>
      </c>
      <c r="D205" s="47">
        <v>16</v>
      </c>
      <c r="E205" s="48"/>
      <c r="F205" s="47"/>
    </row>
    <row r="206" spans="1:6" x14ac:dyDescent="0.25">
      <c r="A206" s="10">
        <f>1+A205</f>
        <v>630</v>
      </c>
      <c r="B206" s="15" t="s">
        <v>196</v>
      </c>
      <c r="C206" s="12" t="s">
        <v>31</v>
      </c>
      <c r="D206" s="47">
        <f>3+5</f>
        <v>8</v>
      </c>
      <c r="E206" s="48"/>
      <c r="F206" s="47"/>
    </row>
    <row r="207" spans="1:6" x14ac:dyDescent="0.25">
      <c r="A207" s="10">
        <f t="shared" si="7"/>
        <v>631</v>
      </c>
      <c r="B207" s="15" t="s">
        <v>197</v>
      </c>
      <c r="C207" s="12" t="s">
        <v>31</v>
      </c>
      <c r="D207" s="47">
        <v>1</v>
      </c>
      <c r="E207" s="48"/>
      <c r="F207" s="47"/>
    </row>
    <row r="208" spans="1:6" x14ac:dyDescent="0.25">
      <c r="A208" s="10">
        <f t="shared" si="7"/>
        <v>632</v>
      </c>
      <c r="B208" s="15" t="s">
        <v>198</v>
      </c>
      <c r="C208" s="12" t="s">
        <v>31</v>
      </c>
      <c r="D208" s="47">
        <f>6+8</f>
        <v>14</v>
      </c>
      <c r="E208" s="48"/>
      <c r="F208" s="47"/>
    </row>
    <row r="209" spans="1:6" x14ac:dyDescent="0.25">
      <c r="A209" s="10">
        <f>A208+1</f>
        <v>633</v>
      </c>
      <c r="B209" s="15" t="s">
        <v>199</v>
      </c>
      <c r="C209" s="12" t="s">
        <v>31</v>
      </c>
      <c r="D209" s="47">
        <v>4</v>
      </c>
      <c r="E209" s="48"/>
      <c r="F209" s="47"/>
    </row>
    <row r="210" spans="1:6" x14ac:dyDescent="0.25">
      <c r="A210" s="10">
        <f t="shared" si="7"/>
        <v>634</v>
      </c>
      <c r="B210" s="15" t="s">
        <v>200</v>
      </c>
      <c r="C210" s="12" t="s">
        <v>31</v>
      </c>
      <c r="D210" s="47">
        <f>3+4+8+4+6+2+2+8+2+16</f>
        <v>55</v>
      </c>
      <c r="E210" s="48"/>
      <c r="F210" s="47"/>
    </row>
    <row r="211" spans="1:6" x14ac:dyDescent="0.25">
      <c r="A211" s="10">
        <f t="shared" si="7"/>
        <v>635</v>
      </c>
      <c r="B211" s="15" t="s">
        <v>201</v>
      </c>
      <c r="C211" s="12" t="s">
        <v>31</v>
      </c>
      <c r="D211" s="47">
        <f>1+4+6</f>
        <v>11</v>
      </c>
      <c r="E211" s="48"/>
      <c r="F211" s="47"/>
    </row>
    <row r="212" spans="1:6" x14ac:dyDescent="0.25">
      <c r="A212" s="10">
        <f t="shared" si="7"/>
        <v>636</v>
      </c>
      <c r="B212" s="15" t="s">
        <v>202</v>
      </c>
      <c r="C212" s="12" t="s">
        <v>31</v>
      </c>
      <c r="D212" s="47">
        <f>2+3+6+3</f>
        <v>14</v>
      </c>
      <c r="E212" s="48"/>
      <c r="F212" s="47"/>
    </row>
    <row r="213" spans="1:6" x14ac:dyDescent="0.25">
      <c r="A213" s="10">
        <f t="shared" si="7"/>
        <v>637</v>
      </c>
      <c r="B213" s="15" t="s">
        <v>203</v>
      </c>
      <c r="C213" s="12" t="s">
        <v>31</v>
      </c>
      <c r="D213" s="47">
        <v>2</v>
      </c>
      <c r="E213" s="48"/>
      <c r="F213" s="47"/>
    </row>
    <row r="214" spans="1:6" x14ac:dyDescent="0.25">
      <c r="A214" s="10">
        <f t="shared" si="7"/>
        <v>638</v>
      </c>
      <c r="B214" s="15" t="s">
        <v>204</v>
      </c>
      <c r="C214" s="12" t="s">
        <v>31</v>
      </c>
      <c r="D214" s="47">
        <v>1</v>
      </c>
      <c r="E214" s="48"/>
      <c r="F214" s="47"/>
    </row>
    <row r="215" spans="1:6" x14ac:dyDescent="0.25">
      <c r="A215" s="10">
        <f t="shared" si="7"/>
        <v>639</v>
      </c>
      <c r="B215" s="15" t="s">
        <v>205</v>
      </c>
      <c r="C215" s="12" t="s">
        <v>31</v>
      </c>
      <c r="D215" s="47">
        <v>3</v>
      </c>
      <c r="E215" s="48"/>
      <c r="F215" s="47"/>
    </row>
    <row r="216" spans="1:6" x14ac:dyDescent="0.25">
      <c r="A216" s="10">
        <f t="shared" si="7"/>
        <v>640</v>
      </c>
      <c r="B216" s="15" t="s">
        <v>206</v>
      </c>
      <c r="C216" s="12" t="s">
        <v>31</v>
      </c>
      <c r="D216" s="47">
        <v>6</v>
      </c>
      <c r="E216" s="48"/>
      <c r="F216" s="47"/>
    </row>
    <row r="217" spans="1:6" x14ac:dyDescent="0.25">
      <c r="A217" s="10">
        <f t="shared" si="7"/>
        <v>641</v>
      </c>
      <c r="B217" s="15" t="s">
        <v>207</v>
      </c>
      <c r="C217" s="12" t="s">
        <v>31</v>
      </c>
      <c r="D217" s="47">
        <v>16</v>
      </c>
      <c r="E217" s="48"/>
      <c r="F217" s="47"/>
    </row>
    <row r="218" spans="1:6" x14ac:dyDescent="0.25">
      <c r="A218" s="10">
        <f>1+A217</f>
        <v>642</v>
      </c>
      <c r="B218" s="15" t="s">
        <v>208</v>
      </c>
      <c r="C218" s="12" t="s">
        <v>31</v>
      </c>
      <c r="D218" s="47">
        <f>5+5</f>
        <v>10</v>
      </c>
      <c r="E218" s="48"/>
      <c r="F218" s="47"/>
    </row>
    <row r="219" spans="1:6" x14ac:dyDescent="0.25">
      <c r="A219" s="10"/>
      <c r="B219" s="11" t="s">
        <v>209</v>
      </c>
      <c r="C219" s="12"/>
      <c r="D219" s="47"/>
      <c r="E219" s="48"/>
      <c r="F219" s="47"/>
    </row>
    <row r="220" spans="1:6" ht="25.5" x14ac:dyDescent="0.25">
      <c r="A220" s="10">
        <f>1+A218</f>
        <v>643</v>
      </c>
      <c r="B220" s="15" t="s">
        <v>210</v>
      </c>
      <c r="C220" s="12" t="s">
        <v>31</v>
      </c>
      <c r="D220" s="47">
        <v>4</v>
      </c>
      <c r="E220" s="48"/>
      <c r="F220" s="47"/>
    </row>
    <row r="221" spans="1:6" x14ac:dyDescent="0.25">
      <c r="A221" s="62" t="s">
        <v>211</v>
      </c>
      <c r="B221" s="63"/>
      <c r="C221" s="63"/>
      <c r="D221" s="63"/>
      <c r="E221" s="64"/>
      <c r="F221" s="50"/>
    </row>
    <row r="222" spans="1:6" x14ac:dyDescent="0.25">
      <c r="A222" s="5">
        <v>700</v>
      </c>
      <c r="B222" s="6" t="s">
        <v>212</v>
      </c>
      <c r="C222" s="7"/>
      <c r="D222" s="8"/>
      <c r="E222" s="9"/>
      <c r="F222" s="8"/>
    </row>
    <row r="223" spans="1:6" x14ac:dyDescent="0.25">
      <c r="A223" s="10">
        <f>A222+1</f>
        <v>701</v>
      </c>
      <c r="B223" s="15" t="s">
        <v>213</v>
      </c>
      <c r="C223" s="12" t="s">
        <v>31</v>
      </c>
      <c r="D223" s="47">
        <v>1</v>
      </c>
      <c r="E223" s="48"/>
      <c r="F223" s="47"/>
    </row>
    <row r="224" spans="1:6" x14ac:dyDescent="0.25">
      <c r="A224" s="10">
        <f t="shared" ref="A224:A232" si="8">+A223+1</f>
        <v>702</v>
      </c>
      <c r="B224" s="15" t="s">
        <v>214</v>
      </c>
      <c r="C224" s="12" t="s">
        <v>31</v>
      </c>
      <c r="D224" s="47">
        <v>19</v>
      </c>
      <c r="E224" s="48"/>
      <c r="F224" s="47"/>
    </row>
    <row r="225" spans="1:6" x14ac:dyDescent="0.25">
      <c r="A225" s="10">
        <f>+A224+1</f>
        <v>703</v>
      </c>
      <c r="B225" s="15" t="s">
        <v>215</v>
      </c>
      <c r="C225" s="12" t="s">
        <v>31</v>
      </c>
      <c r="D225" s="47">
        <v>1</v>
      </c>
      <c r="E225" s="48"/>
      <c r="F225" s="47"/>
    </row>
    <row r="226" spans="1:6" x14ac:dyDescent="0.25">
      <c r="A226" s="10">
        <f t="shared" si="8"/>
        <v>704</v>
      </c>
      <c r="B226" s="15" t="s">
        <v>216</v>
      </c>
      <c r="C226" s="12" t="s">
        <v>31</v>
      </c>
      <c r="D226" s="47">
        <v>1</v>
      </c>
      <c r="E226" s="48"/>
      <c r="F226" s="47"/>
    </row>
    <row r="227" spans="1:6" x14ac:dyDescent="0.25">
      <c r="A227" s="10">
        <f>A226+1</f>
        <v>705</v>
      </c>
      <c r="B227" s="15" t="s">
        <v>217</v>
      </c>
      <c r="C227" s="12" t="s">
        <v>31</v>
      </c>
      <c r="D227" s="47">
        <v>1</v>
      </c>
      <c r="E227" s="48"/>
      <c r="F227" s="47"/>
    </row>
    <row r="228" spans="1:6" x14ac:dyDescent="0.25">
      <c r="A228" s="10">
        <f>A227+1</f>
        <v>706</v>
      </c>
      <c r="B228" s="15" t="s">
        <v>218</v>
      </c>
      <c r="C228" s="12" t="s">
        <v>31</v>
      </c>
      <c r="D228" s="47">
        <v>1</v>
      </c>
      <c r="E228" s="48"/>
      <c r="F228" s="47"/>
    </row>
    <row r="229" spans="1:6" x14ac:dyDescent="0.25">
      <c r="A229" s="10">
        <f>A228+1</f>
        <v>707</v>
      </c>
      <c r="B229" s="15" t="s">
        <v>219</v>
      </c>
      <c r="C229" s="12" t="s">
        <v>31</v>
      </c>
      <c r="D229" s="47">
        <v>1</v>
      </c>
      <c r="E229" s="48"/>
      <c r="F229" s="47"/>
    </row>
    <row r="230" spans="1:6" x14ac:dyDescent="0.25">
      <c r="A230" s="10">
        <f>A229+1</f>
        <v>708</v>
      </c>
      <c r="B230" s="15" t="s">
        <v>220</v>
      </c>
      <c r="C230" s="12" t="s">
        <v>31</v>
      </c>
      <c r="D230" s="47">
        <f>19+30</f>
        <v>49</v>
      </c>
      <c r="E230" s="48"/>
      <c r="F230" s="47"/>
    </row>
    <row r="231" spans="1:6" x14ac:dyDescent="0.25">
      <c r="A231" s="10">
        <f t="shared" si="8"/>
        <v>709</v>
      </c>
      <c r="B231" s="15" t="s">
        <v>221</v>
      </c>
      <c r="C231" s="12" t="s">
        <v>31</v>
      </c>
      <c r="D231" s="47">
        <v>19</v>
      </c>
      <c r="E231" s="48"/>
      <c r="F231" s="47"/>
    </row>
    <row r="232" spans="1:6" ht="38.25" x14ac:dyDescent="0.25">
      <c r="A232" s="10">
        <f t="shared" si="8"/>
        <v>710</v>
      </c>
      <c r="B232" s="15" t="s">
        <v>222</v>
      </c>
      <c r="C232" s="12" t="s">
        <v>21</v>
      </c>
      <c r="D232" s="47">
        <v>1</v>
      </c>
      <c r="E232" s="48"/>
      <c r="F232" s="47"/>
    </row>
    <row r="233" spans="1:6" ht="14.25" customHeight="1" x14ac:dyDescent="0.25">
      <c r="A233" s="62" t="s">
        <v>223</v>
      </c>
      <c r="B233" s="63"/>
      <c r="C233" s="63"/>
      <c r="D233" s="63"/>
      <c r="E233" s="64"/>
      <c r="F233" s="50"/>
    </row>
    <row r="234" spans="1:6" x14ac:dyDescent="0.25">
      <c r="A234" s="6">
        <v>800</v>
      </c>
      <c r="B234" s="6" t="s">
        <v>224</v>
      </c>
      <c r="C234" s="6"/>
      <c r="D234" s="6"/>
      <c r="E234" s="6"/>
      <c r="F234" s="6"/>
    </row>
    <row r="235" spans="1:6" x14ac:dyDescent="0.25">
      <c r="A235" s="10"/>
      <c r="B235" s="16" t="s">
        <v>225</v>
      </c>
      <c r="C235" s="12"/>
      <c r="D235" s="13"/>
      <c r="E235" s="14"/>
      <c r="F235" s="13"/>
    </row>
    <row r="236" spans="1:6" ht="25.5" x14ac:dyDescent="0.25">
      <c r="A236" s="10">
        <f>+A234+1</f>
        <v>801</v>
      </c>
      <c r="B236" s="15" t="s">
        <v>226</v>
      </c>
      <c r="C236" s="12" t="s">
        <v>31</v>
      </c>
      <c r="D236" s="47">
        <v>1</v>
      </c>
      <c r="E236" s="48"/>
      <c r="F236" s="47"/>
    </row>
    <row r="237" spans="1:6" ht="25.5" x14ac:dyDescent="0.25">
      <c r="A237" s="10">
        <f>A236+1</f>
        <v>802</v>
      </c>
      <c r="B237" s="15" t="s">
        <v>227</v>
      </c>
      <c r="C237" s="12" t="s">
        <v>31</v>
      </c>
      <c r="D237" s="47">
        <v>1</v>
      </c>
      <c r="E237" s="48"/>
      <c r="F237" s="47"/>
    </row>
    <row r="238" spans="1:6" ht="25.5" x14ac:dyDescent="0.25">
      <c r="A238" s="10">
        <f>A237+1</f>
        <v>803</v>
      </c>
      <c r="B238" s="15" t="s">
        <v>228</v>
      </c>
      <c r="C238" s="12" t="s">
        <v>31</v>
      </c>
      <c r="D238" s="47">
        <v>1</v>
      </c>
      <c r="E238" s="48"/>
      <c r="F238" s="47"/>
    </row>
    <row r="239" spans="1:6" x14ac:dyDescent="0.25">
      <c r="A239" s="10"/>
      <c r="B239" s="16" t="s">
        <v>229</v>
      </c>
      <c r="C239" s="12"/>
      <c r="D239" s="47"/>
      <c r="E239" s="14"/>
      <c r="F239" s="13"/>
    </row>
    <row r="240" spans="1:6" ht="25.5" x14ac:dyDescent="0.25">
      <c r="A240" s="10">
        <f>A238+1</f>
        <v>804</v>
      </c>
      <c r="B240" s="15" t="s">
        <v>230</v>
      </c>
      <c r="C240" s="12" t="s">
        <v>31</v>
      </c>
      <c r="D240" s="47">
        <v>4</v>
      </c>
      <c r="E240" s="48"/>
      <c r="F240" s="47"/>
    </row>
    <row r="241" spans="1:6" ht="25.5" x14ac:dyDescent="0.25">
      <c r="A241" s="10">
        <f>+A240+1</f>
        <v>805</v>
      </c>
      <c r="B241" s="15" t="s">
        <v>231</v>
      </c>
      <c r="C241" s="12" t="s">
        <v>31</v>
      </c>
      <c r="D241" s="47">
        <v>2</v>
      </c>
      <c r="E241" s="48"/>
      <c r="F241" s="47"/>
    </row>
    <row r="242" spans="1:6" x14ac:dyDescent="0.25">
      <c r="A242" s="10"/>
      <c r="B242" s="16" t="s">
        <v>232</v>
      </c>
      <c r="C242" s="12"/>
      <c r="D242" s="47"/>
      <c r="E242" s="14"/>
      <c r="F242" s="13"/>
    </row>
    <row r="243" spans="1:6" ht="25.5" x14ac:dyDescent="0.25">
      <c r="A243" s="10">
        <f>A241+1</f>
        <v>806</v>
      </c>
      <c r="B243" s="15" t="s">
        <v>233</v>
      </c>
      <c r="C243" s="12" t="s">
        <v>31</v>
      </c>
      <c r="D243" s="47">
        <v>1</v>
      </c>
      <c r="E243" s="48"/>
      <c r="F243" s="47"/>
    </row>
    <row r="244" spans="1:6" ht="25.5" x14ac:dyDescent="0.25">
      <c r="A244" s="10">
        <f>A243+1</f>
        <v>807</v>
      </c>
      <c r="B244" s="15" t="s">
        <v>234</v>
      </c>
      <c r="C244" s="12" t="s">
        <v>31</v>
      </c>
      <c r="D244" s="47">
        <v>6</v>
      </c>
      <c r="E244" s="48"/>
      <c r="F244" s="47"/>
    </row>
    <row r="245" spans="1:6" ht="25.5" x14ac:dyDescent="0.25">
      <c r="A245" s="10">
        <f>A244+1</f>
        <v>808</v>
      </c>
      <c r="B245" s="15" t="s">
        <v>235</v>
      </c>
      <c r="C245" s="12" t="s">
        <v>31</v>
      </c>
      <c r="D245" s="47">
        <v>4</v>
      </c>
      <c r="E245" s="48"/>
      <c r="F245" s="47"/>
    </row>
    <row r="246" spans="1:6" ht="25.5" x14ac:dyDescent="0.25">
      <c r="A246" s="10">
        <f>A245+1</f>
        <v>809</v>
      </c>
      <c r="B246" s="15" t="s">
        <v>236</v>
      </c>
      <c r="C246" s="12" t="s">
        <v>31</v>
      </c>
      <c r="D246" s="47">
        <v>3</v>
      </c>
      <c r="E246" s="48"/>
      <c r="F246" s="47"/>
    </row>
    <row r="247" spans="1:6" x14ac:dyDescent="0.25">
      <c r="A247" s="10"/>
      <c r="B247" s="16" t="s">
        <v>237</v>
      </c>
      <c r="C247" s="12"/>
      <c r="D247" s="47"/>
      <c r="E247" s="14"/>
      <c r="F247" s="47"/>
    </row>
    <row r="248" spans="1:6" ht="38.25" x14ac:dyDescent="0.25">
      <c r="A248" s="10">
        <f>A246+1</f>
        <v>810</v>
      </c>
      <c r="B248" s="15" t="s">
        <v>410</v>
      </c>
      <c r="C248" s="12" t="s">
        <v>21</v>
      </c>
      <c r="D248" s="47">
        <v>20</v>
      </c>
      <c r="E248" s="48"/>
      <c r="F248" s="47"/>
    </row>
    <row r="249" spans="1:6" ht="38.25" x14ac:dyDescent="0.25">
      <c r="A249" s="10">
        <f>+A248+1</f>
        <v>811</v>
      </c>
      <c r="B249" s="15" t="s">
        <v>238</v>
      </c>
      <c r="C249" s="12" t="s">
        <v>21</v>
      </c>
      <c r="D249" s="47">
        <v>20</v>
      </c>
      <c r="E249" s="48"/>
      <c r="F249" s="47"/>
    </row>
    <row r="250" spans="1:6" x14ac:dyDescent="0.25">
      <c r="A250" s="10"/>
      <c r="B250" s="16" t="s">
        <v>239</v>
      </c>
      <c r="C250" s="12"/>
      <c r="D250" s="47"/>
      <c r="E250" s="14"/>
      <c r="F250" s="47"/>
    </row>
    <row r="251" spans="1:6" ht="25.5" x14ac:dyDescent="0.25">
      <c r="A251" s="10">
        <f>A249+1</f>
        <v>812</v>
      </c>
      <c r="B251" s="15" t="s">
        <v>240</v>
      </c>
      <c r="C251" s="12" t="s">
        <v>25</v>
      </c>
      <c r="D251" s="47">
        <v>10</v>
      </c>
      <c r="E251" s="48"/>
      <c r="F251" s="47"/>
    </row>
    <row r="252" spans="1:6" x14ac:dyDescent="0.25">
      <c r="A252" s="10">
        <f>+A251+1</f>
        <v>813</v>
      </c>
      <c r="B252" s="15" t="s">
        <v>241</v>
      </c>
      <c r="C252" s="12" t="s">
        <v>25</v>
      </c>
      <c r="D252" s="47">
        <v>280</v>
      </c>
      <c r="E252" s="48"/>
      <c r="F252" s="47"/>
    </row>
    <row r="253" spans="1:6" x14ac:dyDescent="0.25">
      <c r="A253" s="10">
        <f>A252+1</f>
        <v>814</v>
      </c>
      <c r="B253" s="15" t="s">
        <v>242</v>
      </c>
      <c r="C253" s="12" t="s">
        <v>19</v>
      </c>
      <c r="D253" s="47">
        <v>5</v>
      </c>
      <c r="E253" s="48"/>
      <c r="F253" s="47"/>
    </row>
    <row r="254" spans="1:6" ht="24.75" customHeight="1" x14ac:dyDescent="0.25">
      <c r="A254" s="10">
        <f>A253+1</f>
        <v>815</v>
      </c>
      <c r="B254" s="15" t="s">
        <v>243</v>
      </c>
      <c r="C254" s="12" t="s">
        <v>19</v>
      </c>
      <c r="D254" s="47">
        <v>5</v>
      </c>
      <c r="E254" s="48"/>
      <c r="F254" s="47"/>
    </row>
    <row r="255" spans="1:6" x14ac:dyDescent="0.25">
      <c r="A255" s="10"/>
      <c r="B255" s="16" t="s">
        <v>244</v>
      </c>
      <c r="C255" s="12"/>
      <c r="D255" s="47"/>
      <c r="E255" s="48"/>
      <c r="F255" s="47"/>
    </row>
    <row r="256" spans="1:6" x14ac:dyDescent="0.25">
      <c r="A256" s="10">
        <f>+A254+1</f>
        <v>816</v>
      </c>
      <c r="B256" s="15" t="s">
        <v>245</v>
      </c>
      <c r="C256" s="12" t="s">
        <v>21</v>
      </c>
      <c r="D256" s="47">
        <v>3</v>
      </c>
      <c r="E256" s="48"/>
      <c r="F256" s="47"/>
    </row>
    <row r="257" spans="1:6" x14ac:dyDescent="0.25">
      <c r="A257" s="10"/>
      <c r="B257" s="16" t="s">
        <v>246</v>
      </c>
      <c r="C257" s="12"/>
      <c r="D257" s="13"/>
      <c r="E257" s="48"/>
      <c r="F257" s="47"/>
    </row>
    <row r="258" spans="1:6" x14ac:dyDescent="0.25">
      <c r="A258" s="19">
        <f>A256+1</f>
        <v>817</v>
      </c>
      <c r="B258" s="15" t="s">
        <v>247</v>
      </c>
      <c r="C258" s="20" t="s">
        <v>31</v>
      </c>
      <c r="D258" s="21">
        <v>1</v>
      </c>
      <c r="E258" s="53"/>
      <c r="F258" s="47"/>
    </row>
    <row r="259" spans="1:6" x14ac:dyDescent="0.25">
      <c r="A259" s="19"/>
      <c r="B259" s="16" t="s">
        <v>248</v>
      </c>
      <c r="C259" s="20"/>
      <c r="D259" s="21"/>
      <c r="E259" s="53"/>
      <c r="F259" s="47"/>
    </row>
    <row r="260" spans="1:6" x14ac:dyDescent="0.25">
      <c r="A260" s="19">
        <f>+A258+1</f>
        <v>818</v>
      </c>
      <c r="B260" s="15" t="s">
        <v>249</v>
      </c>
      <c r="C260" s="20" t="s">
        <v>21</v>
      </c>
      <c r="D260" s="21">
        <v>3</v>
      </c>
      <c r="E260" s="53"/>
      <c r="F260" s="47"/>
    </row>
    <row r="261" spans="1:6" x14ac:dyDescent="0.25">
      <c r="A261" s="19"/>
      <c r="B261" s="16" t="s">
        <v>250</v>
      </c>
      <c r="C261" s="20"/>
      <c r="D261" s="21"/>
      <c r="E261" s="53"/>
      <c r="F261" s="47"/>
    </row>
    <row r="262" spans="1:6" x14ac:dyDescent="0.25">
      <c r="A262" s="19">
        <f>A260+1</f>
        <v>819</v>
      </c>
      <c r="B262" s="15" t="s">
        <v>411</v>
      </c>
      <c r="C262" s="20" t="s">
        <v>31</v>
      </c>
      <c r="D262" s="21">
        <v>1</v>
      </c>
      <c r="E262" s="53"/>
      <c r="F262" s="47"/>
    </row>
    <row r="263" spans="1:6" x14ac:dyDescent="0.25">
      <c r="A263" s="19"/>
      <c r="B263" s="16" t="s">
        <v>251</v>
      </c>
      <c r="C263" s="20"/>
      <c r="D263" s="21"/>
      <c r="E263" s="53"/>
      <c r="F263" s="47"/>
    </row>
    <row r="264" spans="1:6" ht="28.5" customHeight="1" x14ac:dyDescent="0.25">
      <c r="A264" s="19">
        <f>A262+1</f>
        <v>820</v>
      </c>
      <c r="B264" s="15" t="s">
        <v>252</v>
      </c>
      <c r="C264" s="20" t="s">
        <v>25</v>
      </c>
      <c r="D264" s="21">
        <v>20</v>
      </c>
      <c r="E264" s="53"/>
      <c r="F264" s="47"/>
    </row>
    <row r="265" spans="1:6" ht="27" customHeight="1" x14ac:dyDescent="0.25">
      <c r="A265" s="19">
        <f>A264+1</f>
        <v>821</v>
      </c>
      <c r="B265" s="15" t="s">
        <v>253</v>
      </c>
      <c r="C265" s="20" t="s">
        <v>25</v>
      </c>
      <c r="D265" s="21">
        <v>25</v>
      </c>
      <c r="E265" s="53"/>
      <c r="F265" s="47"/>
    </row>
    <row r="266" spans="1:6" ht="25.5" x14ac:dyDescent="0.25">
      <c r="A266" s="19">
        <f>A265+1</f>
        <v>822</v>
      </c>
      <c r="B266" s="15" t="s">
        <v>254</v>
      </c>
      <c r="C266" s="20" t="s">
        <v>25</v>
      </c>
      <c r="D266" s="21">
        <v>20</v>
      </c>
      <c r="E266" s="53"/>
      <c r="F266" s="47"/>
    </row>
    <row r="267" spans="1:6" x14ac:dyDescent="0.25">
      <c r="A267" s="19">
        <f>+A266+1</f>
        <v>823</v>
      </c>
      <c r="B267" s="15" t="s">
        <v>255</v>
      </c>
      <c r="C267" s="20" t="s">
        <v>31</v>
      </c>
      <c r="D267" s="21">
        <v>3</v>
      </c>
      <c r="E267" s="53"/>
      <c r="F267" s="47"/>
    </row>
    <row r="268" spans="1:6" x14ac:dyDescent="0.25">
      <c r="A268" s="19">
        <f>A267+1</f>
        <v>824</v>
      </c>
      <c r="B268" s="15" t="s">
        <v>256</v>
      </c>
      <c r="C268" s="20" t="s">
        <v>25</v>
      </c>
      <c r="D268" s="21">
        <v>60</v>
      </c>
      <c r="E268" s="53"/>
      <c r="F268" s="47"/>
    </row>
    <row r="269" spans="1:6" x14ac:dyDescent="0.25">
      <c r="A269" s="10"/>
      <c r="B269" s="11" t="s">
        <v>257</v>
      </c>
      <c r="C269" s="12"/>
      <c r="D269" s="13"/>
      <c r="E269" s="48"/>
      <c r="F269" s="47"/>
    </row>
    <row r="270" spans="1:6" ht="25.5" x14ac:dyDescent="0.25">
      <c r="A270" s="19">
        <f>A268+1</f>
        <v>825</v>
      </c>
      <c r="B270" s="15" t="s">
        <v>258</v>
      </c>
      <c r="C270" s="20" t="s">
        <v>31</v>
      </c>
      <c r="D270" s="21">
        <v>1</v>
      </c>
      <c r="E270" s="53"/>
      <c r="F270" s="47"/>
    </row>
    <row r="271" spans="1:6" ht="25.5" x14ac:dyDescent="0.25">
      <c r="A271" s="19">
        <f t="shared" ref="A271:A277" si="9">A270+1</f>
        <v>826</v>
      </c>
      <c r="B271" s="15" t="s">
        <v>259</v>
      </c>
      <c r="C271" s="20" t="s">
        <v>31</v>
      </c>
      <c r="D271" s="21">
        <v>1</v>
      </c>
      <c r="E271" s="53"/>
      <c r="F271" s="47"/>
    </row>
    <row r="272" spans="1:6" ht="25.5" x14ac:dyDescent="0.25">
      <c r="A272" s="19">
        <f>A271+1</f>
        <v>827</v>
      </c>
      <c r="B272" s="22" t="s">
        <v>260</v>
      </c>
      <c r="C272" s="20" t="s">
        <v>31</v>
      </c>
      <c r="D272" s="21">
        <v>3</v>
      </c>
      <c r="E272" s="53"/>
      <c r="F272" s="47"/>
    </row>
    <row r="273" spans="1:6" ht="25.5" x14ac:dyDescent="0.25">
      <c r="A273" s="19">
        <f>A272+1</f>
        <v>828</v>
      </c>
      <c r="B273" s="15" t="s">
        <v>391</v>
      </c>
      <c r="C273" s="20" t="s">
        <v>25</v>
      </c>
      <c r="D273" s="21">
        <v>10</v>
      </c>
      <c r="E273" s="53"/>
      <c r="F273" s="47"/>
    </row>
    <row r="274" spans="1:6" ht="25.5" x14ac:dyDescent="0.25">
      <c r="A274" s="19">
        <f>A273+1</f>
        <v>829</v>
      </c>
      <c r="B274" s="15" t="s">
        <v>261</v>
      </c>
      <c r="C274" s="20" t="s">
        <v>25</v>
      </c>
      <c r="D274" s="21">
        <v>110</v>
      </c>
      <c r="E274" s="53"/>
      <c r="F274" s="47"/>
    </row>
    <row r="275" spans="1:6" ht="25.5" x14ac:dyDescent="0.25">
      <c r="A275" s="19">
        <f t="shared" si="9"/>
        <v>830</v>
      </c>
      <c r="B275" s="15" t="s">
        <v>262</v>
      </c>
      <c r="C275" s="20" t="s">
        <v>25</v>
      </c>
      <c r="D275" s="21">
        <v>130</v>
      </c>
      <c r="E275" s="53"/>
      <c r="F275" s="47"/>
    </row>
    <row r="276" spans="1:6" x14ac:dyDescent="0.25">
      <c r="A276" s="19">
        <f t="shared" si="9"/>
        <v>831</v>
      </c>
      <c r="B276" s="15" t="s">
        <v>263</v>
      </c>
      <c r="C276" s="20" t="s">
        <v>31</v>
      </c>
      <c r="D276" s="21">
        <v>6</v>
      </c>
      <c r="E276" s="53"/>
      <c r="F276" s="47"/>
    </row>
    <row r="277" spans="1:6" x14ac:dyDescent="0.25">
      <c r="A277" s="19">
        <f t="shared" si="9"/>
        <v>832</v>
      </c>
      <c r="B277" s="15" t="s">
        <v>264</v>
      </c>
      <c r="C277" s="20" t="s">
        <v>31</v>
      </c>
      <c r="D277" s="21">
        <v>20</v>
      </c>
      <c r="E277" s="53"/>
      <c r="F277" s="47"/>
    </row>
    <row r="278" spans="1:6" x14ac:dyDescent="0.25">
      <c r="A278" s="19"/>
      <c r="B278" s="16" t="s">
        <v>265</v>
      </c>
      <c r="C278" s="20"/>
      <c r="D278" s="21"/>
      <c r="E278" s="53"/>
      <c r="F278" s="47"/>
    </row>
    <row r="279" spans="1:6" x14ac:dyDescent="0.25">
      <c r="A279" s="19">
        <f>+A277+1</f>
        <v>833</v>
      </c>
      <c r="B279" s="15" t="s">
        <v>266</v>
      </c>
      <c r="C279" s="20" t="s">
        <v>21</v>
      </c>
      <c r="D279" s="21">
        <v>2</v>
      </c>
      <c r="E279" s="53"/>
      <c r="F279" s="47"/>
    </row>
    <row r="280" spans="1:6" x14ac:dyDescent="0.25">
      <c r="A280" s="62" t="s">
        <v>267</v>
      </c>
      <c r="B280" s="63"/>
      <c r="C280" s="63"/>
      <c r="D280" s="63"/>
      <c r="E280" s="64"/>
      <c r="F280" s="17"/>
    </row>
    <row r="281" spans="1:6" x14ac:dyDescent="0.25">
      <c r="A281" s="5">
        <v>900</v>
      </c>
      <c r="B281" s="6" t="s">
        <v>268</v>
      </c>
      <c r="C281" s="7" t="s">
        <v>269</v>
      </c>
      <c r="D281" s="8" t="s">
        <v>269</v>
      </c>
      <c r="E281" s="9" t="s">
        <v>269</v>
      </c>
      <c r="F281" s="8" t="s">
        <v>269</v>
      </c>
    </row>
    <row r="282" spans="1:6" x14ac:dyDescent="0.25">
      <c r="A282" s="23">
        <v>901</v>
      </c>
      <c r="B282" s="15" t="s">
        <v>270</v>
      </c>
      <c r="C282" s="20" t="s">
        <v>271</v>
      </c>
      <c r="D282" s="21">
        <v>88</v>
      </c>
      <c r="E282" s="53"/>
      <c r="F282" s="54"/>
    </row>
    <row r="283" spans="1:6" x14ac:dyDescent="0.25">
      <c r="A283" s="23">
        <v>902</v>
      </c>
      <c r="B283" s="15" t="s">
        <v>272</v>
      </c>
      <c r="C283" s="20" t="s">
        <v>273</v>
      </c>
      <c r="D283" s="21">
        <v>10</v>
      </c>
      <c r="E283" s="53"/>
      <c r="F283" s="54"/>
    </row>
    <row r="284" spans="1:6" x14ac:dyDescent="0.25">
      <c r="A284" s="23">
        <v>903</v>
      </c>
      <c r="B284" s="15" t="s">
        <v>390</v>
      </c>
      <c r="C284" s="20" t="s">
        <v>273</v>
      </c>
      <c r="D284" s="21">
        <v>87</v>
      </c>
      <c r="E284" s="53"/>
      <c r="F284" s="54"/>
    </row>
    <row r="285" spans="1:6" x14ac:dyDescent="0.25">
      <c r="A285" s="23">
        <f>A284+1</f>
        <v>904</v>
      </c>
      <c r="B285" s="15" t="s">
        <v>274</v>
      </c>
      <c r="C285" s="20" t="s">
        <v>25</v>
      </c>
      <c r="D285" s="21">
        <v>45</v>
      </c>
      <c r="E285" s="53"/>
      <c r="F285" s="54"/>
    </row>
    <row r="286" spans="1:6" x14ac:dyDescent="0.25">
      <c r="A286" s="23">
        <f t="shared" ref="A286:A318" si="10">A285+1</f>
        <v>905</v>
      </c>
      <c r="B286" s="15" t="s">
        <v>275</v>
      </c>
      <c r="C286" s="20" t="s">
        <v>25</v>
      </c>
      <c r="D286" s="21">
        <v>65</v>
      </c>
      <c r="E286" s="53"/>
      <c r="F286" s="54"/>
    </row>
    <row r="287" spans="1:6" x14ac:dyDescent="0.25">
      <c r="A287" s="23">
        <f t="shared" si="10"/>
        <v>906</v>
      </c>
      <c r="B287" s="15" t="s">
        <v>276</v>
      </c>
      <c r="C287" s="20" t="s">
        <v>271</v>
      </c>
      <c r="D287" s="21">
        <v>93</v>
      </c>
      <c r="E287" s="53"/>
      <c r="F287" s="54"/>
    </row>
    <row r="288" spans="1:6" x14ac:dyDescent="0.25">
      <c r="A288" s="23">
        <f t="shared" si="10"/>
        <v>907</v>
      </c>
      <c r="B288" s="15" t="s">
        <v>277</v>
      </c>
      <c r="C288" s="20" t="s">
        <v>273</v>
      </c>
      <c r="D288" s="21">
        <v>140</v>
      </c>
      <c r="E288" s="53"/>
      <c r="F288" s="54"/>
    </row>
    <row r="289" spans="1:6" x14ac:dyDescent="0.25">
      <c r="A289" s="23">
        <f t="shared" si="10"/>
        <v>908</v>
      </c>
      <c r="B289" s="15" t="s">
        <v>278</v>
      </c>
      <c r="C289" s="20" t="s">
        <v>271</v>
      </c>
      <c r="D289" s="21">
        <v>15</v>
      </c>
      <c r="E289" s="53"/>
      <c r="F289" s="54"/>
    </row>
    <row r="290" spans="1:6" x14ac:dyDescent="0.25">
      <c r="A290" s="23">
        <f t="shared" si="10"/>
        <v>909</v>
      </c>
      <c r="B290" s="15" t="s">
        <v>279</v>
      </c>
      <c r="C290" s="20" t="s">
        <v>271</v>
      </c>
      <c r="D290" s="21">
        <v>70</v>
      </c>
      <c r="E290" s="53"/>
      <c r="F290" s="54"/>
    </row>
    <row r="291" spans="1:6" x14ac:dyDescent="0.25">
      <c r="A291" s="23">
        <f t="shared" si="10"/>
        <v>910</v>
      </c>
      <c r="B291" s="15" t="s">
        <v>280</v>
      </c>
      <c r="C291" s="20" t="s">
        <v>271</v>
      </c>
      <c r="D291" s="21">
        <v>125</v>
      </c>
      <c r="E291" s="53"/>
      <c r="F291" s="54"/>
    </row>
    <row r="292" spans="1:6" x14ac:dyDescent="0.25">
      <c r="A292" s="23">
        <f t="shared" si="10"/>
        <v>911</v>
      </c>
      <c r="B292" s="15" t="s">
        <v>281</v>
      </c>
      <c r="C292" s="20" t="s">
        <v>271</v>
      </c>
      <c r="D292" s="21">
        <v>125</v>
      </c>
      <c r="E292" s="53"/>
      <c r="F292" s="54"/>
    </row>
    <row r="293" spans="1:6" x14ac:dyDescent="0.25">
      <c r="A293" s="23">
        <f t="shared" si="10"/>
        <v>912</v>
      </c>
      <c r="B293" s="15" t="s">
        <v>282</v>
      </c>
      <c r="C293" s="20" t="s">
        <v>271</v>
      </c>
      <c r="D293" s="21">
        <v>15</v>
      </c>
      <c r="E293" s="53"/>
      <c r="F293" s="54"/>
    </row>
    <row r="294" spans="1:6" x14ac:dyDescent="0.25">
      <c r="A294" s="23">
        <f t="shared" si="10"/>
        <v>913</v>
      </c>
      <c r="B294" s="15" t="s">
        <v>283</v>
      </c>
      <c r="C294" s="20" t="s">
        <v>271</v>
      </c>
      <c r="D294" s="21">
        <v>24</v>
      </c>
      <c r="E294" s="53"/>
      <c r="F294" s="54"/>
    </row>
    <row r="295" spans="1:6" x14ac:dyDescent="0.25">
      <c r="A295" s="23">
        <f t="shared" si="10"/>
        <v>914</v>
      </c>
      <c r="B295" s="15" t="s">
        <v>284</v>
      </c>
      <c r="C295" s="20" t="s">
        <v>271</v>
      </c>
      <c r="D295" s="21">
        <v>180</v>
      </c>
      <c r="E295" s="53"/>
      <c r="F295" s="54"/>
    </row>
    <row r="296" spans="1:6" x14ac:dyDescent="0.25">
      <c r="A296" s="23">
        <f t="shared" si="10"/>
        <v>915</v>
      </c>
      <c r="B296" s="15" t="s">
        <v>285</v>
      </c>
      <c r="C296" s="20" t="s">
        <v>271</v>
      </c>
      <c r="D296" s="21">
        <v>150</v>
      </c>
      <c r="E296" s="53"/>
      <c r="F296" s="54"/>
    </row>
    <row r="297" spans="1:6" x14ac:dyDescent="0.25">
      <c r="A297" s="23">
        <f t="shared" si="10"/>
        <v>916</v>
      </c>
      <c r="B297" s="15" t="s">
        <v>286</v>
      </c>
      <c r="C297" s="20" t="s">
        <v>271</v>
      </c>
      <c r="D297" s="21">
        <v>160</v>
      </c>
      <c r="E297" s="53"/>
      <c r="F297" s="54"/>
    </row>
    <row r="298" spans="1:6" x14ac:dyDescent="0.25">
      <c r="A298" s="23">
        <f t="shared" si="10"/>
        <v>917</v>
      </c>
      <c r="B298" s="15" t="s">
        <v>287</v>
      </c>
      <c r="C298" s="20" t="s">
        <v>271</v>
      </c>
      <c r="D298" s="21">
        <v>45</v>
      </c>
      <c r="E298" s="53"/>
      <c r="F298" s="54"/>
    </row>
    <row r="299" spans="1:6" x14ac:dyDescent="0.25">
      <c r="A299" s="23">
        <f t="shared" si="10"/>
        <v>918</v>
      </c>
      <c r="B299" s="15" t="s">
        <v>288</v>
      </c>
      <c r="C299" s="20" t="s">
        <v>271</v>
      </c>
      <c r="D299" s="21">
        <v>8</v>
      </c>
      <c r="E299" s="53"/>
      <c r="F299" s="54"/>
    </row>
    <row r="300" spans="1:6" x14ac:dyDescent="0.25">
      <c r="A300" s="23">
        <f t="shared" si="10"/>
        <v>919</v>
      </c>
      <c r="B300" s="15" t="s">
        <v>289</v>
      </c>
      <c r="C300" s="20" t="s">
        <v>271</v>
      </c>
      <c r="D300" s="21">
        <v>30</v>
      </c>
      <c r="E300" s="53"/>
      <c r="F300" s="54"/>
    </row>
    <row r="301" spans="1:6" x14ac:dyDescent="0.25">
      <c r="A301" s="23">
        <f t="shared" si="10"/>
        <v>920</v>
      </c>
      <c r="B301" s="15" t="s">
        <v>290</v>
      </c>
      <c r="C301" s="20" t="s">
        <v>25</v>
      </c>
      <c r="D301" s="21">
        <v>10</v>
      </c>
      <c r="E301" s="53"/>
      <c r="F301" s="54"/>
    </row>
    <row r="302" spans="1:6" x14ac:dyDescent="0.25">
      <c r="A302" s="23">
        <f t="shared" si="10"/>
        <v>921</v>
      </c>
      <c r="B302" s="15" t="s">
        <v>291</v>
      </c>
      <c r="C302" s="20" t="s">
        <v>25</v>
      </c>
      <c r="D302" s="21">
        <v>10</v>
      </c>
      <c r="E302" s="53"/>
      <c r="F302" s="54"/>
    </row>
    <row r="303" spans="1:6" x14ac:dyDescent="0.25">
      <c r="A303" s="23">
        <f t="shared" si="10"/>
        <v>922</v>
      </c>
      <c r="B303" s="15" t="s">
        <v>292</v>
      </c>
      <c r="C303" s="20" t="s">
        <v>271</v>
      </c>
      <c r="D303" s="21">
        <v>80</v>
      </c>
      <c r="E303" s="53"/>
      <c r="F303" s="54"/>
    </row>
    <row r="304" spans="1:6" x14ac:dyDescent="0.25">
      <c r="A304" s="23">
        <f t="shared" si="10"/>
        <v>923</v>
      </c>
      <c r="B304" s="15" t="s">
        <v>293</v>
      </c>
      <c r="C304" s="20" t="s">
        <v>271</v>
      </c>
      <c r="D304" s="21">
        <v>65</v>
      </c>
      <c r="E304" s="53"/>
      <c r="F304" s="54"/>
    </row>
    <row r="305" spans="1:6" x14ac:dyDescent="0.25">
      <c r="A305" s="23">
        <f t="shared" si="10"/>
        <v>924</v>
      </c>
      <c r="B305" s="15" t="s">
        <v>294</v>
      </c>
      <c r="C305" s="20" t="s">
        <v>271</v>
      </c>
      <c r="D305" s="21">
        <v>100</v>
      </c>
      <c r="E305" s="53"/>
      <c r="F305" s="54"/>
    </row>
    <row r="306" spans="1:6" x14ac:dyDescent="0.25">
      <c r="A306" s="23">
        <f t="shared" si="10"/>
        <v>925</v>
      </c>
      <c r="B306" s="15" t="s">
        <v>295</v>
      </c>
      <c r="C306" s="20" t="s">
        <v>271</v>
      </c>
      <c r="D306" s="21">
        <v>10</v>
      </c>
      <c r="E306" s="53"/>
      <c r="F306" s="54"/>
    </row>
    <row r="307" spans="1:6" x14ac:dyDescent="0.25">
      <c r="A307" s="23">
        <f t="shared" si="10"/>
        <v>926</v>
      </c>
      <c r="B307" s="15" t="s">
        <v>296</v>
      </c>
      <c r="C307" s="20" t="s">
        <v>273</v>
      </c>
      <c r="D307" s="21">
        <v>10</v>
      </c>
      <c r="E307" s="53"/>
      <c r="F307" s="54"/>
    </row>
    <row r="308" spans="1:6" x14ac:dyDescent="0.25">
      <c r="A308" s="23">
        <f t="shared" si="10"/>
        <v>927</v>
      </c>
      <c r="B308" s="15" t="s">
        <v>297</v>
      </c>
      <c r="C308" s="20" t="s">
        <v>271</v>
      </c>
      <c r="D308" s="21">
        <v>18</v>
      </c>
      <c r="E308" s="53"/>
      <c r="F308" s="54"/>
    </row>
    <row r="309" spans="1:6" x14ac:dyDescent="0.25">
      <c r="A309" s="23">
        <f t="shared" si="10"/>
        <v>928</v>
      </c>
      <c r="B309" s="15" t="s">
        <v>298</v>
      </c>
      <c r="C309" s="20" t="s">
        <v>271</v>
      </c>
      <c r="D309" s="21">
        <v>30</v>
      </c>
      <c r="E309" s="53"/>
      <c r="F309" s="54"/>
    </row>
    <row r="310" spans="1:6" x14ac:dyDescent="0.25">
      <c r="A310" s="23">
        <f t="shared" si="10"/>
        <v>929</v>
      </c>
      <c r="B310" s="15" t="s">
        <v>299</v>
      </c>
      <c r="C310" s="20" t="s">
        <v>271</v>
      </c>
      <c r="D310" s="21">
        <v>50</v>
      </c>
      <c r="E310" s="53"/>
      <c r="F310" s="54"/>
    </row>
    <row r="311" spans="1:6" x14ac:dyDescent="0.25">
      <c r="A311" s="23">
        <f t="shared" si="10"/>
        <v>930</v>
      </c>
      <c r="B311" s="15" t="s">
        <v>300</v>
      </c>
      <c r="C311" s="20" t="s">
        <v>31</v>
      </c>
      <c r="D311" s="21">
        <v>1</v>
      </c>
      <c r="E311" s="53"/>
      <c r="F311" s="54"/>
    </row>
    <row r="312" spans="1:6" x14ac:dyDescent="0.25">
      <c r="A312" s="23">
        <f t="shared" si="10"/>
        <v>931</v>
      </c>
      <c r="B312" s="15" t="s">
        <v>301</v>
      </c>
      <c r="C312" s="20" t="s">
        <v>271</v>
      </c>
      <c r="D312" s="21">
        <v>25</v>
      </c>
      <c r="E312" s="53"/>
      <c r="F312" s="54"/>
    </row>
    <row r="313" spans="1:6" ht="25.5" x14ac:dyDescent="0.25">
      <c r="A313" s="23">
        <f t="shared" si="10"/>
        <v>932</v>
      </c>
      <c r="B313" s="15" t="s">
        <v>302</v>
      </c>
      <c r="C313" s="20" t="s">
        <v>271</v>
      </c>
      <c r="D313" s="21">
        <v>13</v>
      </c>
      <c r="E313" s="53"/>
      <c r="F313" s="54"/>
    </row>
    <row r="314" spans="1:6" x14ac:dyDescent="0.25">
      <c r="A314" s="23">
        <f t="shared" si="10"/>
        <v>933</v>
      </c>
      <c r="B314" s="15" t="s">
        <v>303</v>
      </c>
      <c r="C314" s="20" t="s">
        <v>271</v>
      </c>
      <c r="D314" s="21">
        <v>100</v>
      </c>
      <c r="E314" s="53"/>
      <c r="F314" s="54"/>
    </row>
    <row r="315" spans="1:6" x14ac:dyDescent="0.25">
      <c r="A315" s="23">
        <f t="shared" si="10"/>
        <v>934</v>
      </c>
      <c r="B315" s="15" t="s">
        <v>304</v>
      </c>
      <c r="C315" s="20" t="s">
        <v>271</v>
      </c>
      <c r="D315" s="21">
        <v>34</v>
      </c>
      <c r="E315" s="53"/>
      <c r="F315" s="54"/>
    </row>
    <row r="316" spans="1:6" x14ac:dyDescent="0.25">
      <c r="A316" s="23">
        <f t="shared" si="10"/>
        <v>935</v>
      </c>
      <c r="B316" s="15" t="s">
        <v>305</v>
      </c>
      <c r="C316" s="20" t="s">
        <v>271</v>
      </c>
      <c r="D316" s="21">
        <v>70</v>
      </c>
      <c r="E316" s="53"/>
      <c r="F316" s="54"/>
    </row>
    <row r="317" spans="1:6" x14ac:dyDescent="0.25">
      <c r="A317" s="23">
        <f t="shared" si="10"/>
        <v>936</v>
      </c>
      <c r="B317" s="15" t="s">
        <v>306</v>
      </c>
      <c r="C317" s="20" t="s">
        <v>271</v>
      </c>
      <c r="D317" s="21">
        <v>54</v>
      </c>
      <c r="E317" s="53"/>
      <c r="F317" s="54"/>
    </row>
    <row r="318" spans="1:6" ht="25.5" x14ac:dyDescent="0.25">
      <c r="A318" s="23">
        <f t="shared" si="10"/>
        <v>937</v>
      </c>
      <c r="B318" s="15" t="s">
        <v>307</v>
      </c>
      <c r="C318" s="20" t="s">
        <v>271</v>
      </c>
      <c r="D318" s="21">
        <v>250</v>
      </c>
      <c r="E318" s="53"/>
      <c r="F318" s="54"/>
    </row>
    <row r="319" spans="1:6" x14ac:dyDescent="0.25">
      <c r="A319" s="24" t="s">
        <v>269</v>
      </c>
      <c r="B319" s="72" t="s">
        <v>308</v>
      </c>
      <c r="C319" s="73"/>
      <c r="D319" s="73"/>
      <c r="E319" s="74"/>
      <c r="F319" s="50"/>
    </row>
    <row r="320" spans="1:6" x14ac:dyDescent="0.25">
      <c r="A320" s="5">
        <v>1000</v>
      </c>
      <c r="B320" s="6" t="s">
        <v>309</v>
      </c>
      <c r="C320" s="7" t="s">
        <v>269</v>
      </c>
      <c r="D320" s="8" t="s">
        <v>269</v>
      </c>
      <c r="E320" s="9"/>
      <c r="F320" s="8"/>
    </row>
    <row r="321" spans="1:6" x14ac:dyDescent="0.25">
      <c r="A321" s="23">
        <f>A320+1</f>
        <v>1001</v>
      </c>
      <c r="B321" s="15" t="s">
        <v>310</v>
      </c>
      <c r="C321" s="20" t="s">
        <v>271</v>
      </c>
      <c r="D321" s="21">
        <v>10</v>
      </c>
      <c r="E321" s="53"/>
      <c r="F321" s="54"/>
    </row>
    <row r="322" spans="1:6" x14ac:dyDescent="0.25">
      <c r="A322" s="23">
        <f t="shared" ref="A322:A330" si="11">A321+1</f>
        <v>1002</v>
      </c>
      <c r="B322" s="15" t="s">
        <v>311</v>
      </c>
      <c r="C322" s="20" t="s">
        <v>271</v>
      </c>
      <c r="D322" s="21">
        <v>100</v>
      </c>
      <c r="E322" s="53"/>
      <c r="F322" s="54"/>
    </row>
    <row r="323" spans="1:6" x14ac:dyDescent="0.25">
      <c r="A323" s="23">
        <f t="shared" si="11"/>
        <v>1003</v>
      </c>
      <c r="B323" s="15" t="s">
        <v>312</v>
      </c>
      <c r="C323" s="20" t="s">
        <v>271</v>
      </c>
      <c r="D323" s="21">
        <v>78</v>
      </c>
      <c r="E323" s="53"/>
      <c r="F323" s="54"/>
    </row>
    <row r="324" spans="1:6" x14ac:dyDescent="0.25">
      <c r="A324" s="23">
        <f t="shared" si="11"/>
        <v>1004</v>
      </c>
      <c r="B324" s="15" t="s">
        <v>313</v>
      </c>
      <c r="C324" s="20" t="s">
        <v>271</v>
      </c>
      <c r="D324" s="21">
        <v>75</v>
      </c>
      <c r="E324" s="53"/>
      <c r="F324" s="54"/>
    </row>
    <row r="325" spans="1:6" x14ac:dyDescent="0.25">
      <c r="A325" s="23">
        <f t="shared" si="11"/>
        <v>1005</v>
      </c>
      <c r="B325" s="15" t="s">
        <v>314</v>
      </c>
      <c r="C325" s="20" t="s">
        <v>271</v>
      </c>
      <c r="D325" s="21">
        <v>47</v>
      </c>
      <c r="E325" s="53"/>
      <c r="F325" s="54"/>
    </row>
    <row r="326" spans="1:6" x14ac:dyDescent="0.25">
      <c r="A326" s="23">
        <f t="shared" si="11"/>
        <v>1006</v>
      </c>
      <c r="B326" s="15" t="s">
        <v>315</v>
      </c>
      <c r="C326" s="20" t="s">
        <v>271</v>
      </c>
      <c r="D326" s="21">
        <v>120</v>
      </c>
      <c r="E326" s="53"/>
      <c r="F326" s="54"/>
    </row>
    <row r="327" spans="1:6" x14ac:dyDescent="0.25">
      <c r="A327" s="23">
        <f t="shared" si="11"/>
        <v>1007</v>
      </c>
      <c r="B327" s="15" t="s">
        <v>316</v>
      </c>
      <c r="C327" s="20" t="s">
        <v>271</v>
      </c>
      <c r="D327" s="21">
        <v>110</v>
      </c>
      <c r="E327" s="53"/>
      <c r="F327" s="54"/>
    </row>
    <row r="328" spans="1:6" x14ac:dyDescent="0.25">
      <c r="A328" s="23">
        <f t="shared" si="11"/>
        <v>1008</v>
      </c>
      <c r="B328" s="15" t="s">
        <v>317</v>
      </c>
      <c r="C328" s="20" t="s">
        <v>271</v>
      </c>
      <c r="D328" s="21">
        <v>35</v>
      </c>
      <c r="E328" s="53"/>
      <c r="F328" s="54"/>
    </row>
    <row r="329" spans="1:6" x14ac:dyDescent="0.25">
      <c r="A329" s="23">
        <f t="shared" si="11"/>
        <v>1009</v>
      </c>
      <c r="B329" s="15" t="s">
        <v>318</v>
      </c>
      <c r="C329" s="20" t="s">
        <v>271</v>
      </c>
      <c r="D329" s="21">
        <v>50</v>
      </c>
      <c r="E329" s="53"/>
      <c r="F329" s="54"/>
    </row>
    <row r="330" spans="1:6" x14ac:dyDescent="0.25">
      <c r="A330" s="23">
        <f t="shared" si="11"/>
        <v>1010</v>
      </c>
      <c r="B330" s="15" t="s">
        <v>319</v>
      </c>
      <c r="C330" s="20" t="s">
        <v>31</v>
      </c>
      <c r="D330" s="21">
        <v>10</v>
      </c>
      <c r="E330" s="53"/>
      <c r="F330" s="54"/>
    </row>
    <row r="331" spans="1:6" x14ac:dyDescent="0.25">
      <c r="A331" s="25" t="s">
        <v>269</v>
      </c>
      <c r="B331" s="26" t="s">
        <v>320</v>
      </c>
      <c r="C331" s="26" t="s">
        <v>269</v>
      </c>
      <c r="D331" s="26" t="s">
        <v>269</v>
      </c>
      <c r="E331" s="27"/>
      <c r="F331" s="50"/>
    </row>
    <row r="332" spans="1:6" x14ac:dyDescent="0.25">
      <c r="A332" s="5">
        <v>1100</v>
      </c>
      <c r="B332" s="6" t="s">
        <v>321</v>
      </c>
      <c r="C332" s="7" t="s">
        <v>269</v>
      </c>
      <c r="D332" s="8" t="s">
        <v>269</v>
      </c>
      <c r="E332" s="9"/>
      <c r="F332" s="8"/>
    </row>
    <row r="333" spans="1:6" x14ac:dyDescent="0.25">
      <c r="A333" s="23">
        <f>A332+1</f>
        <v>1101</v>
      </c>
      <c r="B333" s="15" t="s">
        <v>322</v>
      </c>
      <c r="C333" s="20" t="s">
        <v>271</v>
      </c>
      <c r="D333" s="21">
        <v>9</v>
      </c>
      <c r="E333" s="53"/>
      <c r="F333" s="54"/>
    </row>
    <row r="334" spans="1:6" x14ac:dyDescent="0.25">
      <c r="A334" s="23">
        <f t="shared" ref="A334:A345" si="12">A333+1</f>
        <v>1102</v>
      </c>
      <c r="B334" s="15" t="s">
        <v>323</v>
      </c>
      <c r="C334" s="20" t="s">
        <v>271</v>
      </c>
      <c r="D334" s="21">
        <v>20</v>
      </c>
      <c r="E334" s="53"/>
      <c r="F334" s="54"/>
    </row>
    <row r="335" spans="1:6" x14ac:dyDescent="0.25">
      <c r="A335" s="23">
        <f t="shared" si="12"/>
        <v>1103</v>
      </c>
      <c r="B335" s="15" t="s">
        <v>324</v>
      </c>
      <c r="C335" s="20" t="s">
        <v>271</v>
      </c>
      <c r="D335" s="21">
        <v>85</v>
      </c>
      <c r="E335" s="53"/>
      <c r="F335" s="54"/>
    </row>
    <row r="336" spans="1:6" x14ac:dyDescent="0.25">
      <c r="A336" s="23">
        <f t="shared" si="12"/>
        <v>1104</v>
      </c>
      <c r="B336" s="15" t="s">
        <v>325</v>
      </c>
      <c r="C336" s="20" t="s">
        <v>271</v>
      </c>
      <c r="D336" s="21">
        <v>40</v>
      </c>
      <c r="E336" s="53"/>
      <c r="F336" s="54"/>
    </row>
    <row r="337" spans="1:6" x14ac:dyDescent="0.25">
      <c r="A337" s="23">
        <f t="shared" si="12"/>
        <v>1105</v>
      </c>
      <c r="B337" s="15" t="s">
        <v>326</v>
      </c>
      <c r="C337" s="20" t="s">
        <v>271</v>
      </c>
      <c r="D337" s="21">
        <v>36</v>
      </c>
      <c r="E337" s="53"/>
      <c r="F337" s="54"/>
    </row>
    <row r="338" spans="1:6" x14ac:dyDescent="0.25">
      <c r="A338" s="23">
        <f t="shared" si="12"/>
        <v>1106</v>
      </c>
      <c r="B338" s="15" t="s">
        <v>327</v>
      </c>
      <c r="C338" s="20" t="s">
        <v>271</v>
      </c>
      <c r="D338" s="21">
        <v>2</v>
      </c>
      <c r="E338" s="53"/>
      <c r="F338" s="54"/>
    </row>
    <row r="339" spans="1:6" x14ac:dyDescent="0.25">
      <c r="A339" s="23">
        <f t="shared" si="12"/>
        <v>1107</v>
      </c>
      <c r="B339" s="15" t="s">
        <v>328</v>
      </c>
      <c r="C339" s="20" t="s">
        <v>271</v>
      </c>
      <c r="D339" s="21">
        <v>55</v>
      </c>
      <c r="E339" s="53"/>
      <c r="F339" s="54"/>
    </row>
    <row r="340" spans="1:6" x14ac:dyDescent="0.25">
      <c r="A340" s="23">
        <f t="shared" si="12"/>
        <v>1108</v>
      </c>
      <c r="B340" s="15" t="s">
        <v>329</v>
      </c>
      <c r="C340" s="20" t="s">
        <v>271</v>
      </c>
      <c r="D340" s="21">
        <v>6</v>
      </c>
      <c r="E340" s="53"/>
      <c r="F340" s="54"/>
    </row>
    <row r="341" spans="1:6" x14ac:dyDescent="0.25">
      <c r="A341" s="23">
        <f t="shared" si="12"/>
        <v>1109</v>
      </c>
      <c r="B341" s="15" t="s">
        <v>330</v>
      </c>
      <c r="C341" s="20" t="s">
        <v>271</v>
      </c>
      <c r="D341" s="21">
        <v>30</v>
      </c>
      <c r="E341" s="53"/>
      <c r="F341" s="54"/>
    </row>
    <row r="342" spans="1:6" x14ac:dyDescent="0.25">
      <c r="A342" s="23">
        <f t="shared" si="12"/>
        <v>1110</v>
      </c>
      <c r="B342" s="15" t="s">
        <v>331</v>
      </c>
      <c r="C342" s="20" t="s">
        <v>271</v>
      </c>
      <c r="D342" s="21">
        <v>20</v>
      </c>
      <c r="E342" s="53"/>
      <c r="F342" s="54"/>
    </row>
    <row r="343" spans="1:6" x14ac:dyDescent="0.25">
      <c r="A343" s="23">
        <f t="shared" si="12"/>
        <v>1111</v>
      </c>
      <c r="B343" s="15" t="s">
        <v>332</v>
      </c>
      <c r="C343" s="20" t="s">
        <v>273</v>
      </c>
      <c r="D343" s="21">
        <v>56</v>
      </c>
      <c r="E343" s="53"/>
      <c r="F343" s="54"/>
    </row>
    <row r="344" spans="1:6" x14ac:dyDescent="0.25">
      <c r="A344" s="23">
        <f t="shared" si="12"/>
        <v>1112</v>
      </c>
      <c r="B344" s="15" t="s">
        <v>333</v>
      </c>
      <c r="C344" s="20" t="s">
        <v>271</v>
      </c>
      <c r="D344" s="21">
        <v>24</v>
      </c>
      <c r="E344" s="53"/>
      <c r="F344" s="54"/>
    </row>
    <row r="345" spans="1:6" x14ac:dyDescent="0.25">
      <c r="A345" s="23">
        <f t="shared" si="12"/>
        <v>1113</v>
      </c>
      <c r="B345" s="15" t="s">
        <v>334</v>
      </c>
      <c r="C345" s="20" t="s">
        <v>271</v>
      </c>
      <c r="D345" s="21">
        <v>30</v>
      </c>
      <c r="E345" s="53"/>
      <c r="F345" s="54"/>
    </row>
    <row r="346" spans="1:6" x14ac:dyDescent="0.25">
      <c r="A346" s="28" t="s">
        <v>269</v>
      </c>
      <c r="B346" s="29" t="s">
        <v>335</v>
      </c>
      <c r="C346" s="30" t="s">
        <v>269</v>
      </c>
      <c r="D346" s="30" t="s">
        <v>269</v>
      </c>
      <c r="E346" s="31"/>
      <c r="F346" s="50"/>
    </row>
    <row r="347" spans="1:6" x14ac:dyDescent="0.25">
      <c r="A347" s="5">
        <v>1200</v>
      </c>
      <c r="B347" s="6" t="s">
        <v>336</v>
      </c>
      <c r="C347" s="7" t="s">
        <v>269</v>
      </c>
      <c r="D347" s="8" t="s">
        <v>269</v>
      </c>
      <c r="E347" s="9"/>
      <c r="F347" s="8"/>
    </row>
    <row r="348" spans="1:6" x14ac:dyDescent="0.25">
      <c r="A348" s="19">
        <f>A347+1</f>
        <v>1201</v>
      </c>
      <c r="B348" s="15" t="s">
        <v>337</v>
      </c>
      <c r="C348" s="20" t="s">
        <v>273</v>
      </c>
      <c r="D348" s="21">
        <v>5</v>
      </c>
      <c r="E348" s="53"/>
      <c r="F348" s="54"/>
    </row>
    <row r="349" spans="1:6" x14ac:dyDescent="0.25">
      <c r="A349" s="19">
        <f>A348+1</f>
        <v>1202</v>
      </c>
      <c r="B349" s="15" t="s">
        <v>338</v>
      </c>
      <c r="C349" s="20" t="s">
        <v>271</v>
      </c>
      <c r="D349" s="21">
        <v>1</v>
      </c>
      <c r="E349" s="53"/>
      <c r="F349" s="54"/>
    </row>
    <row r="350" spans="1:6" x14ac:dyDescent="0.25">
      <c r="A350" s="19">
        <f t="shared" ref="A350:A356" si="13">A349+1</f>
        <v>1203</v>
      </c>
      <c r="B350" s="15" t="s">
        <v>339</v>
      </c>
      <c r="C350" s="20" t="s">
        <v>271</v>
      </c>
      <c r="D350" s="21">
        <v>4</v>
      </c>
      <c r="E350" s="53"/>
      <c r="F350" s="54"/>
    </row>
    <row r="351" spans="1:6" x14ac:dyDescent="0.25">
      <c r="A351" s="19">
        <f t="shared" si="13"/>
        <v>1204</v>
      </c>
      <c r="B351" s="15" t="s">
        <v>340</v>
      </c>
      <c r="C351" s="20" t="s">
        <v>271</v>
      </c>
      <c r="D351" s="21">
        <v>4</v>
      </c>
      <c r="E351" s="53"/>
      <c r="F351" s="54"/>
    </row>
    <row r="352" spans="1:6" x14ac:dyDescent="0.25">
      <c r="A352" s="19">
        <f t="shared" si="13"/>
        <v>1205</v>
      </c>
      <c r="B352" s="15" t="s">
        <v>341</v>
      </c>
      <c r="C352" s="20" t="s">
        <v>273</v>
      </c>
      <c r="D352" s="21">
        <v>6</v>
      </c>
      <c r="E352" s="53"/>
      <c r="F352" s="54"/>
    </row>
    <row r="353" spans="1:6" ht="25.5" x14ac:dyDescent="0.25">
      <c r="A353" s="19">
        <f t="shared" si="13"/>
        <v>1206</v>
      </c>
      <c r="B353" s="15" t="s">
        <v>342</v>
      </c>
      <c r="C353" s="20" t="s">
        <v>271</v>
      </c>
      <c r="D353" s="21">
        <v>4</v>
      </c>
      <c r="E353" s="53"/>
      <c r="F353" s="54"/>
    </row>
    <row r="354" spans="1:6" x14ac:dyDescent="0.25">
      <c r="A354" s="19">
        <f t="shared" si="13"/>
        <v>1207</v>
      </c>
      <c r="B354" s="15" t="s">
        <v>343</v>
      </c>
      <c r="C354" s="20" t="s">
        <v>271</v>
      </c>
      <c r="D354" s="21">
        <v>10</v>
      </c>
      <c r="E354" s="53"/>
      <c r="F354" s="54"/>
    </row>
    <row r="355" spans="1:6" ht="25.5" x14ac:dyDescent="0.25">
      <c r="A355" s="19">
        <f t="shared" si="13"/>
        <v>1208</v>
      </c>
      <c r="B355" s="15" t="s">
        <v>344</v>
      </c>
      <c r="C355" s="20" t="s">
        <v>271</v>
      </c>
      <c r="D355" s="21">
        <v>2</v>
      </c>
      <c r="E355" s="53"/>
      <c r="F355" s="54"/>
    </row>
    <row r="356" spans="1:6" x14ac:dyDescent="0.25">
      <c r="A356" s="19">
        <f t="shared" si="13"/>
        <v>1209</v>
      </c>
      <c r="B356" s="15" t="s">
        <v>345</v>
      </c>
      <c r="C356" s="20" t="s">
        <v>31</v>
      </c>
      <c r="D356" s="21">
        <v>1</v>
      </c>
      <c r="E356" s="53"/>
      <c r="F356" s="54"/>
    </row>
    <row r="357" spans="1:6" x14ac:dyDescent="0.25">
      <c r="A357" s="25" t="s">
        <v>269</v>
      </c>
      <c r="B357" s="32" t="s">
        <v>346</v>
      </c>
      <c r="C357" s="26" t="s">
        <v>269</v>
      </c>
      <c r="D357" s="33" t="s">
        <v>269</v>
      </c>
      <c r="E357" s="33"/>
      <c r="F357" s="50"/>
    </row>
    <row r="358" spans="1:6" x14ac:dyDescent="0.25">
      <c r="A358" s="5">
        <v>1300</v>
      </c>
      <c r="B358" s="6" t="s">
        <v>347</v>
      </c>
      <c r="C358" s="7" t="s">
        <v>269</v>
      </c>
      <c r="D358" s="8" t="s">
        <v>269</v>
      </c>
      <c r="E358" s="9"/>
      <c r="F358" s="8"/>
    </row>
    <row r="359" spans="1:6" x14ac:dyDescent="0.25">
      <c r="A359" s="10">
        <f t="shared" ref="A359:A368" si="14">A358+1</f>
        <v>1301</v>
      </c>
      <c r="B359" s="15" t="s">
        <v>348</v>
      </c>
      <c r="C359" s="12" t="s">
        <v>271</v>
      </c>
      <c r="D359" s="13">
        <v>8</v>
      </c>
      <c r="E359" s="48"/>
      <c r="F359" s="47"/>
    </row>
    <row r="360" spans="1:6" x14ac:dyDescent="0.25">
      <c r="A360" s="10">
        <f t="shared" si="14"/>
        <v>1302</v>
      </c>
      <c r="B360" s="15" t="s">
        <v>349</v>
      </c>
      <c r="C360" s="12" t="s">
        <v>271</v>
      </c>
      <c r="D360" s="13">
        <v>60</v>
      </c>
      <c r="E360" s="48"/>
      <c r="F360" s="47"/>
    </row>
    <row r="361" spans="1:6" x14ac:dyDescent="0.25">
      <c r="A361" s="10">
        <f t="shared" si="14"/>
        <v>1303</v>
      </c>
      <c r="B361" s="15" t="s">
        <v>350</v>
      </c>
      <c r="C361" s="12" t="s">
        <v>271</v>
      </c>
      <c r="D361" s="13">
        <v>24</v>
      </c>
      <c r="E361" s="48"/>
      <c r="F361" s="47"/>
    </row>
    <row r="362" spans="1:6" x14ac:dyDescent="0.25">
      <c r="A362" s="10">
        <f t="shared" si="14"/>
        <v>1304</v>
      </c>
      <c r="B362" s="15" t="s">
        <v>351</v>
      </c>
      <c r="C362" s="12" t="s">
        <v>271</v>
      </c>
      <c r="D362" s="13">
        <v>24</v>
      </c>
      <c r="E362" s="48"/>
      <c r="F362" s="47"/>
    </row>
    <row r="363" spans="1:6" x14ac:dyDescent="0.25">
      <c r="A363" s="10">
        <f t="shared" si="14"/>
        <v>1305</v>
      </c>
      <c r="B363" s="15" t="s">
        <v>352</v>
      </c>
      <c r="C363" s="12" t="s">
        <v>273</v>
      </c>
      <c r="D363" s="13">
        <v>100</v>
      </c>
      <c r="E363" s="48"/>
      <c r="F363" s="47"/>
    </row>
    <row r="364" spans="1:6" x14ac:dyDescent="0.25">
      <c r="A364" s="10">
        <f t="shared" si="14"/>
        <v>1306</v>
      </c>
      <c r="B364" s="15" t="s">
        <v>353</v>
      </c>
      <c r="C364" s="12" t="s">
        <v>271</v>
      </c>
      <c r="D364" s="13">
        <v>1</v>
      </c>
      <c r="E364" s="48"/>
      <c r="F364" s="47"/>
    </row>
    <row r="365" spans="1:6" x14ac:dyDescent="0.25">
      <c r="A365" s="10">
        <f t="shared" si="14"/>
        <v>1307</v>
      </c>
      <c r="B365" s="15" t="s">
        <v>354</v>
      </c>
      <c r="C365" s="12" t="s">
        <v>271</v>
      </c>
      <c r="D365" s="13">
        <v>90</v>
      </c>
      <c r="E365" s="48"/>
      <c r="F365" s="47"/>
    </row>
    <row r="366" spans="1:6" x14ac:dyDescent="0.25">
      <c r="A366" s="10">
        <f t="shared" si="14"/>
        <v>1308</v>
      </c>
      <c r="B366" s="15" t="s">
        <v>355</v>
      </c>
      <c r="C366" s="12" t="s">
        <v>271</v>
      </c>
      <c r="D366" s="13">
        <v>50</v>
      </c>
      <c r="E366" s="48"/>
      <c r="F366" s="47"/>
    </row>
    <row r="367" spans="1:6" x14ac:dyDescent="0.25">
      <c r="A367" s="10">
        <f t="shared" si="14"/>
        <v>1309</v>
      </c>
      <c r="B367" s="15" t="s">
        <v>356</v>
      </c>
      <c r="C367" s="12" t="s">
        <v>271</v>
      </c>
      <c r="D367" s="13">
        <v>10</v>
      </c>
      <c r="E367" s="48"/>
      <c r="F367" s="47"/>
    </row>
    <row r="368" spans="1:6" x14ac:dyDescent="0.25">
      <c r="A368" s="10">
        <f t="shared" si="14"/>
        <v>1310</v>
      </c>
      <c r="B368" s="15" t="s">
        <v>357</v>
      </c>
      <c r="C368" s="12" t="s">
        <v>271</v>
      </c>
      <c r="D368" s="13">
        <v>4</v>
      </c>
      <c r="E368" s="48"/>
      <c r="F368" s="47"/>
    </row>
    <row r="369" spans="1:6" x14ac:dyDescent="0.25">
      <c r="A369" s="34" t="s">
        <v>269</v>
      </c>
      <c r="B369" s="35" t="s">
        <v>358</v>
      </c>
      <c r="C369" s="36" t="s">
        <v>269</v>
      </c>
      <c r="D369" s="36" t="s">
        <v>269</v>
      </c>
      <c r="E369" s="37"/>
      <c r="F369" s="50"/>
    </row>
    <row r="370" spans="1:6" x14ac:dyDescent="0.25">
      <c r="A370" s="5">
        <v>1400</v>
      </c>
      <c r="B370" s="6" t="s">
        <v>359</v>
      </c>
      <c r="C370" s="7" t="s">
        <v>269</v>
      </c>
      <c r="D370" s="8" t="s">
        <v>269</v>
      </c>
      <c r="E370" s="9"/>
      <c r="F370" s="8"/>
    </row>
    <row r="371" spans="1:6" x14ac:dyDescent="0.25">
      <c r="A371" s="10">
        <f t="shared" ref="A371:A379" si="15">A370+1</f>
        <v>1401</v>
      </c>
      <c r="B371" s="15" t="s">
        <v>360</v>
      </c>
      <c r="C371" s="12" t="s">
        <v>361</v>
      </c>
      <c r="D371" s="13">
        <v>800</v>
      </c>
      <c r="E371" s="48"/>
      <c r="F371" s="47"/>
    </row>
    <row r="372" spans="1:6" x14ac:dyDescent="0.25">
      <c r="A372" s="10">
        <f t="shared" si="15"/>
        <v>1402</v>
      </c>
      <c r="B372" s="15" t="s">
        <v>362</v>
      </c>
      <c r="C372" s="12" t="s">
        <v>361</v>
      </c>
      <c r="D372" s="13">
        <v>800</v>
      </c>
      <c r="E372" s="48"/>
      <c r="F372" s="47"/>
    </row>
    <row r="373" spans="1:6" x14ac:dyDescent="0.25">
      <c r="A373" s="10">
        <f t="shared" si="15"/>
        <v>1403</v>
      </c>
      <c r="B373" s="15" t="s">
        <v>363</v>
      </c>
      <c r="C373" s="12" t="s">
        <v>361</v>
      </c>
      <c r="D373" s="13">
        <v>2400</v>
      </c>
      <c r="E373" s="48"/>
      <c r="F373" s="47"/>
    </row>
    <row r="374" spans="1:6" x14ac:dyDescent="0.25">
      <c r="A374" s="10">
        <f t="shared" si="15"/>
        <v>1404</v>
      </c>
      <c r="B374" s="15" t="s">
        <v>364</v>
      </c>
      <c r="C374" s="12" t="s">
        <v>361</v>
      </c>
      <c r="D374" s="13">
        <v>360</v>
      </c>
      <c r="E374" s="48"/>
      <c r="F374" s="47"/>
    </row>
    <row r="375" spans="1:6" x14ac:dyDescent="0.25">
      <c r="A375" s="10">
        <f t="shared" si="15"/>
        <v>1405</v>
      </c>
      <c r="B375" s="15" t="s">
        <v>365</v>
      </c>
      <c r="C375" s="12" t="s">
        <v>361</v>
      </c>
      <c r="D375" s="13">
        <v>200</v>
      </c>
      <c r="E375" s="48"/>
      <c r="F375" s="47"/>
    </row>
    <row r="376" spans="1:6" x14ac:dyDescent="0.25">
      <c r="A376" s="10">
        <f t="shared" si="15"/>
        <v>1406</v>
      </c>
      <c r="B376" s="15" t="s">
        <v>366</v>
      </c>
      <c r="C376" s="12" t="s">
        <v>361</v>
      </c>
      <c r="D376" s="13">
        <v>200</v>
      </c>
      <c r="E376" s="48"/>
      <c r="F376" s="47"/>
    </row>
    <row r="377" spans="1:6" x14ac:dyDescent="0.25">
      <c r="A377" s="10">
        <f t="shared" si="15"/>
        <v>1407</v>
      </c>
      <c r="B377" s="15" t="s">
        <v>367</v>
      </c>
      <c r="C377" s="12" t="s">
        <v>361</v>
      </c>
      <c r="D377" s="13">
        <v>150</v>
      </c>
      <c r="E377" s="48"/>
      <c r="F377" s="47"/>
    </row>
    <row r="378" spans="1:6" x14ac:dyDescent="0.25">
      <c r="A378" s="10">
        <f t="shared" si="15"/>
        <v>1408</v>
      </c>
      <c r="B378" s="15" t="s">
        <v>368</v>
      </c>
      <c r="C378" s="12" t="s">
        <v>361</v>
      </c>
      <c r="D378" s="13">
        <v>80</v>
      </c>
      <c r="E378" s="48"/>
      <c r="F378" s="47"/>
    </row>
    <row r="379" spans="1:6" x14ac:dyDescent="0.25">
      <c r="A379" s="10">
        <f t="shared" si="15"/>
        <v>1409</v>
      </c>
      <c r="B379" s="15" t="s">
        <v>369</v>
      </c>
      <c r="C379" s="12" t="s">
        <v>361</v>
      </c>
      <c r="D379" s="13">
        <v>100</v>
      </c>
      <c r="E379" s="48"/>
      <c r="F379" s="47"/>
    </row>
    <row r="380" spans="1:6" x14ac:dyDescent="0.25">
      <c r="A380" s="10">
        <f>A379+1</f>
        <v>1410</v>
      </c>
      <c r="B380" s="15" t="s">
        <v>370</v>
      </c>
      <c r="C380" s="12" t="s">
        <v>361</v>
      </c>
      <c r="D380" s="13">
        <v>400</v>
      </c>
      <c r="E380" s="48"/>
      <c r="F380" s="47"/>
    </row>
    <row r="381" spans="1:6" ht="15.75" thickBot="1" x14ac:dyDescent="0.3">
      <c r="A381" s="38" t="s">
        <v>269</v>
      </c>
      <c r="B381" s="39" t="s">
        <v>371</v>
      </c>
      <c r="C381" s="40" t="s">
        <v>269</v>
      </c>
      <c r="D381" s="40" t="s">
        <v>269</v>
      </c>
      <c r="E381" s="55"/>
      <c r="F381" s="50"/>
    </row>
    <row r="382" spans="1:6" ht="23.25" customHeight="1" x14ac:dyDescent="0.25">
      <c r="A382" s="75" t="s">
        <v>392</v>
      </c>
      <c r="B382" s="76"/>
      <c r="C382" s="76"/>
      <c r="D382" s="76"/>
      <c r="E382" s="76"/>
      <c r="F382" s="42"/>
    </row>
    <row r="383" spans="1:6" x14ac:dyDescent="0.25">
      <c r="A383" s="41"/>
      <c r="B383" s="69" t="s">
        <v>372</v>
      </c>
      <c r="C383" s="70"/>
      <c r="D383" s="70"/>
      <c r="E383" s="71"/>
      <c r="F383" s="43"/>
    </row>
    <row r="384" spans="1:6" x14ac:dyDescent="0.25">
      <c r="A384" s="41"/>
      <c r="B384" s="69" t="s">
        <v>373</v>
      </c>
      <c r="C384" s="70"/>
      <c r="D384" s="70"/>
      <c r="E384" s="71"/>
      <c r="F384" s="43"/>
    </row>
    <row r="385" spans="1:6" x14ac:dyDescent="0.25">
      <c r="A385" s="41"/>
      <c r="B385" s="69" t="s">
        <v>374</v>
      </c>
      <c r="C385" s="70"/>
      <c r="D385" s="70"/>
      <c r="E385" s="71"/>
      <c r="F385" s="43"/>
    </row>
    <row r="386" spans="1:6" x14ac:dyDescent="0.25">
      <c r="A386" s="41"/>
      <c r="B386" s="69" t="s">
        <v>375</v>
      </c>
      <c r="C386" s="70"/>
      <c r="D386" s="70"/>
      <c r="E386" s="71"/>
      <c r="F386" s="43"/>
    </row>
    <row r="387" spans="1:6" x14ac:dyDescent="0.25">
      <c r="A387" s="41"/>
      <c r="B387" s="69" t="s">
        <v>376</v>
      </c>
      <c r="C387" s="70"/>
      <c r="D387" s="70"/>
      <c r="E387" s="71"/>
      <c r="F387" s="43"/>
    </row>
    <row r="388" spans="1:6" x14ac:dyDescent="0.25">
      <c r="A388" s="41"/>
      <c r="B388" s="69" t="s">
        <v>377</v>
      </c>
      <c r="C388" s="70"/>
      <c r="D388" s="70"/>
      <c r="E388" s="71"/>
      <c r="F388" s="43"/>
    </row>
    <row r="389" spans="1:6" x14ac:dyDescent="0.25">
      <c r="A389" s="41"/>
      <c r="B389" s="69" t="s">
        <v>378</v>
      </c>
      <c r="C389" s="70"/>
      <c r="D389" s="70"/>
      <c r="E389" s="71"/>
      <c r="F389" s="43"/>
    </row>
    <row r="390" spans="1:6" x14ac:dyDescent="0.25">
      <c r="A390" s="41"/>
      <c r="B390" s="69" t="s">
        <v>379</v>
      </c>
      <c r="C390" s="70"/>
      <c r="D390" s="70"/>
      <c r="E390" s="71"/>
      <c r="F390" s="43"/>
    </row>
    <row r="391" spans="1:6" x14ac:dyDescent="0.25">
      <c r="A391" s="41"/>
      <c r="B391" s="69" t="s">
        <v>380</v>
      </c>
      <c r="C391" s="70"/>
      <c r="D391" s="70"/>
      <c r="E391" s="71"/>
      <c r="F391" s="44"/>
    </row>
    <row r="392" spans="1:6" x14ac:dyDescent="0.25">
      <c r="A392" s="41"/>
      <c r="B392" s="69" t="s">
        <v>381</v>
      </c>
      <c r="C392" s="70"/>
      <c r="D392" s="70"/>
      <c r="E392" s="71"/>
      <c r="F392" s="44"/>
    </row>
    <row r="393" spans="1:6" x14ac:dyDescent="0.25">
      <c r="A393" s="41"/>
      <c r="B393" s="45" t="s">
        <v>382</v>
      </c>
      <c r="C393" s="60"/>
      <c r="D393" s="60"/>
      <c r="E393" s="61"/>
      <c r="F393" s="44"/>
    </row>
    <row r="394" spans="1:6" x14ac:dyDescent="0.25">
      <c r="A394" s="41"/>
      <c r="B394" s="45" t="s">
        <v>383</v>
      </c>
      <c r="C394" s="60"/>
      <c r="D394" s="60"/>
      <c r="E394" s="61"/>
      <c r="F394" s="44"/>
    </row>
    <row r="395" spans="1:6" x14ac:dyDescent="0.25">
      <c r="A395" s="41"/>
      <c r="B395" s="45" t="s">
        <v>384</v>
      </c>
      <c r="C395" s="60"/>
      <c r="D395" s="60"/>
      <c r="E395" s="61"/>
      <c r="F395" s="44"/>
    </row>
    <row r="396" spans="1:6" x14ac:dyDescent="0.25">
      <c r="A396" s="41"/>
      <c r="B396" s="45" t="s">
        <v>385</v>
      </c>
      <c r="C396" s="60"/>
      <c r="D396" s="60"/>
      <c r="E396" s="61"/>
      <c r="F396" s="44"/>
    </row>
    <row r="397" spans="1:6" x14ac:dyDescent="0.25">
      <c r="A397" s="41"/>
      <c r="B397" s="70" t="s">
        <v>386</v>
      </c>
      <c r="C397" s="70"/>
      <c r="D397" s="70"/>
      <c r="E397" s="71"/>
      <c r="F397" s="58"/>
    </row>
    <row r="398" spans="1:6" x14ac:dyDescent="0.25">
      <c r="A398" s="41"/>
      <c r="B398" s="70" t="s">
        <v>387</v>
      </c>
      <c r="C398" s="70"/>
      <c r="D398" s="70"/>
      <c r="E398" s="71"/>
      <c r="F398" s="46"/>
    </row>
    <row r="399" spans="1:6" x14ac:dyDescent="0.25">
      <c r="A399" s="41"/>
      <c r="B399" s="70" t="s">
        <v>388</v>
      </c>
      <c r="C399" s="70"/>
      <c r="D399" s="70"/>
      <c r="E399" s="71"/>
      <c r="F399" s="57"/>
    </row>
  </sheetData>
  <mergeCells count="27">
    <mergeCell ref="B397:E397"/>
    <mergeCell ref="B398:E398"/>
    <mergeCell ref="B399:E399"/>
    <mergeCell ref="B387:E387"/>
    <mergeCell ref="B388:E388"/>
    <mergeCell ref="B389:E389"/>
    <mergeCell ref="B390:E390"/>
    <mergeCell ref="B391:E391"/>
    <mergeCell ref="B392:E392"/>
    <mergeCell ref="B386:E386"/>
    <mergeCell ref="A118:E118"/>
    <mergeCell ref="A147:E147"/>
    <mergeCell ref="A167:E167"/>
    <mergeCell ref="A221:E221"/>
    <mergeCell ref="A233:E233"/>
    <mergeCell ref="A280:E280"/>
    <mergeCell ref="B319:E319"/>
    <mergeCell ref="A382:E382"/>
    <mergeCell ref="B383:E383"/>
    <mergeCell ref="B384:E384"/>
    <mergeCell ref="B385:E385"/>
    <mergeCell ref="A73:E73"/>
    <mergeCell ref="A2:F2"/>
    <mergeCell ref="A3:F3"/>
    <mergeCell ref="A4:F4"/>
    <mergeCell ref="B7:F7"/>
    <mergeCell ref="A55:E55"/>
  </mergeCells>
  <pageMargins left="0.7" right="0.7" top="0.75" bottom="0.75" header="0.3" footer="0.3"/>
  <pageSetup paperSize="9" scale="84" fitToHeight="0" orientation="portrait" r:id="rId1"/>
  <rowBreaks count="5" manualBreakCount="5">
    <brk id="47" max="5" man="1"/>
    <brk id="99" max="5" man="1"/>
    <brk id="154" max="5" man="1"/>
    <brk id="258" max="5" man="1"/>
    <brk id="31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MOUSTATI</dc:creator>
  <cp:lastModifiedBy>Lahbib ANIBA</cp:lastModifiedBy>
  <cp:lastPrinted>2026-06-18T14:41:36Z</cp:lastPrinted>
  <dcterms:created xsi:type="dcterms:W3CDTF">2026-06-03T11:56:54Z</dcterms:created>
  <dcterms:modified xsi:type="dcterms:W3CDTF">2026-07-16T08:54:29Z</dcterms:modified>
</cp:coreProperties>
</file>