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MARCHE 2026\amenegement pionnaire  TRAVAUX\AO 33-37\ao 37 BGHAGHZA TAZROUTE\"/>
    </mc:Choice>
  </mc:AlternateContent>
  <bookViews>
    <workbookView xWindow="0" yWindow="0" windowWidth="13920" windowHeight="13200"/>
  </bookViews>
  <sheets>
    <sheet name="Bordereau" sheetId="1" r:id="rId1"/>
  </sheets>
  <definedNames>
    <definedName name="_xlnm.Print_Titles" localSheetId="0">Bordereau!$4:$5</definedName>
    <definedName name="_xlnm.Print_Area" localSheetId="0">Bordereau!$A$1:$F$115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5" i="1" l="1"/>
  <c r="D36" i="1" s="1"/>
  <c r="D25" i="1" l="1"/>
  <c r="A12" i="1" l="1"/>
  <c r="A13" i="1" s="1"/>
  <c r="A14" i="1" s="1"/>
  <c r="A15" i="1" s="1"/>
  <c r="A17" i="1" s="1"/>
  <c r="A50" i="1"/>
  <c r="A51" i="1"/>
  <c r="A52" i="1"/>
  <c r="A53" i="1"/>
  <c r="A54" i="1"/>
  <c r="A55" i="1"/>
  <c r="A56" i="1"/>
  <c r="A57" i="1"/>
  <c r="A58" i="1" s="1"/>
  <c r="A59" i="1" s="1"/>
  <c r="A60" i="1" s="1"/>
  <c r="A61" i="1" s="1"/>
  <c r="A87" i="1"/>
  <c r="A88" i="1" s="1"/>
  <c r="A11" i="1"/>
  <c r="F10" i="1"/>
  <c r="A10" i="1"/>
  <c r="A86" i="1"/>
  <c r="F86" i="1"/>
  <c r="A43" i="1"/>
  <c r="A44" i="1" s="1"/>
  <c r="A36" i="1"/>
  <c r="A37" i="1" s="1"/>
  <c r="A38" i="1" s="1"/>
  <c r="F25" i="1" l="1"/>
  <c r="F24" i="1"/>
  <c r="F13" i="1"/>
  <c r="F53" i="1" l="1"/>
  <c r="F27" i="1" l="1"/>
  <c r="F26" i="1"/>
  <c r="A80" i="1" l="1"/>
  <c r="A81" i="1" s="1"/>
  <c r="A82" i="1" s="1"/>
  <c r="A85" i="1" s="1"/>
  <c r="F9" i="1" l="1"/>
  <c r="F30" i="1" l="1"/>
  <c r="F60" i="1" l="1"/>
  <c r="F70" i="1" l="1"/>
  <c r="F71" i="1"/>
  <c r="F72" i="1"/>
  <c r="A67" i="1" l="1"/>
  <c r="A68" i="1" s="1"/>
  <c r="A69" i="1" s="1"/>
  <c r="A70" i="1" s="1"/>
  <c r="A71" i="1" s="1"/>
  <c r="A72" i="1" s="1"/>
  <c r="A74" i="1" s="1"/>
  <c r="F56" i="1"/>
  <c r="F28" i="1"/>
  <c r="F76" i="1" l="1"/>
  <c r="F51" i="1" l="1"/>
  <c r="F66" i="1" l="1"/>
  <c r="F80" i="1" l="1"/>
  <c r="F68" i="1"/>
  <c r="F67" i="1"/>
  <c r="F88" i="1" l="1"/>
  <c r="F49" i="1"/>
  <c r="A42" i="1"/>
  <c r="F31" i="1" l="1"/>
  <c r="F29" i="1"/>
  <c r="A75" i="1" l="1"/>
  <c r="A76" i="1" s="1"/>
  <c r="F21" i="1"/>
  <c r="F20" i="1"/>
  <c r="A9" i="1" l="1"/>
  <c r="A18" i="1" s="1"/>
  <c r="F54" i="1" l="1"/>
  <c r="A20" i="1" l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F85" i="1"/>
  <c r="F57" i="1" l="1"/>
  <c r="F42" i="1" l="1"/>
  <c r="F87" i="1" l="1"/>
  <c r="F74" i="1" l="1"/>
  <c r="F75" i="1"/>
  <c r="F44" i="1"/>
  <c r="F17" i="1"/>
  <c r="F23" i="1"/>
  <c r="F18" i="1"/>
  <c r="F98" i="1" l="1"/>
  <c r="F99" i="1" s="1"/>
  <c r="F15" i="1"/>
  <c r="F14" i="1"/>
  <c r="F55" i="1" l="1"/>
  <c r="F37" i="1"/>
  <c r="F34" i="1"/>
  <c r="F81" i="1" l="1"/>
  <c r="F83" i="1" l="1"/>
  <c r="F12" i="1"/>
  <c r="F36" i="1" l="1"/>
  <c r="F35" i="1"/>
  <c r="F84" i="1"/>
  <c r="F52" i="1" l="1"/>
  <c r="F95" i="1" l="1"/>
  <c r="F79" i="1"/>
  <c r="F89" i="1" s="1"/>
  <c r="E107" i="1" l="1"/>
  <c r="A84" i="1"/>
  <c r="A83" i="1" l="1"/>
  <c r="F50" i="1"/>
  <c r="F61" i="1"/>
  <c r="F59" i="1"/>
  <c r="F58" i="1"/>
  <c r="F43" i="1" l="1"/>
  <c r="F41" i="1"/>
  <c r="F45" i="1" l="1"/>
  <c r="E104" i="1" s="1"/>
  <c r="F11" i="1"/>
  <c r="F8" i="1" l="1"/>
  <c r="F32" i="1" s="1"/>
  <c r="E102" i="1" l="1"/>
  <c r="F69" i="1"/>
  <c r="F77" i="1" s="1"/>
  <c r="F93" i="1" l="1"/>
  <c r="F94" i="1"/>
  <c r="F38" i="1" l="1"/>
  <c r="F39" i="1" s="1"/>
  <c r="A35" i="1"/>
  <c r="F47" i="1"/>
  <c r="F48" i="1"/>
  <c r="F63" i="1"/>
  <c r="F92" i="1"/>
  <c r="F91" i="1"/>
  <c r="A92" i="1"/>
  <c r="A93" i="1" s="1"/>
  <c r="A94" i="1" s="1"/>
  <c r="A95" i="1" s="1"/>
  <c r="F96" i="1" l="1"/>
  <c r="F64" i="1"/>
  <c r="E105" i="1" s="1"/>
  <c r="E106" i="1"/>
  <c r="A48" i="1"/>
  <c r="A49" i="1" s="1"/>
  <c r="E103" i="1"/>
  <c r="A63" i="1" l="1"/>
  <c r="E108" i="1"/>
  <c r="E109" i="1"/>
  <c r="E111" i="1" l="1"/>
  <c r="E112" i="1" l="1"/>
  <c r="E113" i="1" s="1"/>
  <c r="E114" i="1" s="1"/>
</calcChain>
</file>

<file path=xl/sharedStrings.xml><?xml version="1.0" encoding="utf-8"?>
<sst xmlns="http://schemas.openxmlformats.org/spreadsheetml/2006/main" count="194" uniqueCount="129">
  <si>
    <t>N°</t>
  </si>
  <si>
    <t>DESIGNATION DES OUVRAGES</t>
  </si>
  <si>
    <t>UNITES</t>
  </si>
  <si>
    <t>QUANTITE</t>
  </si>
  <si>
    <t>I- GROS OEUVRES</t>
  </si>
  <si>
    <t>ML</t>
  </si>
  <si>
    <t>U</t>
  </si>
  <si>
    <t>TOTAL GROS ŒUVRES</t>
  </si>
  <si>
    <t>TOTAL ELECTRICITE</t>
  </si>
  <si>
    <t>TOTAL PLOMBERIE</t>
  </si>
  <si>
    <t>RECAP</t>
  </si>
  <si>
    <t>I</t>
  </si>
  <si>
    <t>II</t>
  </si>
  <si>
    <t>III</t>
  </si>
  <si>
    <t>ELECTRICITE………………………………….</t>
  </si>
  <si>
    <t>TOTAL H.T.</t>
  </si>
  <si>
    <t>T.V.A. 20%</t>
  </si>
  <si>
    <t>TOTAL T.T.C.</t>
  </si>
  <si>
    <t>TOTAL H.T</t>
  </si>
  <si>
    <t>PRIX UNITAIRE H.T</t>
  </si>
  <si>
    <t xml:space="preserve">Arrêtée le présent Bordereau Détail-Estimatif  à la somme de : </t>
  </si>
  <si>
    <t>ENS</t>
  </si>
  <si>
    <t>M²</t>
  </si>
  <si>
    <t>PEINTURE SUR MURS EXTERIEURS</t>
  </si>
  <si>
    <t>TOTAL PEINTURE</t>
  </si>
  <si>
    <t>TOTAL MENUISERIE</t>
  </si>
  <si>
    <t>IV</t>
  </si>
  <si>
    <t>V</t>
  </si>
  <si>
    <t>VI</t>
  </si>
  <si>
    <t>REPRISE  ET TRAITEMENT DES FISSURES INTERIEURS ET EXTERIEURS</t>
  </si>
  <si>
    <t xml:space="preserve">BORDEREAU DES PRIX - DETAIL ESTIMATIF </t>
  </si>
  <si>
    <t>GROS - ŒUVRES………………………..</t>
  </si>
  <si>
    <t>MENUISERIES………………………..</t>
  </si>
  <si>
    <t>PLOMBERIE / SANITAIRE…………………</t>
  </si>
  <si>
    <t>PEINTURE SUR MURS INTERIEURS ET PLAFONDS</t>
  </si>
  <si>
    <t>TOTAL ETANCHEITE</t>
  </si>
  <si>
    <t>MOBILIER</t>
  </si>
  <si>
    <t>REFECTION DES PUPITRES BIPLACE</t>
  </si>
  <si>
    <t xml:space="preserve">REFECTION DE LUSTRERIE      </t>
  </si>
  <si>
    <t>DECAPGE ET REPRISE DES ENDUITS INTERIEURS ET EXTERIEURS EXISTANT</t>
  </si>
  <si>
    <t xml:space="preserve">II- ETANCHEITE  </t>
  </si>
  <si>
    <t>REFECTION  ET TRAITEMENT DES ELEMENTS DE BETON ARME DEGRADES</t>
  </si>
  <si>
    <t xml:space="preserve">ETANCHEITE AUTOPROTEGEE BICOUCHE  </t>
  </si>
  <si>
    <t xml:space="preserve">GARGOUILLES ET CRAPAUDINES TOUS DIAMETRES </t>
  </si>
  <si>
    <t>ETANCHEITE ………………………..</t>
  </si>
  <si>
    <t>VIII</t>
  </si>
  <si>
    <t>LA FORME DE PENTE ET CHAPPE DE LISSAGE</t>
  </si>
  <si>
    <t xml:space="preserve">RELEVE D'ETANCHEITE (3mm PY + 4mm PY ARD) </t>
  </si>
  <si>
    <t>PEINTURE GLYCEROPHTALIQUE EMAILLEE SUR MENUISERIE BOIS</t>
  </si>
  <si>
    <t>PEINTURE GLYCEROPHTALIQUE SUR MENUISERIE METALLIQUE</t>
  </si>
  <si>
    <t>PEINTURE…………………</t>
  </si>
  <si>
    <t>DEPOSE ET POSE DE MENUISERIE ET ÉQUIPEMENTS TECHNIQUES ET SANITAIRE</t>
  </si>
  <si>
    <t>III- REVETEMENTS</t>
  </si>
  <si>
    <t>TOTAL REVETEMENTS</t>
  </si>
  <si>
    <t>IV- MENUISERIES</t>
  </si>
  <si>
    <t>DECAPAGE DE REVETEMENT SOL, MUR ET PALFOND</t>
  </si>
  <si>
    <t>VERRE CLAIR DE 6MM</t>
  </si>
  <si>
    <t>V – ELECTRICITE</t>
  </si>
  <si>
    <t>VIII –PEINTURE</t>
  </si>
  <si>
    <t>REVETEMENTS ………………………..</t>
  </si>
  <si>
    <t xml:space="preserve"> VI –PLOMBERIE </t>
  </si>
  <si>
    <t>CANALISATION D'EVACUATION EN PVC</t>
  </si>
  <si>
    <t>REFECTION DE PLOMBERIE SANITAIRE</t>
  </si>
  <si>
    <t xml:space="preserve">Diamètre Ø= 110/160mm </t>
  </si>
  <si>
    <t xml:space="preserve">COUVRE JOINT EN BETON ARME </t>
  </si>
  <si>
    <t xml:space="preserve">IX-AMENAGEMENT EXTERIEUR </t>
  </si>
  <si>
    <t>TOTAL AMENAGEMENT EXTERIEUR</t>
  </si>
  <si>
    <t>AMENAGEMENT EXTERIEUR…………………</t>
  </si>
  <si>
    <r>
      <t>M</t>
    </r>
    <r>
      <rPr>
        <vertAlign val="superscript"/>
        <sz val="9"/>
        <rFont val="Times New Roman"/>
        <family val="1"/>
      </rPr>
      <t>3</t>
    </r>
  </si>
  <si>
    <t>MISE EN PLACE DE REMBLAIS SANS APPORT</t>
  </si>
  <si>
    <t>TERRASSEMENTS</t>
  </si>
  <si>
    <t>GROS BETON</t>
  </si>
  <si>
    <t>BETON ET ACIER</t>
  </si>
  <si>
    <t xml:space="preserve">FOURNITURE ET POSE DES FENETRES ET CHASSIS  VITRES EN ALLUMINIUM </t>
  </si>
  <si>
    <t>HUBLOT ETANCHE LED</t>
  </si>
  <si>
    <t>FOUILLE EN PLEINE MASSE, EN TRANCHEES DANS TOUT TERRAIN Y/C EVACUATION</t>
  </si>
  <si>
    <t>REFECTION ET RETAPAGE DES PORTES EN BOIS COMPRIS PORTES PLACARDS</t>
  </si>
  <si>
    <t>SERURRE EN APPLIQUE HORIZONTAL DES PORTES</t>
  </si>
  <si>
    <t xml:space="preserve">DEMOLITION ET RECONSTRUCTION DE NEZ D'ACROTERE EN BETON ARME   </t>
  </si>
  <si>
    <t>REVETEMENTS DE SOL EN CARREAUX GRES CERAME  ANTIDERAPANT Y/C PLINTHE</t>
  </si>
  <si>
    <t>GRILLE METALLIQUE PROTECTION AVEC GRILLAGE GALVANISE MAILLE 15X15MM</t>
  </si>
  <si>
    <t>POIGNEE DE PORTE AVEC SERRURE</t>
  </si>
  <si>
    <t xml:space="preserve">SIEGE A LA TURQUE </t>
  </si>
  <si>
    <t>DECAPAGE ET EVACUATION DU COMPLEXE D’ETANCHEITE EXISTANT COMPRIS FORME ET PROTECTION MECANIQUE</t>
  </si>
  <si>
    <t>ROBINET DE PUISAGE CHROMÉ MURAL</t>
  </si>
  <si>
    <t xml:space="preserve">REVETEMENT MURAL EN CARREAUX </t>
  </si>
  <si>
    <t>DEPOSE &amp; DEMOLITION &amp; REPARATION</t>
  </si>
  <si>
    <t>EVACUATION DES EAUX VANNES ET USEES</t>
  </si>
  <si>
    <t>Ft</t>
  </si>
  <si>
    <t>CANALISATION EN BUSE PVC DIAMETRE 200</t>
  </si>
  <si>
    <t>PRISE DE COURANT 2 x 16A+T  ETANCHE</t>
  </si>
  <si>
    <t>LUSTRERIE</t>
  </si>
  <si>
    <t xml:space="preserve">REFECTION ET RETAPAGE DES FENETRES EN BOIS </t>
  </si>
  <si>
    <t xml:space="preserve">REFECTION DES FENETRE EN ALLUMINIUM </t>
  </si>
  <si>
    <t xml:space="preserve">REFECTION ET RETAPAGE DES PORTES ET PORTAIL METALLIQUE </t>
  </si>
  <si>
    <t>CITERNE D'EAU 1000L</t>
  </si>
  <si>
    <t xml:space="preserve">FOURNITURE ET POSE DES PORTES EN FER FORGE </t>
  </si>
  <si>
    <t xml:space="preserve">MAINTENANCE ET REFECTION CITERNE D'EAU </t>
  </si>
  <si>
    <t>KIT PANNEAU SOLAIRE</t>
  </si>
  <si>
    <t>REVETEMENT EN BETON IMPRIME EP 7CM Y/C TOUT-VENANT</t>
  </si>
  <si>
    <t xml:space="preserve">FOURNITURE ET POSE DES PORTES GRILLAGEE EN FER FORGE </t>
  </si>
  <si>
    <t xml:space="preserve">FOYER SIMPLE ALLUMAGE 
</t>
  </si>
  <si>
    <t xml:space="preserve">FOYER DOUBLE ALLUMAGE 
</t>
  </si>
  <si>
    <t xml:space="preserve">MAINTENANCE ET REFECTION TABLEAU ELECTRIQUE </t>
  </si>
  <si>
    <t>DALETTES EN B.A Y COMPRIS ACIERS</t>
  </si>
  <si>
    <t>REGLETTE REFLECTEUR 2 TUBE LED 2X36</t>
  </si>
  <si>
    <t>REFECTION RETAPAGE ET RENFORCEMENT DE GRILLE METALLIQUE PROTECTION AVEC GRILLAGE GALVANISE MAILLE 15X15MM</t>
  </si>
  <si>
    <t xml:space="preserve">FOURNITURE ET POSE PORTES EN BOIS </t>
  </si>
  <si>
    <t>POINGE DES PLACARDS AVEC SERRURE Y/C  LOQUET DE PORTE</t>
  </si>
  <si>
    <t>POIGNEE DE FENETRE BASCULANTE</t>
  </si>
  <si>
    <t xml:space="preserve">TABLEAU  ELECTRIQUE Y COMPRIS CABLE D'ALIMENTATION
</t>
  </si>
  <si>
    <t>BRANCHEMENT AU RESEAU D'ELECTRICITE Y/C BOITE DE COUPURE</t>
  </si>
  <si>
    <t xml:space="preserve">Diamètre Ø= 40/75mm </t>
  </si>
  <si>
    <t>CURAGE ET NETTOYAGE DE RESEAU EXISTANT</t>
  </si>
  <si>
    <t>HERISSONAGE EN PIERRE SECHES</t>
  </si>
  <si>
    <t xml:space="preserve">LA FORME EN BETON DE 15CM Y/C ACIERS </t>
  </si>
  <si>
    <t>MUR CLOTURE EN AGGLOT</t>
  </si>
  <si>
    <t xml:space="preserve">FOURNITURE ET POSE DES PORTE ISOPLANE POUR PLACARDS </t>
  </si>
  <si>
    <t>CANALISATION PPR DN20</t>
  </si>
  <si>
    <t>RENFORCEMENT DES ELEMENTS DE BETON ARME DEGRADES</t>
  </si>
  <si>
    <t xml:space="preserve">BETON ARME POUR TOUT OUVRAGE  </t>
  </si>
  <si>
    <t xml:space="preserve">ARMATURES POUR BETON ARME    </t>
  </si>
  <si>
    <t>KG</t>
  </si>
  <si>
    <t>LAVABO COLLECTIF 1.00M</t>
  </si>
  <si>
    <t>DEMOLITION DES SALLES DE CLASSES</t>
  </si>
  <si>
    <t xml:space="preserve">DEMOLITION DES MURS DE TOUTES NATURES </t>
  </si>
  <si>
    <t>DALLAGE EN BETON BALAYE DE 10CM Y/C ACIERS  LA COURS, ALLEES ET PERIPHERIQUE</t>
  </si>
  <si>
    <t>DOUBLE CLOISONS EN BRIQUES CREUSES DE 2*6 T.</t>
  </si>
  <si>
    <t>AOOS 37/INV/TET/2026
TRAVAUX DE MISE A NIVEAU DES UNITE SCOLAIRE   DES SECTEURS SCOLAIRE TAZROUTE ET BGHAGHZA RELEVANT DE LA DIRECTION PROVINCIAL DE TETOUAN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</si>
</sst>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.##0.00\ _€_-;\-* #.##0.00\ _€_-;_-* &quot;-&quot;??\ _€_-;_-@_-"/>
  </numFmts>
  <fonts count="14">
    <font>
      <sz val="10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Tifinaghe-IRCAM"/>
      <family val="1"/>
    </font>
    <font>
      <sz val="10"/>
      <name val="Arial"/>
      <family val="2"/>
    </font>
    <font>
      <sz val="11"/>
      <color rgb="FF000000"/>
      <name val="Calibri"/>
      <family val="2"/>
    </font>
    <font>
      <u/>
      <sz val="9"/>
      <name val="Times New Roman"/>
      <family val="1"/>
    </font>
    <font>
      <vertAlign val="superscript"/>
      <sz val="9"/>
      <name val="Times New Roman"/>
      <family val="1"/>
    </font>
    <font>
      <b/>
      <u/>
      <sz val="9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164" fontId="1" fillId="0" borderId="0" xfId="0" applyNumberFormat="1" applyFont="1" applyFill="1" applyAlignment="1">
      <alignment wrapText="1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vertical="center" wrapText="1"/>
    </xf>
    <xf numFmtId="49" fontId="3" fillId="0" borderId="14" xfId="0" applyNumberFormat="1" applyFont="1" applyFill="1" applyBorder="1" applyAlignment="1">
      <alignment vertical="center" wrapText="1" readingOrder="2"/>
    </xf>
    <xf numFmtId="49" fontId="1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4" fontId="1" fillId="0" borderId="2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horizontal="center" wrapText="1"/>
    </xf>
    <xf numFmtId="4" fontId="1" fillId="0" borderId="2" xfId="5" applyNumberFormat="1" applyFont="1" applyFill="1" applyBorder="1" applyAlignment="1">
      <alignment horizont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wrapText="1"/>
    </xf>
    <xf numFmtId="43" fontId="1" fillId="0" borderId="0" xfId="6" applyFont="1" applyFill="1" applyAlignment="1">
      <alignment vertical="center" wrapText="1"/>
    </xf>
    <xf numFmtId="43" fontId="3" fillId="0" borderId="14" xfId="6" applyFont="1" applyFill="1" applyBorder="1" applyAlignment="1">
      <alignment horizontal="center" vertical="center" wrapText="1"/>
    </xf>
    <xf numFmtId="43" fontId="1" fillId="0" borderId="2" xfId="6" applyFont="1" applyFill="1" applyBorder="1" applyAlignment="1">
      <alignment horizontal="center" vertical="center" wrapText="1"/>
    </xf>
    <xf numFmtId="43" fontId="1" fillId="0" borderId="2" xfId="6" applyFont="1" applyFill="1" applyBorder="1" applyAlignment="1">
      <alignment horizontal="center" wrapText="1"/>
    </xf>
    <xf numFmtId="43" fontId="1" fillId="0" borderId="5" xfId="6" applyFont="1" applyFill="1" applyBorder="1" applyAlignment="1">
      <alignment vertical="center" wrapText="1"/>
    </xf>
    <xf numFmtId="43" fontId="7" fillId="0" borderId="0" xfId="6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 readingOrder="2"/>
    </xf>
    <xf numFmtId="43" fontId="1" fillId="0" borderId="34" xfId="6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3" fontId="3" fillId="0" borderId="5" xfId="6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 readingOrder="2"/>
    </xf>
    <xf numFmtId="0" fontId="5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3" fontId="6" fillId="0" borderId="29" xfId="0" applyNumberFormat="1" applyFont="1" applyFill="1" applyBorder="1" applyAlignment="1">
      <alignment horizontal="right" vertical="center" wrapText="1"/>
    </xf>
    <xf numFmtId="43" fontId="6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3" fontId="6" fillId="0" borderId="8" xfId="0" applyNumberFormat="1" applyFont="1" applyFill="1" applyBorder="1" applyAlignment="1">
      <alignment horizontal="center" vertical="center"/>
    </xf>
    <xf numFmtId="43" fontId="6" fillId="0" borderId="9" xfId="0" applyNumberFormat="1" applyFont="1" applyFill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left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 readingOrder="2"/>
    </xf>
    <xf numFmtId="0" fontId="1" fillId="0" borderId="27" xfId="0" applyFont="1" applyFill="1" applyBorder="1" applyAlignment="1">
      <alignment horizontal="center" vertical="center" wrapText="1" readingOrder="2"/>
    </xf>
    <xf numFmtId="0" fontId="1" fillId="0" borderId="28" xfId="0" applyFont="1" applyFill="1" applyBorder="1" applyAlignment="1">
      <alignment horizontal="center" vertical="center" wrapText="1" readingOrder="2"/>
    </xf>
    <xf numFmtId="49" fontId="12" fillId="0" borderId="30" xfId="0" applyNumberFormat="1" applyFont="1" applyFill="1" applyBorder="1" applyAlignment="1">
      <alignment horizontal="left" vertical="center" wrapText="1"/>
    </xf>
    <xf numFmtId="49" fontId="12" fillId="0" borderId="31" xfId="0" applyNumberFormat="1" applyFont="1" applyFill="1" applyBorder="1" applyAlignment="1">
      <alignment horizontal="left" vertical="center" wrapText="1"/>
    </xf>
    <xf numFmtId="49" fontId="12" fillId="0" borderId="3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3" fontId="3" fillId="0" borderId="17" xfId="6" applyFont="1" applyFill="1" applyBorder="1" applyAlignment="1">
      <alignment horizontal="center" vertical="center" wrapText="1"/>
    </xf>
    <xf numFmtId="43" fontId="3" fillId="0" borderId="22" xfId="6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</cellXfs>
  <cellStyles count="7">
    <cellStyle name="Milliers" xfId="6" builtinId="3"/>
    <cellStyle name="Milliers 2" xfId="2"/>
    <cellStyle name="Milliers 2 2" xfId="4"/>
    <cellStyle name="Normal" xfId="0" builtinId="0"/>
    <cellStyle name="Normal 2" xfId="3"/>
    <cellStyle name="Normal 2 2" xfId="5"/>
    <cellStyle name="Normal 4" xfId="1"/>
  </cellStyles>
  <dxfs count="0"/>
  <tableStyles count="0" defaultTableStyle="TableStyleMedium9" defaultPivotStyle="PivotStyleLight16"/>
  <colors>
    <mruColors>
      <color rgb="FF24FC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67171" y="870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43296</xdr:colOff>
      <xdr:row>63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7171" y="8945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view="pageBreakPreview" zoomScaleSheetLayoutView="100" workbookViewId="0">
      <pane ySplit="5" topLeftCell="A135" activePane="bottomLeft" state="frozenSplit"/>
      <selection pane="bottomLeft" activeCell="C9" sqref="C9"/>
    </sheetView>
  </sheetViews>
  <sheetFormatPr baseColWidth="10" defaultColWidth="13.140625" defaultRowHeight="12.75"/>
  <cols>
    <col min="1" max="1" width="6.85546875" style="4" customWidth="1"/>
    <col min="2" max="2" width="48.28515625" style="29" customWidth="1"/>
    <col min="3" max="3" width="8.42578125" style="4" customWidth="1"/>
    <col min="4" max="4" width="12.140625" style="30" customWidth="1"/>
    <col min="5" max="5" width="12.5703125" style="24" customWidth="1"/>
    <col min="6" max="6" width="16.42578125" style="42" customWidth="1"/>
    <col min="7" max="7" width="15.28515625" style="1" customWidth="1"/>
    <col min="8" max="16384" width="13.140625" style="1"/>
  </cols>
  <sheetData>
    <row r="1" spans="1:6" ht="47.25" customHeight="1">
      <c r="A1" s="97" t="s">
        <v>128</v>
      </c>
      <c r="B1" s="97"/>
      <c r="C1" s="97"/>
      <c r="D1" s="97"/>
      <c r="E1" s="97"/>
      <c r="F1" s="97"/>
    </row>
    <row r="2" spans="1:6" ht="15" customHeight="1">
      <c r="A2" s="88" t="s">
        <v>30</v>
      </c>
      <c r="B2" s="88"/>
      <c r="C2" s="88"/>
      <c r="D2" s="88"/>
      <c r="E2" s="88"/>
      <c r="F2" s="88"/>
    </row>
    <row r="3" spans="1:6" ht="15" thickBot="1">
      <c r="A3" s="48"/>
      <c r="B3" s="23"/>
      <c r="C3" s="64"/>
      <c r="D3" s="24"/>
    </row>
    <row r="4" spans="1:6" ht="13.5" customHeight="1">
      <c r="A4" s="89" t="s">
        <v>0</v>
      </c>
      <c r="B4" s="91" t="s">
        <v>1</v>
      </c>
      <c r="C4" s="93" t="s">
        <v>2</v>
      </c>
      <c r="D4" s="80" t="s">
        <v>3</v>
      </c>
      <c r="E4" s="80" t="s">
        <v>19</v>
      </c>
      <c r="F4" s="95" t="s">
        <v>18</v>
      </c>
    </row>
    <row r="5" spans="1:6" ht="27.75" customHeight="1" thickBot="1">
      <c r="A5" s="90"/>
      <c r="B5" s="92"/>
      <c r="C5" s="94"/>
      <c r="D5" s="81"/>
      <c r="E5" s="81"/>
      <c r="F5" s="96"/>
    </row>
    <row r="6" spans="1:6">
      <c r="A6" s="11"/>
      <c r="B6" s="25" t="s">
        <v>4</v>
      </c>
      <c r="C6" s="11"/>
      <c r="D6" s="12"/>
      <c r="E6" s="12"/>
      <c r="F6" s="43"/>
    </row>
    <row r="7" spans="1:6" ht="16.5" customHeight="1">
      <c r="A7" s="2"/>
      <c r="B7" s="85" t="s">
        <v>86</v>
      </c>
      <c r="C7" s="86"/>
      <c r="D7" s="86"/>
      <c r="E7" s="87"/>
      <c r="F7" s="44"/>
    </row>
    <row r="8" spans="1:6" ht="25.5" customHeight="1">
      <c r="A8" s="2">
        <v>100</v>
      </c>
      <c r="B8" s="3" t="s">
        <v>51</v>
      </c>
      <c r="C8" s="6" t="s">
        <v>21</v>
      </c>
      <c r="D8" s="5">
        <v>10</v>
      </c>
      <c r="E8" s="5"/>
      <c r="F8" s="44">
        <f>E8*D8</f>
        <v>0</v>
      </c>
    </row>
    <row r="9" spans="1:6" ht="15.75" customHeight="1">
      <c r="A9" s="2">
        <f>A8+1</f>
        <v>101</v>
      </c>
      <c r="B9" s="3" t="s">
        <v>124</v>
      </c>
      <c r="C9" s="6" t="s">
        <v>88</v>
      </c>
      <c r="D9" s="5">
        <v>1</v>
      </c>
      <c r="E9" s="5"/>
      <c r="F9" s="44">
        <f>E9*D9</f>
        <v>0</v>
      </c>
    </row>
    <row r="10" spans="1:6" ht="15.75" customHeight="1">
      <c r="A10" s="2">
        <f>A9+1</f>
        <v>102</v>
      </c>
      <c r="B10" s="3" t="s">
        <v>125</v>
      </c>
      <c r="C10" s="6" t="s">
        <v>22</v>
      </c>
      <c r="D10" s="5">
        <v>40</v>
      </c>
      <c r="E10" s="5"/>
      <c r="F10" s="44">
        <f>E10*D10</f>
        <v>0</v>
      </c>
    </row>
    <row r="11" spans="1:6" ht="28.5" customHeight="1">
      <c r="A11" s="2">
        <f t="shared" ref="A11:A15" si="0">A10+1</f>
        <v>103</v>
      </c>
      <c r="B11" s="9" t="s">
        <v>29</v>
      </c>
      <c r="C11" s="6" t="s">
        <v>5</v>
      </c>
      <c r="D11" s="5">
        <v>30</v>
      </c>
      <c r="E11" s="5"/>
      <c r="F11" s="44">
        <f t="shared" ref="F11" si="1">D11*E11</f>
        <v>0</v>
      </c>
    </row>
    <row r="12" spans="1:6" ht="28.5" customHeight="1">
      <c r="A12" s="2">
        <f t="shared" si="0"/>
        <v>104</v>
      </c>
      <c r="B12" s="9" t="s">
        <v>41</v>
      </c>
      <c r="C12" s="6" t="s">
        <v>22</v>
      </c>
      <c r="D12" s="5">
        <v>40</v>
      </c>
      <c r="E12" s="5"/>
      <c r="F12" s="44">
        <f t="shared" ref="F12:F15" si="2">D12*E12</f>
        <v>0</v>
      </c>
    </row>
    <row r="13" spans="1:6" ht="28.5" customHeight="1">
      <c r="A13" s="2">
        <f t="shared" si="0"/>
        <v>105</v>
      </c>
      <c r="B13" s="9" t="s">
        <v>119</v>
      </c>
      <c r="C13" s="6" t="s">
        <v>22</v>
      </c>
      <c r="D13" s="5">
        <v>43</v>
      </c>
      <c r="E13" s="5"/>
      <c r="F13" s="44">
        <f t="shared" ref="F13" si="3">D13*E13</f>
        <v>0</v>
      </c>
    </row>
    <row r="14" spans="1:6" ht="19.5" customHeight="1">
      <c r="A14" s="2">
        <f t="shared" si="0"/>
        <v>106</v>
      </c>
      <c r="B14" s="9" t="s">
        <v>64</v>
      </c>
      <c r="C14" s="6" t="s">
        <v>5</v>
      </c>
      <c r="D14" s="33">
        <v>20</v>
      </c>
      <c r="E14" s="60"/>
      <c r="F14" s="44">
        <f t="shared" si="2"/>
        <v>0</v>
      </c>
    </row>
    <row r="15" spans="1:6" ht="27.75" customHeight="1">
      <c r="A15" s="2">
        <f t="shared" si="0"/>
        <v>107</v>
      </c>
      <c r="B15" s="9" t="s">
        <v>78</v>
      </c>
      <c r="C15" s="6" t="s">
        <v>5</v>
      </c>
      <c r="D15" s="33">
        <v>32</v>
      </c>
      <c r="E15" s="60"/>
      <c r="F15" s="44">
        <f t="shared" si="2"/>
        <v>0</v>
      </c>
    </row>
    <row r="16" spans="1:6" ht="14.25" customHeight="1">
      <c r="A16" s="2"/>
      <c r="B16" s="85" t="s">
        <v>70</v>
      </c>
      <c r="C16" s="86"/>
      <c r="D16" s="86"/>
      <c r="E16" s="87"/>
      <c r="F16" s="44"/>
    </row>
    <row r="17" spans="1:6" ht="27.75" customHeight="1">
      <c r="A17" s="2">
        <f>A15+1</f>
        <v>108</v>
      </c>
      <c r="B17" s="34" t="s">
        <v>75</v>
      </c>
      <c r="C17" s="6" t="s">
        <v>68</v>
      </c>
      <c r="D17" s="50">
        <v>50</v>
      </c>
      <c r="E17" s="5"/>
      <c r="F17" s="44">
        <f>D17*E17</f>
        <v>0</v>
      </c>
    </row>
    <row r="18" spans="1:6" ht="19.5" customHeight="1">
      <c r="A18" s="2">
        <f t="shared" ref="A18" si="4">A17+1</f>
        <v>109</v>
      </c>
      <c r="B18" s="3" t="s">
        <v>69</v>
      </c>
      <c r="C18" s="6" t="s">
        <v>68</v>
      </c>
      <c r="D18" s="50">
        <v>50</v>
      </c>
      <c r="E18" s="5"/>
      <c r="F18" s="44">
        <f>D18*E18</f>
        <v>0</v>
      </c>
    </row>
    <row r="19" spans="1:6" ht="15.75" customHeight="1">
      <c r="A19" s="51"/>
      <c r="B19" s="52" t="s">
        <v>87</v>
      </c>
      <c r="C19" s="35"/>
      <c r="D19" s="2"/>
      <c r="E19" s="2"/>
      <c r="F19" s="53"/>
    </row>
    <row r="20" spans="1:6" ht="15.75" customHeight="1">
      <c r="A20" s="51">
        <f>+A18+1</f>
        <v>110</v>
      </c>
      <c r="B20" s="3" t="s">
        <v>113</v>
      </c>
      <c r="C20" s="6" t="s">
        <v>88</v>
      </c>
      <c r="D20" s="2">
        <v>6</v>
      </c>
      <c r="E20" s="2"/>
      <c r="F20" s="53">
        <f t="shared" ref="F20" si="5">D20*E20</f>
        <v>0</v>
      </c>
    </row>
    <row r="21" spans="1:6" s="41" customFormat="1" ht="15.75" customHeight="1">
      <c r="A21" s="2">
        <f t="shared" ref="A21" si="6">A20+1</f>
        <v>111</v>
      </c>
      <c r="B21" s="3" t="s">
        <v>89</v>
      </c>
      <c r="C21" s="6" t="s">
        <v>5</v>
      </c>
      <c r="D21" s="2">
        <v>20</v>
      </c>
      <c r="E21" s="2"/>
      <c r="F21" s="53">
        <f t="shared" ref="F21" si="7">D21*E21</f>
        <v>0</v>
      </c>
    </row>
    <row r="22" spans="1:6" ht="15.75" customHeight="1">
      <c r="A22" s="2"/>
      <c r="B22" s="85" t="s">
        <v>72</v>
      </c>
      <c r="C22" s="86"/>
      <c r="D22" s="86"/>
      <c r="E22" s="87"/>
      <c r="F22" s="44"/>
    </row>
    <row r="23" spans="1:6" ht="15" customHeight="1">
      <c r="A23" s="2">
        <f>+A21+1</f>
        <v>112</v>
      </c>
      <c r="B23" s="3" t="s">
        <v>71</v>
      </c>
      <c r="C23" s="6" t="s">
        <v>68</v>
      </c>
      <c r="D23" s="2">
        <v>15</v>
      </c>
      <c r="E23" s="5"/>
      <c r="F23" s="44">
        <f>D23*E23</f>
        <v>0</v>
      </c>
    </row>
    <row r="24" spans="1:6" ht="15" customHeight="1">
      <c r="A24" s="2">
        <f>A23+1</f>
        <v>113</v>
      </c>
      <c r="B24" s="3" t="s">
        <v>120</v>
      </c>
      <c r="C24" s="6" t="s">
        <v>68</v>
      </c>
      <c r="D24" s="2">
        <v>10</v>
      </c>
      <c r="E24" s="5"/>
      <c r="F24" s="44">
        <f t="shared" ref="F24:F25" si="8">D24*E24</f>
        <v>0</v>
      </c>
    </row>
    <row r="25" spans="1:6" ht="15" customHeight="1">
      <c r="A25" s="2">
        <f t="shared" ref="A25:A31" si="9">A24+1</f>
        <v>114</v>
      </c>
      <c r="B25" s="3" t="s">
        <v>121</v>
      </c>
      <c r="C25" s="6" t="s">
        <v>122</v>
      </c>
      <c r="D25" s="2">
        <f>D24*80</f>
        <v>800</v>
      </c>
      <c r="E25" s="5"/>
      <c r="F25" s="44">
        <f t="shared" si="8"/>
        <v>0</v>
      </c>
    </row>
    <row r="26" spans="1:6" ht="15" customHeight="1">
      <c r="A26" s="2">
        <f t="shared" si="9"/>
        <v>115</v>
      </c>
      <c r="B26" s="3" t="s">
        <v>114</v>
      </c>
      <c r="C26" s="6" t="s">
        <v>22</v>
      </c>
      <c r="D26" s="2">
        <v>30</v>
      </c>
      <c r="E26" s="5"/>
      <c r="F26" s="44">
        <f t="shared" ref="F26:F27" si="10">D26*E26</f>
        <v>0</v>
      </c>
    </row>
    <row r="27" spans="1:6" ht="17.25" customHeight="1">
      <c r="A27" s="2">
        <f t="shared" si="9"/>
        <v>116</v>
      </c>
      <c r="B27" s="3" t="s">
        <v>115</v>
      </c>
      <c r="C27" s="6" t="s">
        <v>22</v>
      </c>
      <c r="D27" s="2">
        <v>30</v>
      </c>
      <c r="E27" s="5"/>
      <c r="F27" s="44">
        <f t="shared" si="10"/>
        <v>0</v>
      </c>
    </row>
    <row r="28" spans="1:6" ht="27" customHeight="1">
      <c r="A28" s="2">
        <f t="shared" si="9"/>
        <v>117</v>
      </c>
      <c r="B28" s="3" t="s">
        <v>126</v>
      </c>
      <c r="C28" s="6" t="s">
        <v>22</v>
      </c>
      <c r="D28" s="2">
        <v>100</v>
      </c>
      <c r="E28" s="5"/>
      <c r="F28" s="44">
        <f t="shared" ref="F28" si="11">D28*E28</f>
        <v>0</v>
      </c>
    </row>
    <row r="29" spans="1:6" ht="15.75" customHeight="1">
      <c r="A29" s="2">
        <f t="shared" si="9"/>
        <v>118</v>
      </c>
      <c r="B29" s="3" t="s">
        <v>127</v>
      </c>
      <c r="C29" s="35" t="s">
        <v>22</v>
      </c>
      <c r="D29" s="2">
        <v>100</v>
      </c>
      <c r="E29" s="5"/>
      <c r="F29" s="45">
        <f t="shared" ref="F29:F31" si="12">D29*E29</f>
        <v>0</v>
      </c>
    </row>
    <row r="30" spans="1:6" ht="15.75" customHeight="1">
      <c r="A30" s="2">
        <f t="shared" si="9"/>
        <v>119</v>
      </c>
      <c r="B30" s="3" t="s">
        <v>104</v>
      </c>
      <c r="C30" s="35" t="s">
        <v>22</v>
      </c>
      <c r="D30" s="2">
        <v>50</v>
      </c>
      <c r="E30" s="5"/>
      <c r="F30" s="45">
        <f t="shared" si="12"/>
        <v>0</v>
      </c>
    </row>
    <row r="31" spans="1:6" ht="24.75" customHeight="1" thickBot="1">
      <c r="A31" s="2">
        <f t="shared" si="9"/>
        <v>120</v>
      </c>
      <c r="B31" s="3" t="s">
        <v>39</v>
      </c>
      <c r="C31" s="6" t="s">
        <v>22</v>
      </c>
      <c r="D31" s="2">
        <v>250</v>
      </c>
      <c r="E31" s="5"/>
      <c r="F31" s="44">
        <f t="shared" si="12"/>
        <v>0</v>
      </c>
    </row>
    <row r="32" spans="1:6" ht="15" customHeight="1" thickBot="1">
      <c r="A32" s="67" t="s">
        <v>7</v>
      </c>
      <c r="B32" s="68"/>
      <c r="C32" s="68"/>
      <c r="D32" s="54"/>
      <c r="E32" s="55"/>
      <c r="F32" s="56">
        <f>SUM(F8:F31)</f>
        <v>0</v>
      </c>
    </row>
    <row r="33" spans="1:6" ht="15" customHeight="1">
      <c r="A33" s="2"/>
      <c r="B33" s="57" t="s">
        <v>40</v>
      </c>
      <c r="C33" s="82"/>
      <c r="D33" s="83"/>
      <c r="E33" s="83"/>
      <c r="F33" s="84"/>
    </row>
    <row r="34" spans="1:6" ht="39" customHeight="1">
      <c r="A34" s="2">
        <v>200</v>
      </c>
      <c r="B34" s="9" t="s">
        <v>83</v>
      </c>
      <c r="C34" s="6" t="s">
        <v>22</v>
      </c>
      <c r="D34" s="5">
        <v>700</v>
      </c>
      <c r="E34" s="61"/>
      <c r="F34" s="44">
        <f t="shared" ref="F34:F36" si="13">D34*E34</f>
        <v>0</v>
      </c>
    </row>
    <row r="35" spans="1:6" ht="20.25" customHeight="1">
      <c r="A35" s="2">
        <f>A34+1</f>
        <v>201</v>
      </c>
      <c r="B35" s="9" t="s">
        <v>46</v>
      </c>
      <c r="C35" s="6" t="s">
        <v>22</v>
      </c>
      <c r="D35" s="22">
        <f>D34</f>
        <v>700</v>
      </c>
      <c r="E35" s="61"/>
      <c r="F35" s="44">
        <f t="shared" si="13"/>
        <v>0</v>
      </c>
    </row>
    <row r="36" spans="1:6" ht="18.75" customHeight="1">
      <c r="A36" s="2">
        <f t="shared" ref="A36:A38" si="14">A35+1</f>
        <v>202</v>
      </c>
      <c r="B36" s="9" t="s">
        <v>42</v>
      </c>
      <c r="C36" s="6" t="s">
        <v>22</v>
      </c>
      <c r="D36" s="22">
        <f>D35</f>
        <v>700</v>
      </c>
      <c r="E36" s="61"/>
      <c r="F36" s="44">
        <f t="shared" si="13"/>
        <v>0</v>
      </c>
    </row>
    <row r="37" spans="1:6" ht="18.75" customHeight="1">
      <c r="A37" s="2">
        <f t="shared" si="14"/>
        <v>203</v>
      </c>
      <c r="B37" s="9" t="s">
        <v>47</v>
      </c>
      <c r="C37" s="6" t="s">
        <v>5</v>
      </c>
      <c r="D37" s="6">
        <v>100</v>
      </c>
      <c r="E37" s="61"/>
      <c r="F37" s="44">
        <f>D37*E37</f>
        <v>0</v>
      </c>
    </row>
    <row r="38" spans="1:6" ht="18.75" customHeight="1" thickBot="1">
      <c r="A38" s="2">
        <f t="shared" si="14"/>
        <v>204</v>
      </c>
      <c r="B38" s="3" t="s">
        <v>43</v>
      </c>
      <c r="C38" s="6" t="s">
        <v>6</v>
      </c>
      <c r="D38" s="5">
        <v>18</v>
      </c>
      <c r="E38" s="61"/>
      <c r="F38" s="44">
        <f t="shared" ref="F38" si="15">D38*E38</f>
        <v>0</v>
      </c>
    </row>
    <row r="39" spans="1:6" ht="18.75" customHeight="1" thickBot="1">
      <c r="A39" s="67" t="s">
        <v>35</v>
      </c>
      <c r="B39" s="68"/>
      <c r="C39" s="68"/>
      <c r="D39" s="54"/>
      <c r="E39" s="55"/>
      <c r="F39" s="56">
        <f>SUM(F34:F38)</f>
        <v>0</v>
      </c>
    </row>
    <row r="40" spans="1:6" ht="18.75" customHeight="1">
      <c r="A40" s="2"/>
      <c r="B40" s="57" t="s">
        <v>52</v>
      </c>
      <c r="C40" s="82"/>
      <c r="D40" s="83"/>
      <c r="E40" s="83"/>
      <c r="F40" s="84"/>
    </row>
    <row r="41" spans="1:6" ht="18.75" customHeight="1">
      <c r="A41" s="8">
        <v>300</v>
      </c>
      <c r="B41" s="3" t="s">
        <v>55</v>
      </c>
      <c r="C41" s="6" t="s">
        <v>22</v>
      </c>
      <c r="D41" s="5">
        <v>380</v>
      </c>
      <c r="E41" s="5"/>
      <c r="F41" s="44">
        <f>D41*E41</f>
        <v>0</v>
      </c>
    </row>
    <row r="42" spans="1:6" ht="28.5" customHeight="1">
      <c r="A42" s="2">
        <f>A41+1</f>
        <v>301</v>
      </c>
      <c r="B42" s="3" t="s">
        <v>79</v>
      </c>
      <c r="C42" s="6" t="s">
        <v>22</v>
      </c>
      <c r="D42" s="5">
        <v>380</v>
      </c>
      <c r="E42" s="5"/>
      <c r="F42" s="44">
        <f t="shared" ref="F42" si="16">D42*E42</f>
        <v>0</v>
      </c>
    </row>
    <row r="43" spans="1:6" ht="17.25" customHeight="1">
      <c r="A43" s="2">
        <f t="shared" ref="A43:A44" si="17">A42+1</f>
        <v>302</v>
      </c>
      <c r="B43" s="3" t="s">
        <v>85</v>
      </c>
      <c r="C43" s="6" t="s">
        <v>22</v>
      </c>
      <c r="D43" s="5">
        <v>50</v>
      </c>
      <c r="E43" s="5"/>
      <c r="F43" s="44">
        <f t="shared" ref="F43" si="18">D43*E43</f>
        <v>0</v>
      </c>
    </row>
    <row r="44" spans="1:6" ht="29.25" customHeight="1" thickBot="1">
      <c r="A44" s="2">
        <f t="shared" si="17"/>
        <v>303</v>
      </c>
      <c r="B44" s="3" t="s">
        <v>99</v>
      </c>
      <c r="C44" s="6" t="s">
        <v>22</v>
      </c>
      <c r="D44" s="5">
        <v>450</v>
      </c>
      <c r="E44" s="5"/>
      <c r="F44" s="44">
        <f t="shared" ref="F44" si="19">D44*E44</f>
        <v>0</v>
      </c>
    </row>
    <row r="45" spans="1:6" ht="18.75" customHeight="1" thickBot="1">
      <c r="A45" s="67" t="s">
        <v>53</v>
      </c>
      <c r="B45" s="68"/>
      <c r="C45" s="68"/>
      <c r="D45" s="54"/>
      <c r="E45" s="55"/>
      <c r="F45" s="56">
        <f>SUM(F41:F44)</f>
        <v>0</v>
      </c>
    </row>
    <row r="46" spans="1:6">
      <c r="A46" s="2"/>
      <c r="B46" s="57" t="s">
        <v>54</v>
      </c>
      <c r="C46" s="82"/>
      <c r="D46" s="83"/>
      <c r="E46" s="83"/>
      <c r="F46" s="84"/>
    </row>
    <row r="47" spans="1:6" ht="27" customHeight="1">
      <c r="A47" s="8">
        <v>400</v>
      </c>
      <c r="B47" s="3" t="s">
        <v>76</v>
      </c>
      <c r="C47" s="6" t="s">
        <v>22</v>
      </c>
      <c r="D47" s="5">
        <v>45</v>
      </c>
      <c r="E47" s="5"/>
      <c r="F47" s="44">
        <f t="shared" ref="F47:F48" si="20">E47*D47</f>
        <v>0</v>
      </c>
    </row>
    <row r="48" spans="1:6" ht="18" customHeight="1">
      <c r="A48" s="8">
        <f>A47+1</f>
        <v>401</v>
      </c>
      <c r="B48" s="3" t="s">
        <v>92</v>
      </c>
      <c r="C48" s="6" t="s">
        <v>22</v>
      </c>
      <c r="D48" s="5">
        <v>40</v>
      </c>
      <c r="E48" s="5"/>
      <c r="F48" s="44">
        <f t="shared" si="20"/>
        <v>0</v>
      </c>
    </row>
    <row r="49" spans="1:6" ht="18" customHeight="1">
      <c r="A49" s="8">
        <f t="shared" ref="A49:A61" si="21">A48+1</f>
        <v>402</v>
      </c>
      <c r="B49" s="3" t="s">
        <v>93</v>
      </c>
      <c r="C49" s="6" t="s">
        <v>22</v>
      </c>
      <c r="D49" s="5">
        <v>30</v>
      </c>
      <c r="E49" s="5"/>
      <c r="F49" s="44">
        <f t="shared" ref="F49" si="22">E49*D49</f>
        <v>0</v>
      </c>
    </row>
    <row r="50" spans="1:6" ht="29.25" customHeight="1">
      <c r="A50" s="8">
        <f t="shared" si="21"/>
        <v>403</v>
      </c>
      <c r="B50" s="3" t="s">
        <v>94</v>
      </c>
      <c r="C50" s="6" t="s">
        <v>22</v>
      </c>
      <c r="D50" s="5">
        <v>30</v>
      </c>
      <c r="E50" s="5"/>
      <c r="F50" s="44">
        <f t="shared" ref="F50:F51" si="23">E50*D50</f>
        <v>0</v>
      </c>
    </row>
    <row r="51" spans="1:6" ht="42.75" customHeight="1">
      <c r="A51" s="8">
        <f t="shared" si="21"/>
        <v>404</v>
      </c>
      <c r="B51" s="3" t="s">
        <v>106</v>
      </c>
      <c r="C51" s="6" t="s">
        <v>22</v>
      </c>
      <c r="D51" s="5">
        <v>25</v>
      </c>
      <c r="E51" s="5"/>
      <c r="F51" s="44">
        <f t="shared" si="23"/>
        <v>0</v>
      </c>
    </row>
    <row r="52" spans="1:6" ht="16.5" customHeight="1">
      <c r="A52" s="8">
        <f t="shared" si="21"/>
        <v>405</v>
      </c>
      <c r="B52" s="3" t="s">
        <v>107</v>
      </c>
      <c r="C52" s="6" t="s">
        <v>22</v>
      </c>
      <c r="D52" s="5">
        <v>10</v>
      </c>
      <c r="E52" s="5"/>
      <c r="F52" s="44">
        <f t="shared" ref="F52:F54" si="24">E52*D52</f>
        <v>0</v>
      </c>
    </row>
    <row r="53" spans="1:6" ht="29.25" customHeight="1">
      <c r="A53" s="8">
        <f t="shared" si="21"/>
        <v>406</v>
      </c>
      <c r="B53" s="3" t="s">
        <v>117</v>
      </c>
      <c r="C53" s="6" t="s">
        <v>22</v>
      </c>
      <c r="D53" s="5">
        <v>8.3000000000000007</v>
      </c>
      <c r="E53" s="5"/>
      <c r="F53" s="44">
        <f t="shared" ref="F53" si="25">E53*D53</f>
        <v>0</v>
      </c>
    </row>
    <row r="54" spans="1:6" ht="24.75" customHeight="1">
      <c r="A54" s="8">
        <f t="shared" si="21"/>
        <v>407</v>
      </c>
      <c r="B54" s="3" t="s">
        <v>73</v>
      </c>
      <c r="C54" s="6" t="s">
        <v>22</v>
      </c>
      <c r="D54" s="33">
        <v>77</v>
      </c>
      <c r="E54" s="5"/>
      <c r="F54" s="44">
        <f t="shared" si="24"/>
        <v>0</v>
      </c>
    </row>
    <row r="55" spans="1:6" ht="18.75" customHeight="1">
      <c r="A55" s="8">
        <f t="shared" si="21"/>
        <v>408</v>
      </c>
      <c r="B55" s="3" t="s">
        <v>96</v>
      </c>
      <c r="C55" s="6" t="s">
        <v>22</v>
      </c>
      <c r="D55" s="5">
        <v>20</v>
      </c>
      <c r="E55" s="5"/>
      <c r="F55" s="44">
        <f t="shared" ref="F55" si="26">E55*D55</f>
        <v>0</v>
      </c>
    </row>
    <row r="56" spans="1:6" ht="27.75" customHeight="1">
      <c r="A56" s="8">
        <f t="shared" si="21"/>
        <v>409</v>
      </c>
      <c r="B56" s="3" t="s">
        <v>100</v>
      </c>
      <c r="C56" s="6" t="s">
        <v>22</v>
      </c>
      <c r="D56" s="5">
        <v>10.3</v>
      </c>
      <c r="E56" s="5"/>
      <c r="F56" s="44">
        <f t="shared" ref="F56" si="27">E56*D56</f>
        <v>0</v>
      </c>
    </row>
    <row r="57" spans="1:6" ht="27.75" customHeight="1">
      <c r="A57" s="8">
        <f t="shared" si="21"/>
        <v>410</v>
      </c>
      <c r="B57" s="3" t="s">
        <v>80</v>
      </c>
      <c r="C57" s="6" t="s">
        <v>22</v>
      </c>
      <c r="D57" s="5">
        <v>77</v>
      </c>
      <c r="E57" s="5"/>
      <c r="F57" s="44">
        <f t="shared" ref="F57" si="28">E57*D57</f>
        <v>0</v>
      </c>
    </row>
    <row r="58" spans="1:6" ht="21" customHeight="1">
      <c r="A58" s="8">
        <f t="shared" si="21"/>
        <v>411</v>
      </c>
      <c r="B58" s="3" t="s">
        <v>81</v>
      </c>
      <c r="C58" s="6" t="s">
        <v>6</v>
      </c>
      <c r="D58" s="5">
        <v>16</v>
      </c>
      <c r="E58" s="5"/>
      <c r="F58" s="44">
        <f t="shared" ref="F58:F61" si="29">D58*E58</f>
        <v>0</v>
      </c>
    </row>
    <row r="59" spans="1:6" ht="16.5" customHeight="1">
      <c r="A59" s="8">
        <f t="shared" si="21"/>
        <v>412</v>
      </c>
      <c r="B59" s="3" t="s">
        <v>77</v>
      </c>
      <c r="C59" s="6" t="s">
        <v>6</v>
      </c>
      <c r="D59" s="5">
        <v>2</v>
      </c>
      <c r="E59" s="5"/>
      <c r="F59" s="44">
        <f t="shared" si="29"/>
        <v>0</v>
      </c>
    </row>
    <row r="60" spans="1:6" ht="24.75" customHeight="1">
      <c r="A60" s="8">
        <f t="shared" si="21"/>
        <v>413</v>
      </c>
      <c r="B60" s="3" t="s">
        <v>108</v>
      </c>
      <c r="C60" s="6" t="s">
        <v>6</v>
      </c>
      <c r="D60" s="5">
        <v>12</v>
      </c>
      <c r="E60" s="5"/>
      <c r="F60" s="44">
        <f t="shared" si="29"/>
        <v>0</v>
      </c>
    </row>
    <row r="61" spans="1:6" ht="17.25" customHeight="1">
      <c r="A61" s="8">
        <f t="shared" si="21"/>
        <v>414</v>
      </c>
      <c r="B61" s="3" t="s">
        <v>109</v>
      </c>
      <c r="C61" s="6" t="s">
        <v>6</v>
      </c>
      <c r="D61" s="5">
        <v>8</v>
      </c>
      <c r="E61" s="5"/>
      <c r="F61" s="44">
        <f t="shared" si="29"/>
        <v>0</v>
      </c>
    </row>
    <row r="62" spans="1:6" ht="13.5" customHeight="1">
      <c r="A62" s="8"/>
      <c r="B62" s="79" t="s">
        <v>36</v>
      </c>
      <c r="C62" s="79"/>
      <c r="D62" s="79"/>
      <c r="E62" s="79"/>
      <c r="F62" s="79"/>
    </row>
    <row r="63" spans="1:6" ht="21.75" customHeight="1" thickBot="1">
      <c r="A63" s="8">
        <f>A61+1</f>
        <v>415</v>
      </c>
      <c r="B63" s="3" t="s">
        <v>37</v>
      </c>
      <c r="C63" s="6" t="s">
        <v>6</v>
      </c>
      <c r="D63" s="5">
        <v>40</v>
      </c>
      <c r="E63" s="5"/>
      <c r="F63" s="44">
        <f>E63*D63</f>
        <v>0</v>
      </c>
    </row>
    <row r="64" spans="1:6" ht="15" customHeight="1" thickBot="1">
      <c r="A64" s="67" t="s">
        <v>25</v>
      </c>
      <c r="B64" s="68"/>
      <c r="C64" s="68"/>
      <c r="D64" s="54"/>
      <c r="E64" s="55"/>
      <c r="F64" s="56">
        <f>SUM(F47:F63)</f>
        <v>0</v>
      </c>
    </row>
    <row r="65" spans="1:6">
      <c r="A65" s="2"/>
      <c r="B65" s="57" t="s">
        <v>57</v>
      </c>
      <c r="C65" s="82"/>
      <c r="D65" s="83"/>
      <c r="E65" s="83"/>
      <c r="F65" s="84"/>
    </row>
    <row r="66" spans="1:6" ht="24">
      <c r="A66" s="2">
        <v>500</v>
      </c>
      <c r="B66" s="3" t="s">
        <v>111</v>
      </c>
      <c r="C66" s="6" t="s">
        <v>88</v>
      </c>
      <c r="D66" s="2">
        <v>1</v>
      </c>
      <c r="E66" s="2"/>
      <c r="F66" s="53">
        <f t="shared" ref="F66" si="30">D66*E66</f>
        <v>0</v>
      </c>
    </row>
    <row r="67" spans="1:6">
      <c r="A67" s="2">
        <f>A66+1</f>
        <v>501</v>
      </c>
      <c r="B67" s="3" t="s">
        <v>103</v>
      </c>
      <c r="C67" s="6" t="s">
        <v>21</v>
      </c>
      <c r="D67" s="5">
        <v>9</v>
      </c>
      <c r="E67" s="5"/>
      <c r="F67" s="44">
        <f t="shared" ref="F67" si="31">E67*D67</f>
        <v>0</v>
      </c>
    </row>
    <row r="68" spans="1:6" ht="26.25" customHeight="1">
      <c r="A68" s="2">
        <f t="shared" ref="A68:A72" si="32">A67+1</f>
        <v>502</v>
      </c>
      <c r="B68" s="62" t="s">
        <v>110</v>
      </c>
      <c r="C68" s="2" t="s">
        <v>6</v>
      </c>
      <c r="D68" s="5">
        <v>2</v>
      </c>
      <c r="E68" s="5"/>
      <c r="F68" s="44">
        <f t="shared" ref="F68" si="33">D68*E68</f>
        <v>0</v>
      </c>
    </row>
    <row r="69" spans="1:6" s="21" customFormat="1" ht="12.75" customHeight="1">
      <c r="A69" s="2">
        <f t="shared" si="32"/>
        <v>503</v>
      </c>
      <c r="B69" s="3" t="s">
        <v>38</v>
      </c>
      <c r="C69" s="2" t="s">
        <v>6</v>
      </c>
      <c r="D69" s="5">
        <v>10</v>
      </c>
      <c r="E69" s="5"/>
      <c r="F69" s="44">
        <f t="shared" ref="F69" si="34">E69*D69</f>
        <v>0</v>
      </c>
    </row>
    <row r="70" spans="1:6" s="21" customFormat="1" ht="12.75" customHeight="1">
      <c r="A70" s="2">
        <f t="shared" si="32"/>
        <v>504</v>
      </c>
      <c r="B70" s="58" t="s">
        <v>90</v>
      </c>
      <c r="C70" s="59" t="s">
        <v>6</v>
      </c>
      <c r="D70" s="2">
        <v>10</v>
      </c>
      <c r="E70" s="5"/>
      <c r="F70" s="45">
        <f>D70*E70</f>
        <v>0</v>
      </c>
    </row>
    <row r="71" spans="1:6" s="21" customFormat="1" ht="12.75" customHeight="1">
      <c r="A71" s="2">
        <f t="shared" si="32"/>
        <v>505</v>
      </c>
      <c r="B71" s="3" t="s">
        <v>101</v>
      </c>
      <c r="C71" s="59" t="s">
        <v>6</v>
      </c>
      <c r="D71" s="2">
        <v>10</v>
      </c>
      <c r="E71" s="5"/>
      <c r="F71" s="45">
        <f t="shared" ref="F71:F72" si="35">D71*E71</f>
        <v>0</v>
      </c>
    </row>
    <row r="72" spans="1:6" s="21" customFormat="1" ht="12.75" customHeight="1">
      <c r="A72" s="2">
        <f t="shared" si="32"/>
        <v>506</v>
      </c>
      <c r="B72" s="3" t="s">
        <v>102</v>
      </c>
      <c r="C72" s="59" t="s">
        <v>6</v>
      </c>
      <c r="D72" s="2">
        <v>10</v>
      </c>
      <c r="E72" s="5"/>
      <c r="F72" s="45">
        <f t="shared" si="35"/>
        <v>0</v>
      </c>
    </row>
    <row r="73" spans="1:6" s="21" customFormat="1" ht="12.75" customHeight="1">
      <c r="A73" s="8"/>
      <c r="B73" s="37" t="s">
        <v>91</v>
      </c>
      <c r="C73" s="38"/>
      <c r="D73" s="39"/>
      <c r="E73" s="40"/>
      <c r="F73" s="45"/>
    </row>
    <row r="74" spans="1:6" s="21" customFormat="1" ht="12.75" customHeight="1">
      <c r="A74" s="2">
        <f>A72+1</f>
        <v>507</v>
      </c>
      <c r="B74" s="3" t="s">
        <v>105</v>
      </c>
      <c r="C74" s="2" t="s">
        <v>6</v>
      </c>
      <c r="D74" s="5">
        <v>48</v>
      </c>
      <c r="E74" s="5"/>
      <c r="F74" s="44">
        <f>D74*E74</f>
        <v>0</v>
      </c>
    </row>
    <row r="75" spans="1:6" s="21" customFormat="1" ht="12.75" customHeight="1" thickBot="1">
      <c r="A75" s="2">
        <f t="shared" ref="A75:A76" si="36">A74+1</f>
        <v>508</v>
      </c>
      <c r="B75" s="3" t="s">
        <v>74</v>
      </c>
      <c r="C75" s="2" t="s">
        <v>6</v>
      </c>
      <c r="D75" s="5">
        <v>22</v>
      </c>
      <c r="E75" s="5"/>
      <c r="F75" s="44">
        <f>D75*E75</f>
        <v>0</v>
      </c>
    </row>
    <row r="76" spans="1:6" s="21" customFormat="1" ht="12.75" customHeight="1" thickBot="1">
      <c r="A76" s="2">
        <f t="shared" si="36"/>
        <v>509</v>
      </c>
      <c r="B76" s="3" t="s">
        <v>98</v>
      </c>
      <c r="C76" s="6" t="s">
        <v>88</v>
      </c>
      <c r="D76" s="5">
        <v>1</v>
      </c>
      <c r="E76" s="5"/>
      <c r="F76" s="44">
        <f>D76*E76</f>
        <v>0</v>
      </c>
    </row>
    <row r="77" spans="1:6" ht="15" customHeight="1" thickBot="1">
      <c r="A77" s="67" t="s">
        <v>8</v>
      </c>
      <c r="B77" s="68"/>
      <c r="C77" s="68"/>
      <c r="D77" s="54"/>
      <c r="E77" s="55"/>
      <c r="F77" s="56">
        <f>SUM(F66:F76)</f>
        <v>0</v>
      </c>
    </row>
    <row r="78" spans="1:6">
      <c r="A78" s="2"/>
      <c r="B78" s="57" t="s">
        <v>60</v>
      </c>
      <c r="C78" s="82"/>
      <c r="D78" s="83"/>
      <c r="E78" s="83"/>
      <c r="F78" s="84"/>
    </row>
    <row r="79" spans="1:6">
      <c r="A79" s="2">
        <v>600</v>
      </c>
      <c r="B79" s="3" t="s">
        <v>62</v>
      </c>
      <c r="C79" s="6" t="s">
        <v>88</v>
      </c>
      <c r="D79" s="5">
        <v>4</v>
      </c>
      <c r="E79" s="5"/>
      <c r="F79" s="44">
        <f>D79*E79</f>
        <v>0</v>
      </c>
    </row>
    <row r="80" spans="1:6">
      <c r="A80" s="2">
        <f>A79+1</f>
        <v>601</v>
      </c>
      <c r="B80" s="63" t="s">
        <v>97</v>
      </c>
      <c r="C80" s="6" t="s">
        <v>88</v>
      </c>
      <c r="D80" s="5">
        <v>4</v>
      </c>
      <c r="E80" s="5"/>
      <c r="F80" s="44">
        <f>D80*E80</f>
        <v>0</v>
      </c>
    </row>
    <row r="81" spans="1:6">
      <c r="A81" s="2">
        <f t="shared" ref="A81:A82" si="37">A80+1</f>
        <v>602</v>
      </c>
      <c r="B81" s="3" t="s">
        <v>118</v>
      </c>
      <c r="C81" s="2" t="s">
        <v>5</v>
      </c>
      <c r="D81" s="5">
        <v>20</v>
      </c>
      <c r="E81" s="5"/>
      <c r="F81" s="44">
        <f t="shared" ref="F81" si="38">D81*E81</f>
        <v>0</v>
      </c>
    </row>
    <row r="82" spans="1:6">
      <c r="A82" s="2">
        <f t="shared" si="37"/>
        <v>603</v>
      </c>
      <c r="B82" s="3" t="s">
        <v>61</v>
      </c>
      <c r="C82" s="19"/>
      <c r="D82" s="5"/>
      <c r="E82" s="5"/>
      <c r="F82" s="44"/>
    </row>
    <row r="83" spans="1:6">
      <c r="A83" s="2" t="str">
        <f>A82&amp;"-a"</f>
        <v>603-a</v>
      </c>
      <c r="B83" s="3" t="s">
        <v>112</v>
      </c>
      <c r="C83" s="2" t="s">
        <v>5</v>
      </c>
      <c r="D83" s="5">
        <v>25</v>
      </c>
      <c r="E83" s="5"/>
      <c r="F83" s="44">
        <f t="shared" ref="F83" si="39">D83*E83</f>
        <v>0</v>
      </c>
    </row>
    <row r="84" spans="1:6">
      <c r="A84" s="2" t="str">
        <f>A82&amp;"-b"</f>
        <v>603-b</v>
      </c>
      <c r="B84" s="3" t="s">
        <v>63</v>
      </c>
      <c r="C84" s="2" t="s">
        <v>5</v>
      </c>
      <c r="D84" s="5">
        <v>55</v>
      </c>
      <c r="E84" s="5"/>
      <c r="F84" s="44">
        <f t="shared" ref="F84" si="40">D84*E84</f>
        <v>0</v>
      </c>
    </row>
    <row r="85" spans="1:6">
      <c r="A85" s="2">
        <f>A82+1</f>
        <v>604</v>
      </c>
      <c r="B85" s="34" t="s">
        <v>82</v>
      </c>
      <c r="C85" s="35" t="s">
        <v>6</v>
      </c>
      <c r="D85" s="36">
        <v>6</v>
      </c>
      <c r="E85" s="5"/>
      <c r="F85" s="44">
        <f t="shared" ref="F85" si="41">D85*E85</f>
        <v>0</v>
      </c>
    </row>
    <row r="86" spans="1:6">
      <c r="A86" s="2">
        <f>A85+1</f>
        <v>605</v>
      </c>
      <c r="B86" s="34" t="s">
        <v>123</v>
      </c>
      <c r="C86" s="35" t="s">
        <v>6</v>
      </c>
      <c r="D86" s="36">
        <v>4</v>
      </c>
      <c r="E86" s="5"/>
      <c r="F86" s="44">
        <f t="shared" ref="F86" si="42">D86*E86</f>
        <v>0</v>
      </c>
    </row>
    <row r="87" spans="1:6">
      <c r="A87" s="2">
        <f t="shared" ref="A87:A88" si="43">A86+1</f>
        <v>606</v>
      </c>
      <c r="B87" s="3" t="s">
        <v>84</v>
      </c>
      <c r="C87" s="6" t="s">
        <v>6</v>
      </c>
      <c r="D87" s="5">
        <v>24</v>
      </c>
      <c r="E87" s="5"/>
      <c r="F87" s="44">
        <f t="shared" ref="F87" si="44">E87*D87</f>
        <v>0</v>
      </c>
    </row>
    <row r="88" spans="1:6" ht="13.5" thickBot="1">
      <c r="A88" s="2">
        <f t="shared" si="43"/>
        <v>607</v>
      </c>
      <c r="B88" s="3" t="s">
        <v>95</v>
      </c>
      <c r="C88" s="6" t="s">
        <v>6</v>
      </c>
      <c r="D88" s="5">
        <v>9</v>
      </c>
      <c r="E88" s="5"/>
      <c r="F88" s="44">
        <f t="shared" ref="F88" si="45">E88*D88</f>
        <v>0</v>
      </c>
    </row>
    <row r="89" spans="1:6" ht="15" customHeight="1" thickBot="1">
      <c r="A89" s="67" t="s">
        <v>9</v>
      </c>
      <c r="B89" s="68"/>
      <c r="C89" s="68"/>
      <c r="D89" s="54"/>
      <c r="E89" s="55"/>
      <c r="F89" s="56">
        <f>SUM(F79:F88)</f>
        <v>0</v>
      </c>
    </row>
    <row r="90" spans="1:6" ht="14.25" customHeight="1">
      <c r="A90" s="2"/>
      <c r="B90" s="57" t="s">
        <v>58</v>
      </c>
      <c r="C90" s="82"/>
      <c r="D90" s="83"/>
      <c r="E90" s="83"/>
      <c r="F90" s="84"/>
    </row>
    <row r="91" spans="1:6" ht="14.25" customHeight="1">
      <c r="A91" s="2">
        <v>700</v>
      </c>
      <c r="B91" s="9" t="s">
        <v>23</v>
      </c>
      <c r="C91" s="6" t="s">
        <v>22</v>
      </c>
      <c r="D91" s="5">
        <v>3800</v>
      </c>
      <c r="E91" s="5"/>
      <c r="F91" s="44">
        <f t="shared" ref="F91:F94" si="46">D91*E91</f>
        <v>0</v>
      </c>
    </row>
    <row r="92" spans="1:6" ht="17.25" customHeight="1">
      <c r="A92" s="2">
        <f>A91+1</f>
        <v>701</v>
      </c>
      <c r="B92" s="9" t="s">
        <v>34</v>
      </c>
      <c r="C92" s="6" t="s">
        <v>22</v>
      </c>
      <c r="D92" s="5">
        <v>4600</v>
      </c>
      <c r="E92" s="5"/>
      <c r="F92" s="44">
        <f t="shared" si="46"/>
        <v>0</v>
      </c>
    </row>
    <row r="93" spans="1:6" ht="25.5" customHeight="1">
      <c r="A93" s="2">
        <f t="shared" ref="A93:A95" si="47">A92+1</f>
        <v>702</v>
      </c>
      <c r="B93" s="9" t="s">
        <v>48</v>
      </c>
      <c r="C93" s="6" t="s">
        <v>22</v>
      </c>
      <c r="D93" s="5">
        <v>200</v>
      </c>
      <c r="E93" s="5"/>
      <c r="F93" s="44">
        <f t="shared" si="46"/>
        <v>0</v>
      </c>
    </row>
    <row r="94" spans="1:6" ht="27" customHeight="1">
      <c r="A94" s="2">
        <f t="shared" si="47"/>
        <v>703</v>
      </c>
      <c r="B94" s="3" t="s">
        <v>49</v>
      </c>
      <c r="C94" s="6" t="s">
        <v>22</v>
      </c>
      <c r="D94" s="5">
        <v>400</v>
      </c>
      <c r="E94" s="5"/>
      <c r="F94" s="44">
        <f t="shared" si="46"/>
        <v>0</v>
      </c>
    </row>
    <row r="95" spans="1:6" ht="17.25" customHeight="1" thickBot="1">
      <c r="A95" s="2">
        <f t="shared" si="47"/>
        <v>704</v>
      </c>
      <c r="B95" s="3" t="s">
        <v>56</v>
      </c>
      <c r="C95" s="6" t="s">
        <v>22</v>
      </c>
      <c r="D95" s="5">
        <v>1</v>
      </c>
      <c r="E95" s="5"/>
      <c r="F95" s="44">
        <f t="shared" ref="F95" si="48">D95*E95</f>
        <v>0</v>
      </c>
    </row>
    <row r="96" spans="1:6" ht="14.25" customHeight="1" thickBot="1">
      <c r="A96" s="67" t="s">
        <v>24</v>
      </c>
      <c r="B96" s="68"/>
      <c r="C96" s="68"/>
      <c r="D96" s="54"/>
      <c r="E96" s="55"/>
      <c r="F96" s="56">
        <f>SUM(F91:F95)</f>
        <v>0</v>
      </c>
    </row>
    <row r="97" spans="1:7" ht="14.25" customHeight="1">
      <c r="A97" s="2"/>
      <c r="B97" s="57" t="s">
        <v>65</v>
      </c>
      <c r="C97" s="82"/>
      <c r="D97" s="83"/>
      <c r="E97" s="83"/>
      <c r="F97" s="84"/>
    </row>
    <row r="98" spans="1:7" ht="18.75" customHeight="1" thickBot="1">
      <c r="A98" s="2">
        <v>800</v>
      </c>
      <c r="B98" s="65" t="s">
        <v>116</v>
      </c>
      <c r="C98" s="2" t="s">
        <v>5</v>
      </c>
      <c r="D98" s="5">
        <v>12</v>
      </c>
      <c r="E98" s="31"/>
      <c r="F98" s="44">
        <f>D98*E98</f>
        <v>0</v>
      </c>
    </row>
    <row r="99" spans="1:7" ht="14.25" customHeight="1" thickBot="1">
      <c r="A99" s="67" t="s">
        <v>66</v>
      </c>
      <c r="B99" s="68"/>
      <c r="C99" s="68"/>
      <c r="D99" s="54"/>
      <c r="E99" s="55"/>
      <c r="F99" s="56">
        <f>SUM(F98:F98)</f>
        <v>0</v>
      </c>
    </row>
    <row r="100" spans="1:7" ht="14.25" customHeight="1" thickBot="1">
      <c r="A100" s="67" t="s">
        <v>10</v>
      </c>
      <c r="B100" s="68"/>
      <c r="C100" s="68"/>
      <c r="D100" s="68"/>
      <c r="E100" s="68"/>
      <c r="F100" s="68"/>
    </row>
    <row r="101" spans="1:7" ht="15.75" customHeight="1" thickBot="1">
      <c r="A101" s="10"/>
      <c r="B101" s="26"/>
      <c r="C101" s="20"/>
      <c r="D101" s="27"/>
      <c r="E101" s="28"/>
      <c r="F101" s="46"/>
    </row>
    <row r="102" spans="1:7" ht="15" thickBot="1">
      <c r="A102" s="17" t="s">
        <v>11</v>
      </c>
      <c r="B102" s="13" t="s">
        <v>31</v>
      </c>
      <c r="C102" s="13"/>
      <c r="D102" s="13"/>
      <c r="E102" s="69">
        <f>+F32</f>
        <v>0</v>
      </c>
      <c r="F102" s="70"/>
      <c r="G102" s="7"/>
    </row>
    <row r="103" spans="1:7" ht="15" thickBot="1">
      <c r="A103" s="18" t="s">
        <v>12</v>
      </c>
      <c r="B103" s="14" t="s">
        <v>44</v>
      </c>
      <c r="C103" s="14"/>
      <c r="D103" s="13"/>
      <c r="E103" s="69">
        <f>F39</f>
        <v>0</v>
      </c>
      <c r="F103" s="70"/>
      <c r="G103" s="7"/>
    </row>
    <row r="104" spans="1:7" ht="15" thickBot="1">
      <c r="A104" s="18" t="s">
        <v>13</v>
      </c>
      <c r="B104" s="14" t="s">
        <v>59</v>
      </c>
      <c r="C104" s="14"/>
      <c r="D104" s="13"/>
      <c r="E104" s="69">
        <f>F45</f>
        <v>0</v>
      </c>
      <c r="F104" s="70"/>
      <c r="G104" s="7"/>
    </row>
    <row r="105" spans="1:7" ht="15" thickBot="1">
      <c r="A105" s="49" t="s">
        <v>26</v>
      </c>
      <c r="B105" s="14" t="s">
        <v>32</v>
      </c>
      <c r="C105" s="14"/>
      <c r="D105" s="13"/>
      <c r="E105" s="69">
        <f>F64</f>
        <v>0</v>
      </c>
      <c r="F105" s="70"/>
      <c r="G105" s="7"/>
    </row>
    <row r="106" spans="1:7" ht="15" thickBot="1">
      <c r="A106" s="49" t="s">
        <v>27</v>
      </c>
      <c r="B106" s="15" t="s">
        <v>14</v>
      </c>
      <c r="C106" s="15"/>
      <c r="D106" s="15"/>
      <c r="E106" s="69">
        <f>F77</f>
        <v>0</v>
      </c>
      <c r="F106" s="70"/>
      <c r="G106" s="7"/>
    </row>
    <row r="107" spans="1:7" ht="15" thickBot="1">
      <c r="A107" s="49" t="s">
        <v>28</v>
      </c>
      <c r="B107" s="15" t="s">
        <v>33</v>
      </c>
      <c r="C107" s="15"/>
      <c r="D107" s="15"/>
      <c r="E107" s="69">
        <f>F89</f>
        <v>0</v>
      </c>
      <c r="F107" s="70"/>
      <c r="G107" s="7"/>
    </row>
    <row r="108" spans="1:7" ht="15" thickBot="1">
      <c r="A108" s="49" t="s">
        <v>45</v>
      </c>
      <c r="B108" s="15" t="s">
        <v>50</v>
      </c>
      <c r="C108" s="15"/>
      <c r="D108" s="15"/>
      <c r="E108" s="69">
        <f>F96</f>
        <v>0</v>
      </c>
      <c r="F108" s="70"/>
      <c r="G108" s="7"/>
    </row>
    <row r="109" spans="1:7" ht="15" thickBot="1">
      <c r="A109" s="49" t="s">
        <v>45</v>
      </c>
      <c r="B109" s="15" t="s">
        <v>67</v>
      </c>
      <c r="C109" s="15"/>
      <c r="D109" s="15"/>
      <c r="E109" s="69">
        <f>F99</f>
        <v>0</v>
      </c>
      <c r="F109" s="70"/>
      <c r="G109" s="7"/>
    </row>
    <row r="110" spans="1:7" ht="15" thickBot="1">
      <c r="A110" s="49"/>
      <c r="B110" s="15"/>
      <c r="C110" s="15"/>
      <c r="D110" s="15"/>
      <c r="E110" s="77"/>
      <c r="F110" s="78"/>
      <c r="G110" s="7"/>
    </row>
    <row r="111" spans="1:7" ht="15" thickBot="1">
      <c r="A111" s="74" t="s">
        <v>15</v>
      </c>
      <c r="B111" s="75"/>
      <c r="C111" s="75"/>
      <c r="D111" s="76"/>
      <c r="E111" s="69">
        <f>SUM(E102:F109)</f>
        <v>0</v>
      </c>
      <c r="F111" s="70"/>
      <c r="G111" s="7"/>
    </row>
    <row r="112" spans="1:7" ht="15" thickBot="1">
      <c r="A112" s="74" t="s">
        <v>16</v>
      </c>
      <c r="B112" s="75"/>
      <c r="C112" s="75"/>
      <c r="D112" s="76"/>
      <c r="E112" s="69">
        <f>+E111*0.2</f>
        <v>0</v>
      </c>
      <c r="F112" s="70"/>
    </row>
    <row r="113" spans="1:8" ht="15" thickBot="1">
      <c r="A113" s="74" t="s">
        <v>17</v>
      </c>
      <c r="B113" s="75"/>
      <c r="C113" s="75"/>
      <c r="D113" s="76"/>
      <c r="E113" s="69">
        <f>+E111+E112</f>
        <v>0</v>
      </c>
      <c r="F113" s="70"/>
      <c r="G113" s="7"/>
    </row>
    <row r="114" spans="1:8" ht="15" thickBot="1">
      <c r="A114" s="72" t="s">
        <v>20</v>
      </c>
      <c r="B114" s="72"/>
      <c r="C114" s="72"/>
      <c r="D114" s="73"/>
      <c r="E114" s="69">
        <f>E113</f>
        <v>0</v>
      </c>
      <c r="F114" s="70"/>
      <c r="G114" s="7"/>
      <c r="H114" s="32"/>
    </row>
    <row r="115" spans="1:8" ht="21" customHeight="1">
      <c r="A115" s="71"/>
      <c r="B115" s="71"/>
      <c r="C115" s="71"/>
      <c r="D115" s="71"/>
      <c r="E115" s="71"/>
      <c r="F115" s="71"/>
      <c r="G115" s="16"/>
    </row>
    <row r="116" spans="1:8" ht="15.75">
      <c r="A116" s="66"/>
      <c r="B116" s="66"/>
      <c r="C116" s="66"/>
      <c r="D116" s="66"/>
      <c r="E116" s="66"/>
      <c r="F116" s="66"/>
    </row>
    <row r="117" spans="1:8">
      <c r="F117" s="47"/>
      <c r="G117" s="7"/>
    </row>
  </sheetData>
  <mergeCells count="47">
    <mergeCell ref="A1:F1"/>
    <mergeCell ref="E104:F104"/>
    <mergeCell ref="C65:F65"/>
    <mergeCell ref="C90:F90"/>
    <mergeCell ref="C78:F78"/>
    <mergeCell ref="E102:F102"/>
    <mergeCell ref="C97:F97"/>
    <mergeCell ref="A99:C99"/>
    <mergeCell ref="A89:C89"/>
    <mergeCell ref="A2:F2"/>
    <mergeCell ref="A4:A5"/>
    <mergeCell ref="B4:B5"/>
    <mergeCell ref="C4:C5"/>
    <mergeCell ref="E4:E5"/>
    <mergeCell ref="F4:F5"/>
    <mergeCell ref="B62:F62"/>
    <mergeCell ref="A39:C39"/>
    <mergeCell ref="D4:D5"/>
    <mergeCell ref="A32:C32"/>
    <mergeCell ref="A45:C45"/>
    <mergeCell ref="C46:F46"/>
    <mergeCell ref="C33:F33"/>
    <mergeCell ref="C40:F40"/>
    <mergeCell ref="B16:E16"/>
    <mergeCell ref="B7:E7"/>
    <mergeCell ref="B22:E22"/>
    <mergeCell ref="E111:F111"/>
    <mergeCell ref="E112:F112"/>
    <mergeCell ref="E109:F109"/>
    <mergeCell ref="E108:F108"/>
    <mergeCell ref="E110:F110"/>
    <mergeCell ref="A116:F116"/>
    <mergeCell ref="A64:C64"/>
    <mergeCell ref="E103:F103"/>
    <mergeCell ref="E105:F105"/>
    <mergeCell ref="A100:F100"/>
    <mergeCell ref="A96:C96"/>
    <mergeCell ref="E114:F114"/>
    <mergeCell ref="A115:F115"/>
    <mergeCell ref="E106:F106"/>
    <mergeCell ref="A114:D114"/>
    <mergeCell ref="A111:D111"/>
    <mergeCell ref="A112:D112"/>
    <mergeCell ref="A113:D113"/>
    <mergeCell ref="A77:C77"/>
    <mergeCell ref="E113:F113"/>
    <mergeCell ref="E107:F107"/>
  </mergeCells>
  <pageMargins left="0.23622047244094491" right="0.23622047244094491" top="0.74803149606299213" bottom="0.74803149606299213" header="0.31496062992125984" footer="0.31496062992125984"/>
  <pageSetup paperSize="9" scale="95" firstPageNumber="6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</dc:creator>
  <cp:lastModifiedBy>Windows User</cp:lastModifiedBy>
  <cp:lastPrinted>2022-12-24T12:53:58Z</cp:lastPrinted>
  <dcterms:created xsi:type="dcterms:W3CDTF">2019-10-10T12:03:17Z</dcterms:created>
  <dcterms:modified xsi:type="dcterms:W3CDTF">2026-07-17T18:13:17Z</dcterms:modified>
</cp:coreProperties>
</file>