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ché 2026\DCE CHATEAU\"/>
    </mc:Choice>
  </mc:AlternateContent>
  <xr:revisionPtr revIDLastSave="0" documentId="13_ncr:1_{0DE5ACC9-B532-4621-AC77-E5534F618272}" xr6:coauthVersionLast="47" xr6:coauthVersionMax="47" xr10:uidLastSave="{00000000-0000-0000-0000-000000000000}"/>
  <bookViews>
    <workbookView xWindow="-120" yWindow="-120" windowWidth="29040" windowHeight="15720" xr2:uid="{C1078BA2-0069-4112-9F48-EB7E83555923}"/>
  </bookViews>
  <sheets>
    <sheet name="Bordereau des prix " sheetId="1" r:id="rId1"/>
  </sheets>
  <externalReferences>
    <externalReference r:id="rId2"/>
  </externalReferenc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65" i="1"/>
  <c r="D5" i="1"/>
  <c r="D6" i="1"/>
  <c r="D9" i="1"/>
  <c r="D10" i="1"/>
  <c r="D11" i="1"/>
  <c r="D12" i="1"/>
  <c r="D15" i="1"/>
  <c r="D16" i="1"/>
  <c r="D17" i="1"/>
  <c r="D20" i="1"/>
  <c r="D21" i="1"/>
  <c r="D26" i="1"/>
  <c r="D27" i="1"/>
  <c r="D28" i="1"/>
  <c r="D29" i="1"/>
  <c r="D31" i="1"/>
  <c r="D32" i="1"/>
  <c r="D33" i="1"/>
  <c r="D34" i="1"/>
  <c r="D35" i="1"/>
  <c r="D36" i="1"/>
  <c r="D39" i="1"/>
  <c r="D42" i="1"/>
  <c r="D44" i="1"/>
  <c r="D45" i="1"/>
  <c r="D46" i="1"/>
  <c r="D47" i="1"/>
  <c r="D48" i="1"/>
  <c r="D49" i="1"/>
  <c r="D50" i="1"/>
  <c r="D51" i="1"/>
  <c r="D53" i="1"/>
  <c r="D54" i="1"/>
  <c r="D55" i="1"/>
  <c r="D56" i="1"/>
  <c r="D57" i="1"/>
  <c r="D58" i="1"/>
  <c r="D59" i="1"/>
  <c r="D60" i="1"/>
  <c r="D61" i="1"/>
  <c r="D63" i="1"/>
  <c r="D64" i="1"/>
  <c r="D66" i="1"/>
  <c r="D67" i="1"/>
  <c r="D68" i="1"/>
  <c r="D69" i="1"/>
  <c r="D70" i="1"/>
  <c r="D71" i="1"/>
  <c r="D72" i="1"/>
  <c r="D73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4" i="1"/>
  <c r="B64" i="1"/>
  <c r="C63" i="1"/>
  <c r="B63" i="1"/>
  <c r="A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A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A43" i="1"/>
  <c r="B42" i="1"/>
  <c r="A41" i="1"/>
  <c r="B40" i="1"/>
  <c r="B39" i="1"/>
  <c r="B38" i="1"/>
  <c r="D37" i="1"/>
  <c r="B37" i="1"/>
  <c r="A37" i="1"/>
  <c r="B36" i="1"/>
  <c r="C32" i="1"/>
  <c r="C34" i="1"/>
  <c r="C35" i="1"/>
  <c r="B35" i="1"/>
  <c r="B34" i="1"/>
  <c r="B33" i="1"/>
  <c r="B32" i="1"/>
  <c r="B31" i="1"/>
  <c r="C30" i="1"/>
  <c r="B30" i="1"/>
  <c r="B29" i="1"/>
  <c r="B28" i="1"/>
  <c r="B26" i="1"/>
  <c r="A24" i="1"/>
  <c r="B22" i="1"/>
  <c r="B21" i="1"/>
  <c r="B20" i="1"/>
  <c r="A19" i="1"/>
  <c r="B17" i="1"/>
  <c r="B16" i="1"/>
  <c r="B15" i="1"/>
  <c r="B12" i="1"/>
  <c r="B10" i="1"/>
  <c r="B9" i="1"/>
</calcChain>
</file>

<file path=xl/sharedStrings.xml><?xml version="1.0" encoding="utf-8"?>
<sst xmlns="http://schemas.openxmlformats.org/spreadsheetml/2006/main" count="57" uniqueCount="35">
  <si>
    <t>N° PRIX</t>
  </si>
  <si>
    <t>DESIGNATION</t>
  </si>
  <si>
    <t>UNITE</t>
  </si>
  <si>
    <t>SERIE N°1 : TRANCHEE POUR CANALISATIONS</t>
  </si>
  <si>
    <t>Travaux de déblai en tous terrains Y/C rocher</t>
  </si>
  <si>
    <t>M3</t>
  </si>
  <si>
    <t>Remblai primaire</t>
  </si>
  <si>
    <t>TOTAL SERIE 1</t>
  </si>
  <si>
    <t>ML</t>
  </si>
  <si>
    <t xml:space="preserve">Grillage avertisseur bleu de 0,50 m de largeur </t>
  </si>
  <si>
    <t>TOTAL SERIE 2</t>
  </si>
  <si>
    <t>U</t>
  </si>
  <si>
    <t>TOTAL SERIE 3</t>
  </si>
  <si>
    <t>TOTAL SERIE 4</t>
  </si>
  <si>
    <t>A- Gros œuvre</t>
  </si>
  <si>
    <t>Herissonage en pierres sèches</t>
  </si>
  <si>
    <t>M2</t>
  </si>
  <si>
    <t>FT</t>
  </si>
  <si>
    <t>TOTAL SERIE 5</t>
  </si>
  <si>
    <t>SERIE N°6 : EQUIPEMENTS ELECTRIQUES ET HYDRO-MECANIQUES</t>
  </si>
  <si>
    <t>Installation d'un générateur photovoltaïque (Panneaux solaires) y compris le convertisseur DC/AC,armoire de commande et protection , cables électriques et toutes sujétions pour les caractéristiques de fonctionnement et protection suivants :HMT=96 m; Q= 100 M3/J.</t>
  </si>
  <si>
    <t xml:space="preserve">Fourniture et mise en place d'un groupe électropompe Immergée de caractéristique techniques : HMT=96 m;QN = 3,5 L/s; puissance=1,9 kw, y compris ballon hydrophore,pressostat,cable éléctrique de liaision entre la pompe et l'armoire de commande et toutes piéces ou accessoires  pour le bon fonctionnement et protection </t>
  </si>
  <si>
    <t>Fourniture , transport et pose d’une colonne montante en acier galvanisé à chaud DN60 mm PN 25 avec bride tarif 10  y compris toutes pièces hydraulique ou accessoires pour le bon fonctionnement et toutes sujétions</t>
  </si>
  <si>
    <t>TOTAL SERIE 6</t>
  </si>
  <si>
    <t>Total Hors Taxes</t>
  </si>
  <si>
    <t>TVA 20%</t>
  </si>
  <si>
    <t>TOTAL TTC</t>
  </si>
  <si>
    <t>OBJET: TRAVAUX DE CONSTRUCTION D’UNE STATION DE RELEVAGE ET POMPAGE DE 12 M3 PAR SYSTÈME PHOTOVOLTAÏQUE AU DOUAR AIT SAID OUICHOU À LA COMMUNE DE FOUM OUDI - PROVINCE DE BENI MELLAL</t>
  </si>
  <si>
    <r>
      <rPr>
        <b/>
        <sz val="12"/>
        <color theme="1"/>
        <rFont val="Calibri"/>
        <family val="2"/>
        <scheme val="minor"/>
      </rPr>
      <t xml:space="preserve">Arrêté le présent bordereau des prix à la somme de :……………………………………………………………………………………   </t>
    </r>
    <r>
      <rPr>
        <sz val="11"/>
        <color theme="1"/>
        <rFont val="Calibri"/>
        <family val="2"/>
        <scheme val="minor"/>
      </rPr>
      <t xml:space="preserve">  
</t>
    </r>
  </si>
  <si>
    <t xml:space="preserve">QUANTITE </t>
  </si>
  <si>
    <t xml:space="preserve">MARCHE N°…………
BORDEREAU DES PRIX - DETAIL ESTIMATIF RELATIF A  
L'APPEL D'OFFRES OUVERT SIMPLIFIER SUR OFFRES DE PRIX N° 05/CTFO/2026 </t>
  </si>
  <si>
    <r>
      <rPr>
        <b/>
        <sz val="11"/>
        <rFont val="Times New Roman"/>
        <family val="1"/>
      </rPr>
      <t>SERIE N°2 : CONDUITES EN PEHD PN16 Y/C COUDE TOUT ANGLE, BUTEE, PIECE EN S ET TOUTES SUJETIONS</t>
    </r>
    <r>
      <rPr>
        <b/>
        <sz val="11"/>
        <color rgb="FF7030A0"/>
        <rFont val="Times New Roman"/>
        <family val="1"/>
      </rPr>
      <t xml:space="preserve"> </t>
    </r>
  </si>
  <si>
    <t xml:space="preserve">PRIX UNITAIRE (hors TVA ) en chiffres </t>
  </si>
  <si>
    <t xml:space="preserve">PRIX TOTAL        (En chiffres )         </t>
  </si>
  <si>
    <t xml:space="preserve">Fait à ………………………… le :………………….
         Signature et cachet de concurrent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</si>
</sst>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b/>
      <sz val="11"/>
      <color rgb="FF7030A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43" fontId="6" fillId="0" borderId="2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3" fontId="6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4" fontId="6" fillId="0" borderId="3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43" fontId="7" fillId="0" borderId="7" xfId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left" vertical="center" wrapText="1"/>
    </xf>
    <xf numFmtId="4" fontId="4" fillId="2" borderId="5" xfId="0" applyNumberFormat="1" applyFont="1" applyFill="1" applyBorder="1" applyAlignment="1">
      <alignment horizontal="left" vertical="center" wrapText="1"/>
    </xf>
    <xf numFmtId="4" fontId="5" fillId="2" borderId="6" xfId="0" applyNumberFormat="1" applyFont="1" applyFill="1" applyBorder="1" applyAlignment="1">
      <alignment horizontal="left" vertical="center" wrapText="1"/>
    </xf>
    <xf numFmtId="4" fontId="5" fillId="2" borderId="7" xfId="0" applyNumberFormat="1" applyFont="1" applyFill="1" applyBorder="1" applyAlignment="1">
      <alignment horizontal="left" vertical="center" wrapText="1"/>
    </xf>
    <xf numFmtId="0" fontId="7" fillId="0" borderId="0" xfId="3" applyFont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left" vertical="center" wrapText="1"/>
    </xf>
  </cellXfs>
  <cellStyles count="4">
    <cellStyle name="Milliers" xfId="1" builtinId="3"/>
    <cellStyle name="Milliers 2" xfId="2" xr:uid="{F83C9EC1-84C6-43EB-A51C-2AA1BCAC4293}"/>
    <cellStyle name="Normal" xfId="0" builtinId="0"/>
    <cellStyle name="Normal 2" xfId="3" xr:uid="{134E66B1-D772-4BDC-880F-374372B497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AVM%20ET%20ESTIMATION%20CHATEAU%20(1).xlsx" TargetMode="External"/><Relationship Id="rId1" Type="http://schemas.openxmlformats.org/officeDocument/2006/relationships/externalLinkPath" Target="/Users/PC/Downloads/AVM%20ET%20ESTIMATION%20CHATEAU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VANT METRE"/>
      <sheetName val="ESTIMATION "/>
      <sheetName val="DP"/>
    </sheetNames>
    <sheetDataSet>
      <sheetData sheetId="0">
        <row r="13">
          <cell r="H13">
            <v>156</v>
          </cell>
        </row>
        <row r="17">
          <cell r="H17">
            <v>39</v>
          </cell>
        </row>
        <row r="19">
          <cell r="B19" t="str">
            <v>Conduites en PEHD DN 63 mm PN 16</v>
          </cell>
        </row>
        <row r="20">
          <cell r="H20">
            <v>60</v>
          </cell>
        </row>
        <row r="21">
          <cell r="B21" t="str">
            <v>Conduites en PEHD DN 50 mm PN 16</v>
          </cell>
        </row>
        <row r="22">
          <cell r="H22">
            <v>200</v>
          </cell>
        </row>
        <row r="23">
          <cell r="H23">
            <v>260</v>
          </cell>
        </row>
        <row r="25">
          <cell r="B25" t="str">
            <v>Traversées des chaâbas</v>
          </cell>
          <cell r="H25">
            <v>15</v>
          </cell>
        </row>
        <row r="27">
          <cell r="A27" t="str">
            <v>SERIE N°3 : EQUIPEMENTS VIDANGE, VENTOUSE, VANNE DE SECTIONNEMENT ET LIMITEUR DE PRESSION</v>
          </cell>
        </row>
        <row r="28">
          <cell r="B28" t="str">
            <v>Equipements de point haut</v>
          </cell>
          <cell r="H28">
            <v>1</v>
          </cell>
        </row>
        <row r="30">
          <cell r="B30" t="str">
            <v>Equipements de point bas</v>
          </cell>
          <cell r="H30">
            <v>1</v>
          </cell>
        </row>
        <row r="32">
          <cell r="B32" t="str">
            <v>Vannes de sectionnement</v>
          </cell>
          <cell r="H32">
            <v>3</v>
          </cell>
        </row>
        <row r="34">
          <cell r="A34" t="str">
            <v>SERIE 4 : CONSTRUCTION DES REGARDS ET BORNES FONTAINES</v>
          </cell>
        </row>
        <row r="35">
          <cell r="B35" t="str">
            <v xml:space="preserve">Construction de regard en béton armé </v>
          </cell>
          <cell r="H35">
            <v>5</v>
          </cell>
        </row>
        <row r="36">
          <cell r="B36" t="str">
            <v>Tampon amovible d'accés</v>
          </cell>
          <cell r="H36">
            <v>5</v>
          </cell>
        </row>
        <row r="37">
          <cell r="B37" t="str">
            <v>Bornes Fontaines</v>
          </cell>
        </row>
        <row r="38">
          <cell r="A38" t="str">
            <v xml:space="preserve">SERIE N°5 : RESERVOIR ET STATION DE POMPAGE  DE 12 M3  </v>
          </cell>
        </row>
        <row r="40">
          <cell r="B40" t="str">
            <v>Fouilles en pleine masse dans tous terrains y compris le rocher</v>
          </cell>
        </row>
        <row r="41">
          <cell r="I41">
            <v>108</v>
          </cell>
        </row>
        <row r="43">
          <cell r="I43">
            <v>6.0839999999999996</v>
          </cell>
        </row>
        <row r="44">
          <cell r="B44" t="str">
            <v xml:space="preserve">Béton B5 Y compris les coffrages, Type de béton : béton de propreté, Dosage de ciment : 200 kg ciment CPJ 45 ou équivalent par m3 de béton </v>
          </cell>
        </row>
        <row r="45">
          <cell r="I45">
            <v>3.0419999999999998</v>
          </cell>
        </row>
        <row r="46">
          <cell r="B46" t="str">
            <v xml:space="preserve">Béton pour B.A. y compris adjonction d’un hydrofuge de classe B1, Dosage de ciment : 400 kg ciment CPJ45 ou équivalent par m3 de béton Pour la totalité de la cuve </v>
          </cell>
        </row>
        <row r="54">
          <cell r="I54">
            <v>18.239000000000004</v>
          </cell>
        </row>
        <row r="55">
          <cell r="B55" t="str">
            <v>Acier Tor pour béton hydrofuge</v>
          </cell>
          <cell r="D55" t="str">
            <v>KG</v>
          </cell>
        </row>
        <row r="57">
          <cell r="B57" t="str">
            <v>Etanchéité verticale par membrane de 3 mm soudable au chalumeau pour parois enterrées</v>
          </cell>
        </row>
        <row r="60">
          <cell r="I60">
            <v>96.54</v>
          </cell>
        </row>
        <row r="61">
          <cell r="B61" t="str">
            <v xml:space="preserve">Maçonnerie de moellons de 0,4m d'épaisseur pour habillage de la cuve </v>
          </cell>
        </row>
        <row r="63">
          <cell r="I63">
            <v>44.46</v>
          </cell>
        </row>
        <row r="64">
          <cell r="B64" t="str">
            <v>Apport de matériaux à usage de remblais y compris compactage</v>
          </cell>
        </row>
        <row r="66">
          <cell r="I66">
            <v>33.26400000000001</v>
          </cell>
        </row>
        <row r="67">
          <cell r="B67" t="str">
            <v xml:space="preserve">L’enduit étanche 0,03 m d’épaisseur à l’intérieur de la cuve au mortier de ciment avec incorporation d’un hydrofuge </v>
          </cell>
        </row>
        <row r="69">
          <cell r="I69">
            <v>50</v>
          </cell>
        </row>
        <row r="70">
          <cell r="B70" t="str">
            <v xml:space="preserve">Complexe d'étanchéité sur terrasse </v>
          </cell>
        </row>
        <row r="72">
          <cell r="I72">
            <v>14.580000000000002</v>
          </cell>
        </row>
        <row r="73">
          <cell r="B73" t="str">
            <v xml:space="preserve">Construction de regard en béton armé de toutes dimensions </v>
          </cell>
        </row>
        <row r="74">
          <cell r="B74"/>
        </row>
        <row r="75">
          <cell r="I75">
            <v>2</v>
          </cell>
        </row>
        <row r="76">
          <cell r="A76" t="str">
            <v>B- Menuiserie</v>
          </cell>
          <cell r="I76"/>
        </row>
        <row r="77">
          <cell r="B77" t="str">
            <v>Fourniture transport et pose de châssis grillagés à mailles fines type moustiquaire à l'intérieur et métal déployé à l'extérieur de dimension 0,30 x 0,30 m y/c peinture glycérophtalique laquée</v>
          </cell>
        </row>
        <row r="79">
          <cell r="B79" t="str">
            <v>Fourniture et pose d'une échelle en acier galvanisé à chaud de 0.50 m de largeur  à l'intérieur de la cuve</v>
          </cell>
        </row>
        <row r="80">
          <cell r="I80">
            <v>6.2</v>
          </cell>
        </row>
        <row r="81">
          <cell r="B81" t="str">
            <v>Cadre et capot anti vandale en acier galvanisé à chaud pour couverture du réservoir</v>
          </cell>
        </row>
        <row r="83">
          <cell r="A83" t="str">
            <v xml:space="preserve"> C- Divers</v>
          </cell>
        </row>
        <row r="84">
          <cell r="B84" t="str">
            <v xml:space="preserve">Essais d'étanchéité </v>
          </cell>
        </row>
        <row r="85">
          <cell r="I85">
            <v>1</v>
          </cell>
        </row>
        <row r="86">
          <cell r="A86" t="str">
            <v>D- Conduite d'arrivée (PN 25 BARS)</v>
          </cell>
        </row>
        <row r="87">
          <cell r="B87" t="str">
            <v>Coude bridé toute angle DN 60 mm</v>
          </cell>
          <cell r="E87" t="str">
            <v>U</v>
          </cell>
          <cell r="F87">
            <v>5</v>
          </cell>
        </row>
        <row r="88">
          <cell r="B88" t="str">
            <v xml:space="preserve">Manchette de traversée à deux brides avec collerette  de scellement DN 60 mm </v>
          </cell>
          <cell r="E88" t="str">
            <v>U</v>
          </cell>
          <cell r="F88">
            <v>2</v>
          </cell>
        </row>
        <row r="89">
          <cell r="B89" t="str">
            <v>Té BBTB DN 60/60 mm</v>
          </cell>
          <cell r="E89" t="str">
            <v>U</v>
          </cell>
          <cell r="F89">
            <v>1</v>
          </cell>
        </row>
        <row r="90">
          <cell r="B90" t="str">
            <v>Robinet vanne à opercule en  caoutchouc DN60 mm</v>
          </cell>
          <cell r="E90" t="str">
            <v>U</v>
          </cell>
          <cell r="F90">
            <v>1</v>
          </cell>
        </row>
        <row r="91">
          <cell r="B91" t="str">
            <v xml:space="preserve">Joint de démontage auto butée DN 60 mm </v>
          </cell>
          <cell r="E91" t="str">
            <v>U</v>
          </cell>
          <cell r="F91">
            <v>1</v>
          </cell>
        </row>
        <row r="92">
          <cell r="B92" t="str">
            <v>Coude 1/4 à patin, bridé DN 60 mm</v>
          </cell>
          <cell r="E92" t="str">
            <v>U</v>
          </cell>
          <cell r="F92">
            <v>2</v>
          </cell>
        </row>
        <row r="93">
          <cell r="B93" t="str">
            <v>Colonne montante à deux brides en AGC DN 60 mm avec colliers de fixation</v>
          </cell>
          <cell r="E93" t="str">
            <v>ML</v>
          </cell>
          <cell r="F93">
            <v>5</v>
          </cell>
        </row>
        <row r="94">
          <cell r="B94" t="str">
            <v>Robinet  à flotteur DN 60 mm</v>
          </cell>
          <cell r="E94" t="str">
            <v>U</v>
          </cell>
          <cell r="F94">
            <v>2</v>
          </cell>
        </row>
        <row r="95">
          <cell r="A95" t="str">
            <v>E- Conduite de départ (PN 25 BARS)</v>
          </cell>
        </row>
        <row r="96">
          <cell r="B96" t="str">
            <v xml:space="preserve">Crépine d'aspiration en inox à bride DN 60 mm </v>
          </cell>
          <cell r="E96" t="str">
            <v>U</v>
          </cell>
          <cell r="F96">
            <v>2</v>
          </cell>
        </row>
        <row r="97">
          <cell r="B97" t="str">
            <v>Coude bridé toute angle DN 60 mm</v>
          </cell>
          <cell r="E97" t="str">
            <v>U</v>
          </cell>
          <cell r="F97">
            <v>2</v>
          </cell>
        </row>
        <row r="98">
          <cell r="B98" t="str">
            <v xml:space="preserve">Manchette de traversée à deux brides avec collerette  de scellement DN 60 mm </v>
          </cell>
          <cell r="E98" t="str">
            <v>U</v>
          </cell>
          <cell r="F98">
            <v>2</v>
          </cell>
        </row>
        <row r="99">
          <cell r="B99" t="str">
            <v xml:space="preserve">Robinet vanne à opercule en caoutchouc DN60 mm  </v>
          </cell>
          <cell r="E99" t="str">
            <v>U</v>
          </cell>
          <cell r="F99">
            <v>2</v>
          </cell>
        </row>
        <row r="100">
          <cell r="B100" t="str">
            <v xml:space="preserve">Joint de démontage auto butée DN 60 mm </v>
          </cell>
          <cell r="E100" t="str">
            <v>U</v>
          </cell>
          <cell r="F100">
            <v>2</v>
          </cell>
        </row>
        <row r="101">
          <cell r="B101" t="str">
            <v>Colonne montante à deux brides en AGC DN 60 mm avec colliers de fixation</v>
          </cell>
          <cell r="E101" t="str">
            <v>ML</v>
          </cell>
          <cell r="F101">
            <v>3</v>
          </cell>
        </row>
        <row r="102">
          <cell r="B102" t="str">
            <v>Té BBTB DN 60/60 mm</v>
          </cell>
          <cell r="E102" t="str">
            <v>U</v>
          </cell>
          <cell r="F102">
            <v>2</v>
          </cell>
        </row>
        <row r="103">
          <cell r="B103" t="str">
            <v xml:space="preserve">Compteur DN 60 mm </v>
          </cell>
          <cell r="E103" t="str">
            <v>U</v>
          </cell>
          <cell r="F103">
            <v>2</v>
          </cell>
        </row>
        <row r="104">
          <cell r="B104" t="str">
            <v>Manchette de traversée à deux brides DN 60 mm de toute longueur</v>
          </cell>
          <cell r="E104" t="str">
            <v>U</v>
          </cell>
          <cell r="F104">
            <v>2</v>
          </cell>
        </row>
        <row r="105">
          <cell r="A105" t="str">
            <v>F- By Pass (PN 16 BARS)</v>
          </cell>
        </row>
        <row r="106">
          <cell r="B106" t="str">
            <v>Robinet vanne à opercule en  caoutchouc DN 60 mm</v>
          </cell>
          <cell r="E106" t="str">
            <v>U</v>
          </cell>
          <cell r="F106">
            <v>1</v>
          </cell>
        </row>
        <row r="107">
          <cell r="B107" t="str">
            <v xml:space="preserve">Joint de démontage auto buté DN 60 mm </v>
          </cell>
          <cell r="E107" t="str">
            <v>U</v>
          </cell>
          <cell r="F107">
            <v>1</v>
          </cell>
        </row>
        <row r="108">
          <cell r="A108" t="str">
            <v>G- Trop-Plein et vidange (PN 16 BARS)</v>
          </cell>
        </row>
        <row r="109">
          <cell r="B109" t="str">
            <v>Entonnoir DN 100/60 mm</v>
          </cell>
          <cell r="E109" t="str">
            <v>U</v>
          </cell>
          <cell r="F109">
            <v>2</v>
          </cell>
        </row>
        <row r="110">
          <cell r="B110" t="str">
            <v>Colonne montante à deux brides en AGC DN 60 mm avec colliers de fixation</v>
          </cell>
          <cell r="E110" t="str">
            <v>U</v>
          </cell>
          <cell r="F110">
            <v>5</v>
          </cell>
        </row>
        <row r="111">
          <cell r="B111" t="str">
            <v>Manchette de traversée à brides avec collerette  de scellement DN 60 mm de toute longueur</v>
          </cell>
          <cell r="E111" t="str">
            <v>U</v>
          </cell>
          <cell r="F111">
            <v>4</v>
          </cell>
        </row>
        <row r="112">
          <cell r="B112" t="str">
            <v>Coude bridé toute angle DN 60 mm</v>
          </cell>
          <cell r="E112" t="str">
            <v>U</v>
          </cell>
          <cell r="F112">
            <v>4</v>
          </cell>
        </row>
        <row r="113">
          <cell r="B113" t="str">
            <v>Robinet vanne à opercule en caoutchouc DN 60 mm</v>
          </cell>
          <cell r="E113" t="str">
            <v>U</v>
          </cell>
          <cell r="F113">
            <v>2</v>
          </cell>
        </row>
        <row r="114">
          <cell r="B114" t="str">
            <v xml:space="preserve">Joint de démontage auto buté DN 60 mm </v>
          </cell>
          <cell r="E114" t="str">
            <v>U</v>
          </cell>
          <cell r="F114">
            <v>2</v>
          </cell>
        </row>
        <row r="115">
          <cell r="B115" t="str">
            <v>Té BBTB DN 60/60 mm</v>
          </cell>
          <cell r="E115" t="str">
            <v>U</v>
          </cell>
          <cell r="F115">
            <v>2</v>
          </cell>
        </row>
        <row r="116">
          <cell r="B116" t="str">
            <v>Clapet d'extrémité DN 60 mm</v>
          </cell>
          <cell r="E116" t="str">
            <v>U</v>
          </cell>
          <cell r="F116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79BE-A8E1-47FF-8590-BCAAE28BD307}">
  <dimension ref="A1:O91"/>
  <sheetViews>
    <sheetView tabSelected="1" topLeftCell="A70" zoomScaleNormal="100" zoomScaleSheetLayoutView="100" workbookViewId="0">
      <selection activeCell="L13" sqref="L13"/>
    </sheetView>
  </sheetViews>
  <sheetFormatPr baseColWidth="10" defaultRowHeight="15" x14ac:dyDescent="0.25"/>
  <cols>
    <col min="1" max="1" width="7" customWidth="1"/>
    <col min="2" max="2" width="56.28515625" customWidth="1"/>
    <col min="3" max="3" width="9.140625" customWidth="1"/>
    <col min="4" max="4" width="15.5703125" customWidth="1"/>
    <col min="5" max="5" width="21" customWidth="1"/>
    <col min="6" max="6" width="20.5703125" customWidth="1"/>
  </cols>
  <sheetData>
    <row r="1" spans="1:15" ht="87" customHeight="1" x14ac:dyDescent="0.25">
      <c r="A1" s="53" t="s">
        <v>30</v>
      </c>
      <c r="B1" s="53"/>
      <c r="C1" s="53"/>
      <c r="D1" s="53"/>
      <c r="E1" s="53"/>
      <c r="F1" s="53"/>
    </row>
    <row r="2" spans="1:15" ht="60.75" customHeight="1" thickBot="1" x14ac:dyDescent="0.3">
      <c r="A2" s="59" t="s">
        <v>27</v>
      </c>
      <c r="B2" s="59"/>
      <c r="C2" s="59"/>
      <c r="D2" s="59"/>
      <c r="E2" s="59"/>
      <c r="F2" s="59"/>
      <c r="J2" s="1"/>
      <c r="K2" s="2"/>
      <c r="L2" s="1"/>
      <c r="M2" s="2"/>
      <c r="N2" s="2"/>
      <c r="O2" s="2"/>
    </row>
    <row r="3" spans="1:15" ht="45.75" customHeight="1" thickBot="1" x14ac:dyDescent="0.3">
      <c r="A3" s="39" t="s">
        <v>0</v>
      </c>
      <c r="B3" s="38" t="s">
        <v>1</v>
      </c>
      <c r="C3" s="38" t="s">
        <v>2</v>
      </c>
      <c r="D3" s="39" t="s">
        <v>29</v>
      </c>
      <c r="E3" s="39" t="s">
        <v>32</v>
      </c>
      <c r="F3" s="39" t="s">
        <v>33</v>
      </c>
      <c r="J3" s="32"/>
      <c r="K3" s="32"/>
      <c r="L3" s="32"/>
      <c r="M3" s="32"/>
      <c r="N3" s="32"/>
      <c r="O3" s="32"/>
    </row>
    <row r="4" spans="1:15" ht="24" customHeight="1" thickBot="1" x14ac:dyDescent="0.3">
      <c r="A4" s="60" t="s">
        <v>3</v>
      </c>
      <c r="B4" s="49"/>
      <c r="C4" s="49"/>
      <c r="D4" s="49"/>
      <c r="E4" s="49"/>
      <c r="F4" s="49"/>
      <c r="K4" s="32"/>
      <c r="L4" s="32"/>
      <c r="M4" s="32"/>
      <c r="N4" s="32"/>
      <c r="O4" s="32"/>
    </row>
    <row r="5" spans="1:15" x14ac:dyDescent="0.25">
      <c r="A5" s="3">
        <v>1</v>
      </c>
      <c r="B5" s="4" t="s">
        <v>4</v>
      </c>
      <c r="C5" s="5" t="s">
        <v>5</v>
      </c>
      <c r="D5" s="6">
        <f>'[1]AVANT METRE'!H13</f>
        <v>156</v>
      </c>
      <c r="E5" s="5"/>
      <c r="F5" s="7"/>
    </row>
    <row r="6" spans="1:15" ht="15.75" thickBot="1" x14ac:dyDescent="0.3">
      <c r="A6" s="8">
        <v>2</v>
      </c>
      <c r="B6" s="9" t="s">
        <v>6</v>
      </c>
      <c r="C6" s="10" t="s">
        <v>5</v>
      </c>
      <c r="D6" s="11">
        <f>'[1]AVANT METRE'!H17</f>
        <v>39</v>
      </c>
      <c r="E6" s="10"/>
      <c r="F6" s="12"/>
    </row>
    <row r="7" spans="1:15" ht="15.75" thickBot="1" x14ac:dyDescent="0.3">
      <c r="A7" s="48" t="s">
        <v>7</v>
      </c>
      <c r="B7" s="48"/>
      <c r="C7" s="48"/>
      <c r="D7" s="48"/>
      <c r="E7" s="48"/>
      <c r="F7" s="38"/>
    </row>
    <row r="8" spans="1:15" ht="44.25" customHeight="1" thickBot="1" x14ac:dyDescent="0.3">
      <c r="A8" s="49" t="s">
        <v>31</v>
      </c>
      <c r="B8" s="49"/>
      <c r="C8" s="49"/>
      <c r="D8" s="49"/>
      <c r="E8" s="49"/>
      <c r="F8" s="49"/>
    </row>
    <row r="9" spans="1:15" x14ac:dyDescent="0.25">
      <c r="A9" s="8">
        <v>3</v>
      </c>
      <c r="B9" s="4" t="str">
        <f>'[1]AVANT METRE'!B19</f>
        <v>Conduites en PEHD DN 63 mm PN 16</v>
      </c>
      <c r="C9" s="5" t="s">
        <v>8</v>
      </c>
      <c r="D9" s="5">
        <f>+'[1]AVANT METRE'!H20</f>
        <v>60</v>
      </c>
      <c r="E9" s="5"/>
      <c r="F9" s="7"/>
    </row>
    <row r="10" spans="1:15" x14ac:dyDescent="0.25">
      <c r="A10" s="8">
        <v>4</v>
      </c>
      <c r="B10" s="9" t="str">
        <f>+'[1]AVANT METRE'!B21</f>
        <v>Conduites en PEHD DN 50 mm PN 16</v>
      </c>
      <c r="C10" s="10" t="s">
        <v>8</v>
      </c>
      <c r="D10" s="10">
        <f>+'[1]AVANT METRE'!H22</f>
        <v>200</v>
      </c>
      <c r="E10" s="10"/>
      <c r="F10" s="12"/>
    </row>
    <row r="11" spans="1:15" x14ac:dyDescent="0.25">
      <c r="A11" s="8">
        <v>5</v>
      </c>
      <c r="B11" s="9" t="s">
        <v>9</v>
      </c>
      <c r="C11" s="10" t="s">
        <v>8</v>
      </c>
      <c r="D11" s="10">
        <f>+ROUND('[1]AVANT METRE'!H23,2)</f>
        <v>260</v>
      </c>
      <c r="E11" s="10"/>
      <c r="F11" s="12"/>
    </row>
    <row r="12" spans="1:15" ht="15.75" thickBot="1" x14ac:dyDescent="0.3">
      <c r="A12" s="8">
        <v>6</v>
      </c>
      <c r="B12" s="9" t="str">
        <f>'[1]AVANT METRE'!B25</f>
        <v>Traversées des chaâbas</v>
      </c>
      <c r="C12" s="10" t="s">
        <v>8</v>
      </c>
      <c r="D12" s="10">
        <f>'[1]AVANT METRE'!H25</f>
        <v>15</v>
      </c>
      <c r="E12" s="10"/>
      <c r="F12" s="12"/>
    </row>
    <row r="13" spans="1:15" ht="15.75" thickBot="1" x14ac:dyDescent="0.3">
      <c r="A13" s="48" t="s">
        <v>10</v>
      </c>
      <c r="B13" s="48"/>
      <c r="C13" s="48"/>
      <c r="D13" s="48"/>
      <c r="E13" s="48"/>
      <c r="F13" s="38"/>
    </row>
    <row r="14" spans="1:15" ht="44.25" customHeight="1" thickBot="1" x14ac:dyDescent="0.3">
      <c r="A14" s="50" t="str">
        <f>'[1]AVANT METRE'!A27</f>
        <v>SERIE N°3 : EQUIPEMENTS VIDANGE, VENTOUSE, VANNE DE SECTIONNEMENT ET LIMITEUR DE PRESSION</v>
      </c>
      <c r="B14" s="51"/>
      <c r="C14" s="51"/>
      <c r="D14" s="51"/>
      <c r="E14" s="51"/>
      <c r="F14" s="52"/>
    </row>
    <row r="15" spans="1:15" x14ac:dyDescent="0.25">
      <c r="A15" s="8">
        <v>7</v>
      </c>
      <c r="B15" s="13" t="str">
        <f>'[1]AVANT METRE'!B28</f>
        <v>Equipements de point haut</v>
      </c>
      <c r="C15" s="14" t="s">
        <v>11</v>
      </c>
      <c r="D15" s="6">
        <f>'[1]AVANT METRE'!H28</f>
        <v>1</v>
      </c>
      <c r="E15" s="6"/>
      <c r="F15" s="7"/>
    </row>
    <row r="16" spans="1:15" x14ac:dyDescent="0.25">
      <c r="A16" s="8">
        <v>8</v>
      </c>
      <c r="B16" s="15" t="str">
        <f>+'[1]AVANT METRE'!B30</f>
        <v>Equipements de point bas</v>
      </c>
      <c r="C16" s="16" t="s">
        <v>11</v>
      </c>
      <c r="D16" s="11">
        <f>+'[1]AVANT METRE'!H30</f>
        <v>1</v>
      </c>
      <c r="E16" s="11"/>
      <c r="F16" s="12"/>
    </row>
    <row r="17" spans="1:6" ht="15.75" thickBot="1" x14ac:dyDescent="0.3">
      <c r="A17" s="8">
        <v>9</v>
      </c>
      <c r="B17" s="17" t="str">
        <f>+'[1]AVANT METRE'!B32</f>
        <v>Vannes de sectionnement</v>
      </c>
      <c r="C17" s="18" t="s">
        <v>11</v>
      </c>
      <c r="D17" s="19">
        <f>+'[1]AVANT METRE'!H32</f>
        <v>3</v>
      </c>
      <c r="E17" s="19"/>
      <c r="F17" s="20"/>
    </row>
    <row r="18" spans="1:6" ht="15.75" thickBot="1" x14ac:dyDescent="0.3">
      <c r="A18" s="48" t="s">
        <v>12</v>
      </c>
      <c r="B18" s="48"/>
      <c r="C18" s="48"/>
      <c r="D18" s="48"/>
      <c r="E18" s="48"/>
      <c r="F18" s="38"/>
    </row>
    <row r="19" spans="1:6" ht="30.75" customHeight="1" thickBot="1" x14ac:dyDescent="0.3">
      <c r="A19" s="50" t="str">
        <f>+'[1]AVANT METRE'!A34</f>
        <v>SERIE 4 : CONSTRUCTION DES REGARDS ET BORNES FONTAINES</v>
      </c>
      <c r="B19" s="51"/>
      <c r="C19" s="51"/>
      <c r="D19" s="51"/>
      <c r="E19" s="51"/>
      <c r="F19" s="52"/>
    </row>
    <row r="20" spans="1:6" x14ac:dyDescent="0.25">
      <c r="A20" s="3">
        <v>10</v>
      </c>
      <c r="B20" s="13" t="str">
        <f>+'[1]AVANT METRE'!B35</f>
        <v xml:space="preserve">Construction de regard en béton armé </v>
      </c>
      <c r="C20" s="14" t="s">
        <v>11</v>
      </c>
      <c r="D20" s="6">
        <f>+'[1]AVANT METRE'!H35</f>
        <v>5</v>
      </c>
      <c r="E20" s="6"/>
      <c r="F20" s="7"/>
    </row>
    <row r="21" spans="1:6" x14ac:dyDescent="0.25">
      <c r="A21" s="8">
        <v>11</v>
      </c>
      <c r="B21" s="15" t="str">
        <f>+'[1]AVANT METRE'!B36</f>
        <v>Tampon amovible d'accés</v>
      </c>
      <c r="C21" s="16" t="s">
        <v>11</v>
      </c>
      <c r="D21" s="11">
        <f>+'[1]AVANT METRE'!H36</f>
        <v>5</v>
      </c>
      <c r="E21" s="11"/>
      <c r="F21" s="12"/>
    </row>
    <row r="22" spans="1:6" ht="15.75" thickBot="1" x14ac:dyDescent="0.3">
      <c r="A22" s="21">
        <v>12</v>
      </c>
      <c r="B22" s="17" t="str">
        <f>+'[1]AVANT METRE'!B37</f>
        <v>Bornes Fontaines</v>
      </c>
      <c r="C22" s="18" t="s">
        <v>11</v>
      </c>
      <c r="D22" s="19">
        <v>1</v>
      </c>
      <c r="E22" s="19"/>
      <c r="F22" s="20"/>
    </row>
    <row r="23" spans="1:6" ht="15.75" thickBot="1" x14ac:dyDescent="0.3">
      <c r="A23" s="48" t="s">
        <v>13</v>
      </c>
      <c r="B23" s="48"/>
      <c r="C23" s="48"/>
      <c r="D23" s="48"/>
      <c r="E23" s="48"/>
      <c r="F23" s="38"/>
    </row>
    <row r="24" spans="1:6" ht="30" customHeight="1" thickBot="1" x14ac:dyDescent="0.3">
      <c r="A24" s="50" t="str">
        <f>+'[1]AVANT METRE'!A38</f>
        <v xml:space="preserve">SERIE N°5 : RESERVOIR ET STATION DE POMPAGE  DE 12 M3  </v>
      </c>
      <c r="B24" s="51"/>
      <c r="C24" s="51"/>
      <c r="D24" s="51"/>
      <c r="E24" s="51"/>
      <c r="F24" s="52"/>
    </row>
    <row r="25" spans="1:6" ht="15.75" thickBot="1" x14ac:dyDescent="0.3">
      <c r="A25" s="55" t="s">
        <v>14</v>
      </c>
      <c r="B25" s="55"/>
      <c r="C25" s="55"/>
      <c r="D25" s="55"/>
      <c r="E25" s="38"/>
      <c r="F25" s="38"/>
    </row>
    <row r="26" spans="1:6" x14ac:dyDescent="0.25">
      <c r="A26" s="22">
        <v>13</v>
      </c>
      <c r="B26" s="13" t="str">
        <f>+'[1]AVANT METRE'!B40</f>
        <v>Fouilles en pleine masse dans tous terrains y compris le rocher</v>
      </c>
      <c r="C26" s="14" t="s">
        <v>5</v>
      </c>
      <c r="D26" s="6">
        <f>+ROUND('[1]AVANT METRE'!I41,2)</f>
        <v>108</v>
      </c>
      <c r="E26" s="23"/>
      <c r="F26" s="7"/>
    </row>
    <row r="27" spans="1:6" x14ac:dyDescent="0.25">
      <c r="A27" s="24">
        <v>14</v>
      </c>
      <c r="B27" s="15" t="s">
        <v>15</v>
      </c>
      <c r="C27" s="16" t="s">
        <v>16</v>
      </c>
      <c r="D27" s="11">
        <f>+'[1]AVANT METRE'!I43</f>
        <v>6.0839999999999996</v>
      </c>
      <c r="E27" s="25"/>
      <c r="F27" s="12"/>
    </row>
    <row r="28" spans="1:6" ht="45" x14ac:dyDescent="0.25">
      <c r="A28" s="24">
        <v>15</v>
      </c>
      <c r="B28" s="15" t="str">
        <f>+'[1]AVANT METRE'!B44</f>
        <v xml:space="preserve">Béton B5 Y compris les coffrages, Type de béton : béton de propreté, Dosage de ciment : 200 kg ciment CPJ 45 ou équivalent par m3 de béton </v>
      </c>
      <c r="C28" s="16" t="s">
        <v>5</v>
      </c>
      <c r="D28" s="11">
        <f>+ROUND('[1]AVANT METRE'!I45,2)</f>
        <v>3.04</v>
      </c>
      <c r="E28" s="25"/>
      <c r="F28" s="12"/>
    </row>
    <row r="29" spans="1:6" ht="45" x14ac:dyDescent="0.25">
      <c r="A29" s="24">
        <v>16</v>
      </c>
      <c r="B29" s="15" t="str">
        <f>+'[1]AVANT METRE'!B46</f>
        <v xml:space="preserve">Béton pour B.A. y compris adjonction d’un hydrofuge de classe B1, Dosage de ciment : 400 kg ciment CPJ45 ou équivalent par m3 de béton Pour la totalité de la cuve </v>
      </c>
      <c r="C29" s="16" t="s">
        <v>5</v>
      </c>
      <c r="D29" s="11">
        <f>ROUND('[1]AVANT METRE'!I54,2)</f>
        <v>18.239999999999998</v>
      </c>
      <c r="E29" s="25"/>
      <c r="F29" s="12"/>
    </row>
    <row r="30" spans="1:6" x14ac:dyDescent="0.25">
      <c r="A30" s="24">
        <v>17</v>
      </c>
      <c r="B30" s="15" t="str">
        <f>+'[1]AVANT METRE'!B55</f>
        <v>Acier Tor pour béton hydrofuge</v>
      </c>
      <c r="C30" s="16" t="str">
        <f>+'[1]AVANT METRE'!D55</f>
        <v>KG</v>
      </c>
      <c r="D30" s="11">
        <v>4000</v>
      </c>
      <c r="E30" s="25"/>
      <c r="F30" s="12"/>
    </row>
    <row r="31" spans="1:6" ht="30" x14ac:dyDescent="0.25">
      <c r="A31" s="24">
        <v>18</v>
      </c>
      <c r="B31" s="15" t="str">
        <f>+'[1]AVANT METRE'!B57</f>
        <v>Etanchéité verticale par membrane de 3 mm soudable au chalumeau pour parois enterrées</v>
      </c>
      <c r="C31" s="16" t="s">
        <v>16</v>
      </c>
      <c r="D31" s="11">
        <f>+ROUND('[1]AVANT METRE'!I60,2)</f>
        <v>96.54</v>
      </c>
      <c r="E31" s="25"/>
      <c r="F31" s="12"/>
    </row>
    <row r="32" spans="1:6" ht="30" x14ac:dyDescent="0.25">
      <c r="A32" s="24">
        <v>19</v>
      </c>
      <c r="B32" s="15" t="str">
        <f>+'[1]AVANT METRE'!B61</f>
        <v xml:space="preserve">Maçonnerie de moellons de 0,4m d'épaisseur pour habillage de la cuve </v>
      </c>
      <c r="C32" s="16" t="str">
        <f>+C31</f>
        <v>M2</v>
      </c>
      <c r="D32" s="11">
        <f>+ROUND('[1]AVANT METRE'!I63,2)</f>
        <v>44.46</v>
      </c>
      <c r="E32" s="25"/>
      <c r="F32" s="12"/>
    </row>
    <row r="33" spans="1:6" x14ac:dyDescent="0.25">
      <c r="A33" s="24">
        <v>20</v>
      </c>
      <c r="B33" s="15" t="str">
        <f>'[1]AVANT METRE'!B64</f>
        <v>Apport de matériaux à usage de remblais y compris compactage</v>
      </c>
      <c r="C33" s="16" t="s">
        <v>5</v>
      </c>
      <c r="D33" s="33">
        <f>'[1]AVANT METRE'!I66</f>
        <v>33.26400000000001</v>
      </c>
      <c r="E33" s="25"/>
      <c r="F33" s="12"/>
    </row>
    <row r="34" spans="1:6" ht="30" x14ac:dyDescent="0.25">
      <c r="A34" s="24">
        <v>21</v>
      </c>
      <c r="B34" s="15" t="str">
        <f>+'[1]AVANT METRE'!B67</f>
        <v xml:space="preserve">L’enduit étanche 0,03 m d’épaisseur à l’intérieur de la cuve au mortier de ciment avec incorporation d’un hydrofuge </v>
      </c>
      <c r="C34" s="16" t="str">
        <f>+C32</f>
        <v>M2</v>
      </c>
      <c r="D34" s="11">
        <f>ROUND(+'[1]AVANT METRE'!I69,2)</f>
        <v>50</v>
      </c>
      <c r="E34" s="25"/>
      <c r="F34" s="12"/>
    </row>
    <row r="35" spans="1:6" x14ac:dyDescent="0.25">
      <c r="A35" s="24">
        <v>22</v>
      </c>
      <c r="B35" s="15" t="str">
        <f>+'[1]AVANT METRE'!B70</f>
        <v xml:space="preserve">Complexe d'étanchéité sur terrasse </v>
      </c>
      <c r="C35" s="16" t="str">
        <f>+C34</f>
        <v>M2</v>
      </c>
      <c r="D35" s="11">
        <f>+ROUND('[1]AVANT METRE'!I72,2)</f>
        <v>14.58</v>
      </c>
      <c r="E35" s="25"/>
      <c r="F35" s="12"/>
    </row>
    <row r="36" spans="1:6" ht="15.75" thickBot="1" x14ac:dyDescent="0.3">
      <c r="A36" s="26">
        <v>23</v>
      </c>
      <c r="B36" s="17" t="str">
        <f>+'[1]AVANT METRE'!B73</f>
        <v xml:space="preserve">Construction de regard en béton armé de toutes dimensions </v>
      </c>
      <c r="C36" s="18" t="s">
        <v>11</v>
      </c>
      <c r="D36" s="19">
        <f>+'[1]AVANT METRE'!I75</f>
        <v>2</v>
      </c>
      <c r="E36" s="27"/>
      <c r="F36" s="20"/>
    </row>
    <row r="37" spans="1:6" ht="15.75" thickBot="1" x14ac:dyDescent="0.3">
      <c r="A37" s="55" t="str">
        <f>+'[1]AVANT METRE'!A76</f>
        <v>B- Menuiserie</v>
      </c>
      <c r="B37" s="55">
        <f>+'[1]AVANT METRE'!B74</f>
        <v>0</v>
      </c>
      <c r="C37" s="55" t="s">
        <v>11</v>
      </c>
      <c r="D37" s="55">
        <f>+'[1]AVANT METRE'!I76</f>
        <v>0</v>
      </c>
      <c r="E37" s="38"/>
      <c r="F37" s="38"/>
    </row>
    <row r="38" spans="1:6" ht="45" x14ac:dyDescent="0.25">
      <c r="A38" s="22">
        <v>24</v>
      </c>
      <c r="B38" s="13" t="str">
        <f>+'[1]AVANT METRE'!B77</f>
        <v>Fourniture transport et pose de châssis grillagés à mailles fines type moustiquaire à l'intérieur et métal déployé à l'extérieur de dimension 0,30 x 0,30 m y/c peinture glycérophtalique laquée</v>
      </c>
      <c r="C38" s="14" t="s">
        <v>11</v>
      </c>
      <c r="D38" s="34">
        <v>8</v>
      </c>
      <c r="E38" s="28"/>
      <c r="F38" s="7"/>
    </row>
    <row r="39" spans="1:6" ht="30" x14ac:dyDescent="0.25">
      <c r="A39" s="24">
        <v>25</v>
      </c>
      <c r="B39" s="15" t="str">
        <f>+'[1]AVANT METRE'!B79</f>
        <v>Fourniture et pose d'une échelle en acier galvanisé à chaud de 0.50 m de largeur  à l'intérieur de la cuve</v>
      </c>
      <c r="C39" s="16" t="s">
        <v>8</v>
      </c>
      <c r="D39" s="35">
        <f>+'[1]AVANT METRE'!I80</f>
        <v>6.2</v>
      </c>
      <c r="E39" s="29"/>
      <c r="F39" s="12"/>
    </row>
    <row r="40" spans="1:6" ht="30.75" thickBot="1" x14ac:dyDescent="0.3">
      <c r="A40" s="26">
        <v>26</v>
      </c>
      <c r="B40" s="17" t="str">
        <f>+'[1]AVANT METRE'!B81</f>
        <v>Cadre et capot anti vandale en acier galvanisé à chaud pour couverture du réservoir</v>
      </c>
      <c r="C40" s="18" t="s">
        <v>11</v>
      </c>
      <c r="D40" s="36">
        <v>2</v>
      </c>
      <c r="E40" s="30"/>
      <c r="F40" s="20"/>
    </row>
    <row r="41" spans="1:6" ht="15.75" thickBot="1" x14ac:dyDescent="0.3">
      <c r="A41" s="55" t="str">
        <f>+'[1]AVANT METRE'!A83</f>
        <v xml:space="preserve"> C- Divers</v>
      </c>
      <c r="B41" s="55"/>
      <c r="C41" s="55"/>
      <c r="D41" s="55"/>
      <c r="E41" s="38"/>
      <c r="F41" s="38"/>
    </row>
    <row r="42" spans="1:6" ht="15.75" thickBot="1" x14ac:dyDescent="0.3">
      <c r="A42" s="26">
        <v>27</v>
      </c>
      <c r="B42" s="17" t="str">
        <f>+'[1]AVANT METRE'!B84</f>
        <v xml:space="preserve">Essais d'étanchéité </v>
      </c>
      <c r="C42" s="18" t="s">
        <v>17</v>
      </c>
      <c r="D42" s="36">
        <f>+'[1]AVANT METRE'!I85</f>
        <v>1</v>
      </c>
      <c r="E42" s="30"/>
      <c r="F42" s="20"/>
    </row>
    <row r="43" spans="1:6" ht="15.75" thickBot="1" x14ac:dyDescent="0.3">
      <c r="A43" s="55" t="str">
        <f>+'[1]AVANT METRE'!A86</f>
        <v>D- Conduite d'arrivée (PN 25 BARS)</v>
      </c>
      <c r="B43" s="55"/>
      <c r="C43" s="55"/>
      <c r="D43" s="55"/>
      <c r="E43" s="38"/>
      <c r="F43" s="38"/>
    </row>
    <row r="44" spans="1:6" x14ac:dyDescent="0.25">
      <c r="A44" s="22">
        <v>28</v>
      </c>
      <c r="B44" s="13" t="str">
        <f>+'[1]AVANT METRE'!B87</f>
        <v>Coude bridé toute angle DN 60 mm</v>
      </c>
      <c r="C44" s="14" t="str">
        <f>+'[1]AVANT METRE'!E87</f>
        <v>U</v>
      </c>
      <c r="D44" s="34">
        <f>+'[1]AVANT METRE'!F87</f>
        <v>5</v>
      </c>
      <c r="E44" s="28"/>
      <c r="F44" s="7"/>
    </row>
    <row r="45" spans="1:6" ht="30" x14ac:dyDescent="0.25">
      <c r="A45" s="24">
        <v>29</v>
      </c>
      <c r="B45" s="15" t="str">
        <f>+'[1]AVANT METRE'!B88</f>
        <v xml:space="preserve">Manchette de traversée à deux brides avec collerette  de scellement DN 60 mm </v>
      </c>
      <c r="C45" s="16" t="str">
        <f>+'[1]AVANT METRE'!E88</f>
        <v>U</v>
      </c>
      <c r="D45" s="35">
        <f>+'[1]AVANT METRE'!F88</f>
        <v>2</v>
      </c>
      <c r="E45" s="29"/>
      <c r="F45" s="12"/>
    </row>
    <row r="46" spans="1:6" x14ac:dyDescent="0.25">
      <c r="A46" s="24">
        <v>30</v>
      </c>
      <c r="B46" s="15" t="str">
        <f>+'[1]AVANT METRE'!B89</f>
        <v>Té BBTB DN 60/60 mm</v>
      </c>
      <c r="C46" s="16" t="str">
        <f>+'[1]AVANT METRE'!E89</f>
        <v>U</v>
      </c>
      <c r="D46" s="35">
        <f>+'[1]AVANT METRE'!F89</f>
        <v>1</v>
      </c>
      <c r="E46" s="29"/>
      <c r="F46" s="12"/>
    </row>
    <row r="47" spans="1:6" x14ac:dyDescent="0.25">
      <c r="A47" s="24">
        <v>31</v>
      </c>
      <c r="B47" s="15" t="str">
        <f>+'[1]AVANT METRE'!B90</f>
        <v>Robinet vanne à opercule en  caoutchouc DN60 mm</v>
      </c>
      <c r="C47" s="16" t="str">
        <f>+'[1]AVANT METRE'!E90</f>
        <v>U</v>
      </c>
      <c r="D47" s="35">
        <f>+'[1]AVANT METRE'!F90</f>
        <v>1</v>
      </c>
      <c r="E47" s="29"/>
      <c r="F47" s="12"/>
    </row>
    <row r="48" spans="1:6" x14ac:dyDescent="0.25">
      <c r="A48" s="24">
        <v>32</v>
      </c>
      <c r="B48" s="15" t="str">
        <f>+'[1]AVANT METRE'!B91</f>
        <v xml:space="preserve">Joint de démontage auto butée DN 60 mm </v>
      </c>
      <c r="C48" s="16" t="str">
        <f>+'[1]AVANT METRE'!E91</f>
        <v>U</v>
      </c>
      <c r="D48" s="35">
        <f>+'[1]AVANT METRE'!F91</f>
        <v>1</v>
      </c>
      <c r="E48" s="29"/>
      <c r="F48" s="12"/>
    </row>
    <row r="49" spans="1:6" x14ac:dyDescent="0.25">
      <c r="A49" s="24">
        <v>33</v>
      </c>
      <c r="B49" s="15" t="str">
        <f>+'[1]AVANT METRE'!B92</f>
        <v>Coude 1/4 à patin, bridé DN 60 mm</v>
      </c>
      <c r="C49" s="16" t="str">
        <f>+'[1]AVANT METRE'!E92</f>
        <v>U</v>
      </c>
      <c r="D49" s="35">
        <f>+'[1]AVANT METRE'!F92</f>
        <v>2</v>
      </c>
      <c r="E49" s="29"/>
      <c r="F49" s="12"/>
    </row>
    <row r="50" spans="1:6" ht="30" x14ac:dyDescent="0.25">
      <c r="A50" s="24">
        <v>34</v>
      </c>
      <c r="B50" s="15" t="str">
        <f>+'[1]AVANT METRE'!B93</f>
        <v>Colonne montante à deux brides en AGC DN 60 mm avec colliers de fixation</v>
      </c>
      <c r="C50" s="16" t="str">
        <f>+'[1]AVANT METRE'!E93</f>
        <v>ML</v>
      </c>
      <c r="D50" s="35">
        <f>+'[1]AVANT METRE'!F93</f>
        <v>5</v>
      </c>
      <c r="E50" s="29"/>
      <c r="F50" s="12"/>
    </row>
    <row r="51" spans="1:6" ht="15.75" thickBot="1" x14ac:dyDescent="0.3">
      <c r="A51" s="26">
        <v>35</v>
      </c>
      <c r="B51" s="17" t="str">
        <f>+'[1]AVANT METRE'!B94</f>
        <v>Robinet  à flotteur DN 60 mm</v>
      </c>
      <c r="C51" s="18" t="str">
        <f>+'[1]AVANT METRE'!E94</f>
        <v>U</v>
      </c>
      <c r="D51" s="36">
        <f>+'[1]AVANT METRE'!F94</f>
        <v>2</v>
      </c>
      <c r="E51" s="30"/>
      <c r="F51" s="20"/>
    </row>
    <row r="52" spans="1:6" ht="15.75" thickBot="1" x14ac:dyDescent="0.3">
      <c r="A52" s="55" t="str">
        <f>+'[1]AVANT METRE'!A95</f>
        <v>E- Conduite de départ (PN 25 BARS)</v>
      </c>
      <c r="B52" s="55"/>
      <c r="C52" s="55"/>
      <c r="D52" s="55"/>
      <c r="E52" s="38"/>
      <c r="F52" s="38"/>
    </row>
    <row r="53" spans="1:6" x14ac:dyDescent="0.25">
      <c r="A53" s="22">
        <v>36</v>
      </c>
      <c r="B53" s="13" t="str">
        <f>+'[1]AVANT METRE'!B96</f>
        <v xml:space="preserve">Crépine d'aspiration en inox à bride DN 60 mm </v>
      </c>
      <c r="C53" s="14" t="str">
        <f>+'[1]AVANT METRE'!E96</f>
        <v>U</v>
      </c>
      <c r="D53" s="34">
        <f>+'[1]AVANT METRE'!F96</f>
        <v>2</v>
      </c>
      <c r="E53" s="28"/>
      <c r="F53" s="7"/>
    </row>
    <row r="54" spans="1:6" x14ac:dyDescent="0.25">
      <c r="A54" s="24">
        <v>37</v>
      </c>
      <c r="B54" s="15" t="str">
        <f>+'[1]AVANT METRE'!B97</f>
        <v>Coude bridé toute angle DN 60 mm</v>
      </c>
      <c r="C54" s="16" t="str">
        <f>+'[1]AVANT METRE'!E97</f>
        <v>U</v>
      </c>
      <c r="D54" s="35">
        <f>+'[1]AVANT METRE'!F97</f>
        <v>2</v>
      </c>
      <c r="E54" s="29"/>
      <c r="F54" s="12"/>
    </row>
    <row r="55" spans="1:6" ht="30" x14ac:dyDescent="0.25">
      <c r="A55" s="24">
        <v>38</v>
      </c>
      <c r="B55" s="15" t="str">
        <f>+'[1]AVANT METRE'!B98</f>
        <v xml:space="preserve">Manchette de traversée à deux brides avec collerette  de scellement DN 60 mm </v>
      </c>
      <c r="C55" s="16" t="str">
        <f>+'[1]AVANT METRE'!E98</f>
        <v>U</v>
      </c>
      <c r="D55" s="35">
        <f>+'[1]AVANT METRE'!F98</f>
        <v>2</v>
      </c>
      <c r="E55" s="29"/>
      <c r="F55" s="12"/>
    </row>
    <row r="56" spans="1:6" x14ac:dyDescent="0.25">
      <c r="A56" s="24">
        <v>39</v>
      </c>
      <c r="B56" s="15" t="str">
        <f>+'[1]AVANT METRE'!B99</f>
        <v xml:space="preserve">Robinet vanne à opercule en caoutchouc DN60 mm  </v>
      </c>
      <c r="C56" s="16" t="str">
        <f>+'[1]AVANT METRE'!E99</f>
        <v>U</v>
      </c>
      <c r="D56" s="35">
        <f>+'[1]AVANT METRE'!F99</f>
        <v>2</v>
      </c>
      <c r="E56" s="29"/>
      <c r="F56" s="12"/>
    </row>
    <row r="57" spans="1:6" x14ac:dyDescent="0.25">
      <c r="A57" s="24">
        <v>40</v>
      </c>
      <c r="B57" s="15" t="str">
        <f>+'[1]AVANT METRE'!B100</f>
        <v xml:space="preserve">Joint de démontage auto butée DN 60 mm </v>
      </c>
      <c r="C57" s="16" t="str">
        <f>+'[1]AVANT METRE'!E100</f>
        <v>U</v>
      </c>
      <c r="D57" s="35">
        <f>+'[1]AVANT METRE'!F100</f>
        <v>2</v>
      </c>
      <c r="E57" s="29"/>
      <c r="F57" s="12"/>
    </row>
    <row r="58" spans="1:6" ht="30" x14ac:dyDescent="0.25">
      <c r="A58" s="24">
        <v>41</v>
      </c>
      <c r="B58" s="15" t="str">
        <f>+'[1]AVANT METRE'!B101</f>
        <v>Colonne montante à deux brides en AGC DN 60 mm avec colliers de fixation</v>
      </c>
      <c r="C58" s="16" t="str">
        <f>+'[1]AVANT METRE'!E101</f>
        <v>ML</v>
      </c>
      <c r="D58" s="35">
        <f>+'[1]AVANT METRE'!F101</f>
        <v>3</v>
      </c>
      <c r="E58" s="29"/>
      <c r="F58" s="12"/>
    </row>
    <row r="59" spans="1:6" x14ac:dyDescent="0.25">
      <c r="A59" s="24">
        <v>42</v>
      </c>
      <c r="B59" s="15" t="str">
        <f>+'[1]AVANT METRE'!B102</f>
        <v>Té BBTB DN 60/60 mm</v>
      </c>
      <c r="C59" s="16" t="str">
        <f>+'[1]AVANT METRE'!E102</f>
        <v>U</v>
      </c>
      <c r="D59" s="35">
        <f>+'[1]AVANT METRE'!F102</f>
        <v>2</v>
      </c>
      <c r="E59" s="29"/>
      <c r="F59" s="12"/>
    </row>
    <row r="60" spans="1:6" x14ac:dyDescent="0.25">
      <c r="A60" s="24">
        <v>43</v>
      </c>
      <c r="B60" s="15" t="str">
        <f>+'[1]AVANT METRE'!B103</f>
        <v xml:space="preserve">Compteur DN 60 mm </v>
      </c>
      <c r="C60" s="16" t="str">
        <f>+'[1]AVANT METRE'!E103</f>
        <v>U</v>
      </c>
      <c r="D60" s="35">
        <f>+'[1]AVANT METRE'!F103</f>
        <v>2</v>
      </c>
      <c r="E60" s="29"/>
      <c r="F60" s="12"/>
    </row>
    <row r="61" spans="1:6" ht="30.75" thickBot="1" x14ac:dyDescent="0.3">
      <c r="A61" s="26">
        <v>44</v>
      </c>
      <c r="B61" s="17" t="str">
        <f>+'[1]AVANT METRE'!B104</f>
        <v>Manchette de traversée à deux brides DN 60 mm de toute longueur</v>
      </c>
      <c r="C61" s="18" t="str">
        <f>+'[1]AVANT METRE'!E104</f>
        <v>U</v>
      </c>
      <c r="D61" s="36">
        <f>+'[1]AVANT METRE'!F104</f>
        <v>2</v>
      </c>
      <c r="E61" s="30"/>
      <c r="F61" s="20"/>
    </row>
    <row r="62" spans="1:6" ht="15.75" thickBot="1" x14ac:dyDescent="0.3">
      <c r="A62" s="55" t="str">
        <f>+'[1]AVANT METRE'!A105</f>
        <v>F- By Pass (PN 16 BARS)</v>
      </c>
      <c r="B62" s="55"/>
      <c r="C62" s="55"/>
      <c r="D62" s="55"/>
      <c r="E62" s="38"/>
      <c r="F62" s="38"/>
    </row>
    <row r="63" spans="1:6" x14ac:dyDescent="0.25">
      <c r="A63" s="22">
        <v>45</v>
      </c>
      <c r="B63" s="13" t="str">
        <f>+'[1]AVANT METRE'!B106</f>
        <v>Robinet vanne à opercule en  caoutchouc DN 60 mm</v>
      </c>
      <c r="C63" s="14" t="str">
        <f>+'[1]AVANT METRE'!E106</f>
        <v>U</v>
      </c>
      <c r="D63" s="34">
        <f>+'[1]AVANT METRE'!F106</f>
        <v>1</v>
      </c>
      <c r="E63" s="28"/>
      <c r="F63" s="7"/>
    </row>
    <row r="64" spans="1:6" ht="15.75" thickBot="1" x14ac:dyDescent="0.3">
      <c r="A64" s="26">
        <v>46</v>
      </c>
      <c r="B64" s="17" t="str">
        <f>+'[1]AVANT METRE'!B107</f>
        <v xml:space="preserve">Joint de démontage auto buté DN 60 mm </v>
      </c>
      <c r="C64" s="18" t="str">
        <f>+'[1]AVANT METRE'!E107</f>
        <v>U</v>
      </c>
      <c r="D64" s="36">
        <f>+'[1]AVANT METRE'!F107</f>
        <v>1</v>
      </c>
      <c r="E64" s="30"/>
      <c r="F64" s="20"/>
    </row>
    <row r="65" spans="1:6" ht="15.75" thickBot="1" x14ac:dyDescent="0.3">
      <c r="A65" s="56" t="str">
        <f>+'[1]AVANT METRE'!A108</f>
        <v>G- Trop-Plein et vidange (PN 16 BARS)</v>
      </c>
      <c r="B65" s="57"/>
      <c r="C65" s="57"/>
      <c r="D65" s="58"/>
      <c r="E65" s="38"/>
      <c r="F65" s="38"/>
    </row>
    <row r="66" spans="1:6" x14ac:dyDescent="0.25">
      <c r="A66" s="22">
        <v>47</v>
      </c>
      <c r="B66" s="13" t="str">
        <f>+'[1]AVANT METRE'!B109</f>
        <v>Entonnoir DN 100/60 mm</v>
      </c>
      <c r="C66" s="14" t="str">
        <f>+'[1]AVANT METRE'!E109</f>
        <v>U</v>
      </c>
      <c r="D66" s="34">
        <f>+'[1]AVANT METRE'!F109</f>
        <v>2</v>
      </c>
      <c r="E66" s="28"/>
      <c r="F66" s="7"/>
    </row>
    <row r="67" spans="1:6" ht="30" x14ac:dyDescent="0.25">
      <c r="A67" s="24">
        <v>48</v>
      </c>
      <c r="B67" s="15" t="str">
        <f>+'[1]AVANT METRE'!B110</f>
        <v>Colonne montante à deux brides en AGC DN 60 mm avec colliers de fixation</v>
      </c>
      <c r="C67" s="16" t="str">
        <f>+'[1]AVANT METRE'!E110</f>
        <v>U</v>
      </c>
      <c r="D67" s="35">
        <f>+'[1]AVANT METRE'!F110</f>
        <v>5</v>
      </c>
      <c r="E67" s="29"/>
      <c r="F67" s="12"/>
    </row>
    <row r="68" spans="1:6" ht="30" x14ac:dyDescent="0.25">
      <c r="A68" s="24">
        <v>49</v>
      </c>
      <c r="B68" s="15" t="str">
        <f>+'[1]AVANT METRE'!B111</f>
        <v>Manchette de traversée à brides avec collerette  de scellement DN 60 mm de toute longueur</v>
      </c>
      <c r="C68" s="16" t="str">
        <f>+'[1]AVANT METRE'!E111</f>
        <v>U</v>
      </c>
      <c r="D68" s="35">
        <f>+'[1]AVANT METRE'!F111</f>
        <v>4</v>
      </c>
      <c r="E68" s="29"/>
      <c r="F68" s="12"/>
    </row>
    <row r="69" spans="1:6" x14ac:dyDescent="0.25">
      <c r="A69" s="24">
        <v>50</v>
      </c>
      <c r="B69" s="15" t="str">
        <f>+'[1]AVANT METRE'!B112</f>
        <v>Coude bridé toute angle DN 60 mm</v>
      </c>
      <c r="C69" s="16" t="str">
        <f>+'[1]AVANT METRE'!E112</f>
        <v>U</v>
      </c>
      <c r="D69" s="35">
        <f>+'[1]AVANT METRE'!F112</f>
        <v>4</v>
      </c>
      <c r="E69" s="29"/>
      <c r="F69" s="12"/>
    </row>
    <row r="70" spans="1:6" x14ac:dyDescent="0.25">
      <c r="A70" s="24">
        <v>51</v>
      </c>
      <c r="B70" s="15" t="str">
        <f>+'[1]AVANT METRE'!B113</f>
        <v>Robinet vanne à opercule en caoutchouc DN 60 mm</v>
      </c>
      <c r="C70" s="16" t="str">
        <f>+'[1]AVANT METRE'!E113</f>
        <v>U</v>
      </c>
      <c r="D70" s="35">
        <f>+'[1]AVANT METRE'!F113</f>
        <v>2</v>
      </c>
      <c r="E70" s="29"/>
      <c r="F70" s="12"/>
    </row>
    <row r="71" spans="1:6" x14ac:dyDescent="0.25">
      <c r="A71" s="24">
        <v>52</v>
      </c>
      <c r="B71" s="15" t="str">
        <f>+'[1]AVANT METRE'!B114</f>
        <v xml:space="preserve">Joint de démontage auto buté DN 60 mm </v>
      </c>
      <c r="C71" s="16" t="str">
        <f>+'[1]AVANT METRE'!E114</f>
        <v>U</v>
      </c>
      <c r="D71" s="35">
        <f>+'[1]AVANT METRE'!F114</f>
        <v>2</v>
      </c>
      <c r="E71" s="29"/>
      <c r="F71" s="12"/>
    </row>
    <row r="72" spans="1:6" x14ac:dyDescent="0.25">
      <c r="A72" s="24">
        <v>53</v>
      </c>
      <c r="B72" s="15" t="str">
        <f>+'[1]AVANT METRE'!B115</f>
        <v>Té BBTB DN 60/60 mm</v>
      </c>
      <c r="C72" s="16" t="str">
        <f>+'[1]AVANT METRE'!E115</f>
        <v>U</v>
      </c>
      <c r="D72" s="35">
        <f>+'[1]AVANT METRE'!F115</f>
        <v>2</v>
      </c>
      <c r="E72" s="29"/>
      <c r="F72" s="12"/>
    </row>
    <row r="73" spans="1:6" ht="15.75" thickBot="1" x14ac:dyDescent="0.3">
      <c r="A73" s="26">
        <v>54</v>
      </c>
      <c r="B73" s="17" t="str">
        <f>+'[1]AVANT METRE'!B116</f>
        <v>Clapet d'extrémité DN 60 mm</v>
      </c>
      <c r="C73" s="18" t="str">
        <f>+'[1]AVANT METRE'!E116</f>
        <v>U</v>
      </c>
      <c r="D73" s="36">
        <f>+'[1]AVANT METRE'!F116</f>
        <v>2</v>
      </c>
      <c r="E73" s="30"/>
      <c r="F73" s="20"/>
    </row>
    <row r="74" spans="1:6" ht="15.75" thickBot="1" x14ac:dyDescent="0.3">
      <c r="A74" s="48" t="s">
        <v>18</v>
      </c>
      <c r="B74" s="48"/>
      <c r="C74" s="48"/>
      <c r="D74" s="48"/>
      <c r="E74" s="48"/>
      <c r="F74" s="38"/>
    </row>
    <row r="75" spans="1:6" ht="27" customHeight="1" thickBot="1" x14ac:dyDescent="0.3">
      <c r="A75" s="50" t="s">
        <v>19</v>
      </c>
      <c r="B75" s="51"/>
      <c r="C75" s="51"/>
      <c r="D75" s="51"/>
      <c r="E75" s="51"/>
      <c r="F75" s="52"/>
    </row>
    <row r="76" spans="1:6" ht="75" x14ac:dyDescent="0.25">
      <c r="A76" s="3">
        <v>55</v>
      </c>
      <c r="B76" s="13" t="s">
        <v>20</v>
      </c>
      <c r="C76" s="5" t="s">
        <v>17</v>
      </c>
      <c r="D76" s="5">
        <v>1</v>
      </c>
      <c r="E76" s="5"/>
      <c r="F76" s="7"/>
    </row>
    <row r="77" spans="1:6" ht="90" x14ac:dyDescent="0.25">
      <c r="A77" s="8">
        <v>56</v>
      </c>
      <c r="B77" s="15" t="s">
        <v>21</v>
      </c>
      <c r="C77" s="10" t="s">
        <v>17</v>
      </c>
      <c r="D77" s="10">
        <v>1</v>
      </c>
      <c r="E77" s="10"/>
      <c r="F77" s="12"/>
    </row>
    <row r="78" spans="1:6" ht="60.75" thickBot="1" x14ac:dyDescent="0.3">
      <c r="A78" s="21">
        <v>57</v>
      </c>
      <c r="B78" s="17" t="s">
        <v>22</v>
      </c>
      <c r="C78" s="31" t="s">
        <v>8</v>
      </c>
      <c r="D78" s="31">
        <v>550</v>
      </c>
      <c r="E78" s="31"/>
      <c r="F78" s="20"/>
    </row>
    <row r="79" spans="1:6" ht="15.75" thickBot="1" x14ac:dyDescent="0.3">
      <c r="A79" s="54" t="s">
        <v>23</v>
      </c>
      <c r="B79" s="54"/>
      <c r="C79" s="54"/>
      <c r="D79" s="54"/>
      <c r="E79" s="54"/>
      <c r="F79" s="38"/>
    </row>
    <row r="80" spans="1:6" ht="16.5" thickBot="1" x14ac:dyDescent="0.3">
      <c r="A80" s="40" t="s">
        <v>24</v>
      </c>
      <c r="B80" s="41"/>
      <c r="C80" s="41"/>
      <c r="D80" s="41"/>
      <c r="E80" s="42"/>
      <c r="F80" s="37"/>
    </row>
    <row r="81" spans="1:6" ht="16.5" thickBot="1" x14ac:dyDescent="0.3">
      <c r="A81" s="40" t="s">
        <v>25</v>
      </c>
      <c r="B81" s="41"/>
      <c r="C81" s="41"/>
      <c r="D81" s="41"/>
      <c r="E81" s="42"/>
      <c r="F81" s="37"/>
    </row>
    <row r="82" spans="1:6" ht="16.5" thickBot="1" x14ac:dyDescent="0.3">
      <c r="A82" s="43" t="s">
        <v>26</v>
      </c>
      <c r="B82" s="44"/>
      <c r="C82" s="44"/>
      <c r="D82" s="44"/>
      <c r="E82" s="45"/>
      <c r="F82" s="37"/>
    </row>
    <row r="83" spans="1:6" ht="15" customHeight="1" x14ac:dyDescent="0.25">
      <c r="A83" s="46" t="s">
        <v>28</v>
      </c>
      <c r="B83" s="46"/>
      <c r="C83" s="46"/>
      <c r="D83" s="46"/>
      <c r="E83" s="46"/>
      <c r="F83" s="46"/>
    </row>
    <row r="84" spans="1:6" ht="35.25" customHeight="1" x14ac:dyDescent="0.25">
      <c r="A84" s="46"/>
      <c r="B84" s="46"/>
      <c r="C84" s="46"/>
      <c r="D84" s="46"/>
      <c r="E84" s="46"/>
      <c r="F84" s="46"/>
    </row>
    <row r="85" spans="1:6" ht="27.75" customHeight="1" x14ac:dyDescent="0.25">
      <c r="A85" s="47"/>
      <c r="B85" s="47"/>
      <c r="C85" s="47"/>
      <c r="D85" s="47"/>
      <c r="E85" s="47"/>
      <c r="F85" s="47"/>
    </row>
    <row r="86" spans="1:6" ht="15" customHeight="1" x14ac:dyDescent="0.25">
      <c r="A86" s="46" t="s">
        <v>34</v>
      </c>
      <c r="B86" s="46"/>
      <c r="C86" s="46"/>
      <c r="D86" s="46"/>
      <c r="E86" s="46"/>
      <c r="F86" s="46"/>
    </row>
    <row r="87" spans="1:6" ht="15" customHeight="1" x14ac:dyDescent="0.25">
      <c r="A87" s="46"/>
      <c r="B87" s="46"/>
      <c r="C87" s="46"/>
      <c r="D87" s="46"/>
      <c r="E87" s="46"/>
      <c r="F87" s="46"/>
    </row>
    <row r="88" spans="1:6" ht="15" customHeight="1" x14ac:dyDescent="0.25">
      <c r="A88" s="46"/>
      <c r="B88" s="46"/>
      <c r="C88" s="46"/>
      <c r="D88" s="46"/>
      <c r="E88" s="46"/>
      <c r="F88" s="46"/>
    </row>
    <row r="89" spans="1:6" ht="15" customHeight="1" x14ac:dyDescent="0.25">
      <c r="A89" s="46"/>
      <c r="B89" s="46"/>
      <c r="C89" s="46"/>
      <c r="D89" s="46"/>
      <c r="E89" s="46"/>
      <c r="F89" s="46"/>
    </row>
    <row r="90" spans="1:6" ht="15" customHeight="1" x14ac:dyDescent="0.25">
      <c r="A90" s="46"/>
      <c r="B90" s="46"/>
      <c r="C90" s="46"/>
      <c r="D90" s="46"/>
      <c r="E90" s="46"/>
      <c r="F90" s="46"/>
    </row>
    <row r="91" spans="1:6" ht="15" customHeight="1" x14ac:dyDescent="0.25">
      <c r="A91" s="46"/>
      <c r="B91" s="46"/>
      <c r="C91" s="46"/>
      <c r="D91" s="46"/>
      <c r="E91" s="46"/>
      <c r="F91" s="46"/>
    </row>
  </sheetData>
  <mergeCells count="27">
    <mergeCell ref="A1:F1"/>
    <mergeCell ref="A79:E79"/>
    <mergeCell ref="A43:D43"/>
    <mergeCell ref="A52:D52"/>
    <mergeCell ref="A62:D62"/>
    <mergeCell ref="A65:D65"/>
    <mergeCell ref="A74:E74"/>
    <mergeCell ref="A75:F75"/>
    <mergeCell ref="A19:F19"/>
    <mergeCell ref="A23:E23"/>
    <mergeCell ref="A24:F24"/>
    <mergeCell ref="A2:F2"/>
    <mergeCell ref="A25:D25"/>
    <mergeCell ref="A37:D37"/>
    <mergeCell ref="A41:D41"/>
    <mergeCell ref="A4:F4"/>
    <mergeCell ref="A7:E7"/>
    <mergeCell ref="A8:F8"/>
    <mergeCell ref="A13:E13"/>
    <mergeCell ref="A14:F14"/>
    <mergeCell ref="A18:E18"/>
    <mergeCell ref="A80:E80"/>
    <mergeCell ref="A81:E81"/>
    <mergeCell ref="A82:E82"/>
    <mergeCell ref="A86:F91"/>
    <mergeCell ref="A85:F85"/>
    <mergeCell ref="A83:F8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2026-04-30T07:59:10Z</dcterms:created>
  <dcterms:modified xsi:type="dcterms:W3CDTF">2026-07-23T08:51:47Z</dcterms:modified>
</cp:coreProperties>
</file>