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0F3BFE2-7CDF-458C-8C4C-922541140D4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Feuil2" sheetId="3" r:id="rId2"/>
    <sheet name="Feuil1" sheetId="2" r:id="rId3"/>
    <sheet name="Feuil3" sheetId="4" r:id="rId4"/>
  </sheets>
  <definedNames>
    <definedName name="_xlnm.Print_Titles" localSheetId="2">Feuil1!$4:$4</definedName>
    <definedName name="_xlnm.Print_Area" localSheetId="2">Feuil1!$A$1:$F$126</definedName>
    <definedName name="_xlnm.Print_Area" localSheetId="0">Sheet1!$A$1:$F$140</definedName>
  </definedNames>
  <calcPr calcId="191029"/>
</workbook>
</file>

<file path=xl/calcChain.xml><?xml version="1.0" encoding="utf-8"?>
<calcChain xmlns="http://schemas.openxmlformats.org/spreadsheetml/2006/main">
  <c r="D111" i="2" l="1"/>
  <c r="F132" i="4" l="1"/>
  <c r="D130" i="4"/>
  <c r="F130" i="4" s="1"/>
  <c r="F128" i="4"/>
  <c r="D128" i="4"/>
  <c r="D126" i="4"/>
  <c r="F126" i="4" s="1"/>
  <c r="F122" i="4"/>
  <c r="F120" i="4"/>
  <c r="F118" i="4"/>
  <c r="D116" i="4"/>
  <c r="F116" i="4" s="1"/>
  <c r="D114" i="4"/>
  <c r="F114" i="4" s="1"/>
  <c r="F123" i="4" s="1"/>
  <c r="F110" i="4"/>
  <c r="F108" i="4"/>
  <c r="F106" i="4"/>
  <c r="F104" i="4"/>
  <c r="F102" i="4"/>
  <c r="F100" i="4"/>
  <c r="F97" i="4"/>
  <c r="F94" i="4"/>
  <c r="F92" i="4"/>
  <c r="F90" i="4"/>
  <c r="F88" i="4"/>
  <c r="F83" i="4"/>
  <c r="F84" i="4" s="1"/>
  <c r="F81" i="4"/>
  <c r="F79" i="4"/>
  <c r="F77" i="4"/>
  <c r="F74" i="4"/>
  <c r="F72" i="4"/>
  <c r="F70" i="4"/>
  <c r="F68" i="4"/>
  <c r="F66" i="4"/>
  <c r="F63" i="4"/>
  <c r="F58" i="4"/>
  <c r="F56" i="4"/>
  <c r="F54" i="4"/>
  <c r="F52" i="4"/>
  <c r="F50" i="4"/>
  <c r="F48" i="4"/>
  <c r="F46" i="4"/>
  <c r="F41" i="4"/>
  <c r="F39" i="4"/>
  <c r="F37" i="4"/>
  <c r="F35" i="4"/>
  <c r="F42" i="4" s="1"/>
  <c r="F31" i="4"/>
  <c r="F29" i="4"/>
  <c r="F27" i="4"/>
  <c r="F24" i="4"/>
  <c r="F21" i="4"/>
  <c r="F18" i="4"/>
  <c r="F16" i="4"/>
  <c r="F13" i="4"/>
  <c r="F11" i="4"/>
  <c r="F9" i="4"/>
  <c r="F7" i="4"/>
  <c r="A6" i="4"/>
  <c r="A8" i="4" s="1"/>
  <c r="A10" i="4" s="1"/>
  <c r="A12" i="4" s="1"/>
  <c r="A15" i="4" s="1"/>
  <c r="A17" i="4" s="1"/>
  <c r="A20" i="4" s="1"/>
  <c r="A23" i="4" s="1"/>
  <c r="A26" i="4" s="1"/>
  <c r="A28" i="4" s="1"/>
  <c r="A30" i="4" s="1"/>
  <c r="A34" i="4" s="1"/>
  <c r="A36" i="4" s="1"/>
  <c r="A38" i="4" s="1"/>
  <c r="A40" i="4" s="1"/>
  <c r="A45" i="4" s="1"/>
  <c r="A47" i="4" s="1"/>
  <c r="A49" i="4" s="1"/>
  <c r="A51" i="4" s="1"/>
  <c r="A53" i="4" s="1"/>
  <c r="A55" i="4" s="1"/>
  <c r="A57" i="4" s="1"/>
  <c r="A62" i="4" s="1"/>
  <c r="A65" i="4" s="1"/>
  <c r="A67" i="4" s="1"/>
  <c r="A69" i="4" s="1"/>
  <c r="A71" i="4" s="1"/>
  <c r="A73" i="4" s="1"/>
  <c r="A76" i="4" s="1"/>
  <c r="A78" i="4" s="1"/>
  <c r="A80" i="4" s="1"/>
  <c r="F132" i="3"/>
  <c r="D130" i="3"/>
  <c r="F130" i="3" s="1"/>
  <c r="F128" i="3"/>
  <c r="D128" i="3"/>
  <c r="D126" i="3"/>
  <c r="F126" i="3" s="1"/>
  <c r="F122" i="3"/>
  <c r="F120" i="3"/>
  <c r="F118" i="3"/>
  <c r="D116" i="3"/>
  <c r="F116" i="3" s="1"/>
  <c r="D114" i="3"/>
  <c r="F114" i="3" s="1"/>
  <c r="F110" i="3"/>
  <c r="F108" i="3"/>
  <c r="F106" i="3"/>
  <c r="F104" i="3"/>
  <c r="F102" i="3"/>
  <c r="F100" i="3"/>
  <c r="F97" i="3"/>
  <c r="F94" i="3"/>
  <c r="F92" i="3"/>
  <c r="F90" i="3"/>
  <c r="F88" i="3"/>
  <c r="F83" i="3"/>
  <c r="F81" i="3"/>
  <c r="F84" i="3" s="1"/>
  <c r="F79" i="3"/>
  <c r="F77" i="3"/>
  <c r="F74" i="3"/>
  <c r="F72" i="3"/>
  <c r="F70" i="3"/>
  <c r="F68" i="3"/>
  <c r="F66" i="3"/>
  <c r="F63" i="3"/>
  <c r="F58" i="3"/>
  <c r="F56" i="3"/>
  <c r="F54" i="3"/>
  <c r="F52" i="3"/>
  <c r="F50" i="3"/>
  <c r="F48" i="3"/>
  <c r="F46" i="3"/>
  <c r="F41" i="3"/>
  <c r="F39" i="3"/>
  <c r="F37" i="3"/>
  <c r="F35" i="3"/>
  <c r="F42" i="3" s="1"/>
  <c r="F31" i="3"/>
  <c r="F29" i="3"/>
  <c r="F27" i="3"/>
  <c r="F24" i="3"/>
  <c r="F21" i="3"/>
  <c r="F18" i="3"/>
  <c r="F16" i="3"/>
  <c r="F13" i="3"/>
  <c r="F11" i="3"/>
  <c r="F9" i="3"/>
  <c r="F7" i="3"/>
  <c r="A6" i="3"/>
  <c r="A8" i="3" s="1"/>
  <c r="A10" i="3" s="1"/>
  <c r="A12" i="3" s="1"/>
  <c r="A15" i="3" s="1"/>
  <c r="A17" i="3" s="1"/>
  <c r="A20" i="3" s="1"/>
  <c r="A23" i="3" s="1"/>
  <c r="A26" i="3" s="1"/>
  <c r="A28" i="3" s="1"/>
  <c r="A30" i="3" s="1"/>
  <c r="A34" i="3" s="1"/>
  <c r="A36" i="3" s="1"/>
  <c r="A38" i="3" s="1"/>
  <c r="A40" i="3" s="1"/>
  <c r="A45" i="3" s="1"/>
  <c r="A47" i="3" s="1"/>
  <c r="A49" i="3" s="1"/>
  <c r="A51" i="3" s="1"/>
  <c r="A53" i="3" s="1"/>
  <c r="A55" i="3" s="1"/>
  <c r="A57" i="3" s="1"/>
  <c r="A62" i="3" s="1"/>
  <c r="A65" i="3" s="1"/>
  <c r="A67" i="3" s="1"/>
  <c r="A69" i="3" s="1"/>
  <c r="A71" i="3" s="1"/>
  <c r="A73" i="3" s="1"/>
  <c r="A76" i="3" s="1"/>
  <c r="A78" i="3" s="1"/>
  <c r="A80" i="3" s="1"/>
  <c r="D119" i="2"/>
  <c r="D117" i="2"/>
  <c r="D115" i="2"/>
  <c r="D105" i="2"/>
  <c r="A7" i="2"/>
  <c r="A9" i="2" s="1"/>
  <c r="A11" i="2" s="1"/>
  <c r="A13" i="2" s="1"/>
  <c r="A16" i="2" s="1"/>
  <c r="A18" i="2" s="1"/>
  <c r="A21" i="2" s="1"/>
  <c r="A24" i="2" s="1"/>
  <c r="A27" i="2" s="1"/>
  <c r="A29" i="2" s="1"/>
  <c r="A33" i="2" s="1"/>
  <c r="F111" i="4" l="1"/>
  <c r="F59" i="4"/>
  <c r="F111" i="3"/>
  <c r="F59" i="3"/>
  <c r="F133" i="3"/>
  <c r="F32" i="4"/>
  <c r="F32" i="3"/>
  <c r="F134" i="3" s="1"/>
  <c r="A35" i="2"/>
  <c r="A37" i="2" s="1"/>
  <c r="A39" i="2" s="1"/>
  <c r="A44" i="2" s="1"/>
  <c r="A46" i="2" s="1"/>
  <c r="A48" i="2" s="1"/>
  <c r="A50" i="2" s="1"/>
  <c r="A52" i="2" s="1"/>
  <c r="A54" i="2" s="1"/>
  <c r="A56" i="2" s="1"/>
  <c r="A82" i="4"/>
  <c r="A87" i="4"/>
  <c r="A89" i="4" s="1"/>
  <c r="A91" i="4" s="1"/>
  <c r="A93" i="4" s="1"/>
  <c r="A96" i="4" s="1"/>
  <c r="A99" i="4" s="1"/>
  <c r="A101" i="4" s="1"/>
  <c r="A103" i="4" s="1"/>
  <c r="A105" i="4" s="1"/>
  <c r="A107" i="4" s="1"/>
  <c r="A109" i="4" s="1"/>
  <c r="A113" i="4" s="1"/>
  <c r="A115" i="4" s="1"/>
  <c r="A117" i="4" s="1"/>
  <c r="A119" i="4" s="1"/>
  <c r="A121" i="4" s="1"/>
  <c r="A125" i="4" s="1"/>
  <c r="A127" i="4" s="1"/>
  <c r="A129" i="4" s="1"/>
  <c r="A131" i="4" s="1"/>
  <c r="F133" i="4"/>
  <c r="F134" i="4" s="1"/>
  <c r="F123" i="3"/>
  <c r="A82" i="3"/>
  <c r="A87" i="3"/>
  <c r="A89" i="3" s="1"/>
  <c r="A91" i="3" s="1"/>
  <c r="A93" i="3" s="1"/>
  <c r="A96" i="3" s="1"/>
  <c r="A99" i="3" s="1"/>
  <c r="A101" i="3" s="1"/>
  <c r="A103" i="3" s="1"/>
  <c r="A105" i="3" s="1"/>
  <c r="A107" i="3" s="1"/>
  <c r="A109" i="3" s="1"/>
  <c r="A113" i="3" s="1"/>
  <c r="A115" i="3" s="1"/>
  <c r="A117" i="3" s="1"/>
  <c r="A119" i="3" s="1"/>
  <c r="A121" i="3" s="1"/>
  <c r="A125" i="3" s="1"/>
  <c r="A127" i="3" s="1"/>
  <c r="A129" i="3" s="1"/>
  <c r="A131" i="3" s="1"/>
  <c r="D130" i="1"/>
  <c r="D128" i="1"/>
  <c r="D126" i="1"/>
  <c r="A61" i="2" l="1"/>
  <c r="A63" i="2" s="1"/>
  <c r="A65" i="2" s="1"/>
  <c r="A67" i="2" s="1"/>
  <c r="A69" i="2" s="1"/>
  <c r="A72" i="2" s="1"/>
  <c r="A74" i="2" s="1"/>
  <c r="A79" i="2" s="1"/>
  <c r="A81" i="2" s="1"/>
  <c r="A83" i="2" s="1"/>
  <c r="A85" i="2" s="1"/>
  <c r="A88" i="2" s="1"/>
  <c r="A90" i="2" s="1"/>
  <c r="A92" i="2" s="1"/>
  <c r="A94" i="2" s="1"/>
  <c r="A96" i="2" s="1"/>
  <c r="A98" i="2" s="1"/>
  <c r="A102" i="2" s="1"/>
  <c r="A104" i="2" s="1"/>
  <c r="F135" i="4"/>
  <c r="F136" i="4" s="1"/>
  <c r="F135" i="3"/>
  <c r="F136" i="3" s="1"/>
  <c r="A6" i="1"/>
  <c r="D116" i="1"/>
  <c r="D114" i="1"/>
  <c r="A106" i="2" l="1"/>
  <c r="A108" i="2" s="1"/>
  <c r="A110" i="2" s="1"/>
  <c r="F48" i="1"/>
  <c r="F83" i="1"/>
  <c r="A114" i="2" l="1"/>
  <c r="A116" i="2" s="1"/>
  <c r="A118" i="2" s="1"/>
  <c r="A120" i="2" s="1"/>
  <c r="F39" i="1"/>
  <c r="F122" i="1" l="1"/>
  <c r="F108" i="1" l="1"/>
  <c r="F37" i="1"/>
  <c r="F35" i="1" l="1"/>
  <c r="F56" i="1"/>
  <c r="F50" i="1" l="1"/>
  <c r="F74" i="1" l="1"/>
  <c r="F118" i="1"/>
  <c r="F132" i="1"/>
  <c r="F130" i="1"/>
  <c r="F128" i="1"/>
  <c r="F126" i="1"/>
  <c r="F120" i="1"/>
  <c r="F116" i="1"/>
  <c r="F114" i="1"/>
  <c r="F110" i="1"/>
  <c r="F106" i="1"/>
  <c r="F104" i="1"/>
  <c r="F102" i="1"/>
  <c r="F100" i="1"/>
  <c r="F97" i="1"/>
  <c r="F94" i="1"/>
  <c r="F92" i="1"/>
  <c r="F90" i="1"/>
  <c r="F88" i="1"/>
  <c r="F81" i="1"/>
  <c r="F79" i="1"/>
  <c r="F77" i="1"/>
  <c r="F72" i="1"/>
  <c r="F70" i="1"/>
  <c r="F68" i="1"/>
  <c r="F66" i="1"/>
  <c r="F63" i="1"/>
  <c r="F58" i="1"/>
  <c r="F54" i="1"/>
  <c r="F52" i="1"/>
  <c r="F46" i="1"/>
  <c r="F41" i="1"/>
  <c r="F42" i="1" s="1"/>
  <c r="F31" i="1"/>
  <c r="F29" i="1"/>
  <c r="F27" i="1"/>
  <c r="F24" i="1"/>
  <c r="F21" i="1"/>
  <c r="F18" i="1"/>
  <c r="F16" i="1"/>
  <c r="F13" i="1"/>
  <c r="F11" i="1"/>
  <c r="F9" i="1"/>
  <c r="F7" i="1"/>
  <c r="A8" i="1"/>
  <c r="A10" i="1" l="1"/>
  <c r="A12" i="1" s="1"/>
  <c r="A15" i="1" s="1"/>
  <c r="A17" i="1" s="1"/>
  <c r="A20" i="1" s="1"/>
  <c r="F123" i="1"/>
  <c r="F84" i="1"/>
  <c r="F111" i="1"/>
  <c r="F32" i="1"/>
  <c r="F59" i="1"/>
  <c r="F133" i="1"/>
  <c r="A23" i="1" l="1"/>
  <c r="A26" i="1" s="1"/>
  <c r="A28" i="1" s="1"/>
  <c r="A30" i="1" s="1"/>
  <c r="A34" i="1" s="1"/>
  <c r="F134" i="1"/>
  <c r="A36" i="1" l="1"/>
  <c r="F135" i="1"/>
  <c r="F136" i="1" s="1"/>
  <c r="A38" i="1" l="1"/>
  <c r="A40" i="1" l="1"/>
  <c r="A45" i="1" s="1"/>
  <c r="A47" i="1" s="1"/>
  <c r="A49" i="1" s="1"/>
  <c r="A51" i="1" l="1"/>
  <c r="A53" i="1" s="1"/>
  <c r="A55" i="1" l="1"/>
  <c r="A57" i="1" s="1"/>
  <c r="A62" i="1" s="1"/>
  <c r="A65" i="1" s="1"/>
  <c r="A67" i="1" s="1"/>
  <c r="A69" i="1" l="1"/>
  <c r="A71" i="1" s="1"/>
  <c r="A73" i="1" s="1"/>
  <c r="A76" i="1" s="1"/>
  <c r="A78" i="1" s="1"/>
  <c r="A80" i="1" s="1"/>
  <c r="A87" i="1" l="1"/>
  <c r="A89" i="1" s="1"/>
  <c r="A91" i="1" s="1"/>
  <c r="A93" i="1" s="1"/>
  <c r="A96" i="1" s="1"/>
  <c r="A99" i="1" s="1"/>
  <c r="A101" i="1" s="1"/>
  <c r="A82" i="1"/>
  <c r="A103" i="1"/>
  <c r="A105" i="1" s="1"/>
  <c r="A107" i="1" s="1"/>
  <c r="A109" i="1" s="1"/>
  <c r="A113" i="1" s="1"/>
  <c r="A115" i="1" s="1"/>
  <c r="A117" i="1" s="1"/>
  <c r="A119" i="1" s="1"/>
  <c r="A121" i="1" s="1"/>
  <c r="A125" i="1" s="1"/>
  <c r="A127" i="1" s="1"/>
  <c r="A129" i="1" s="1"/>
  <c r="A131" i="1" s="1"/>
</calcChain>
</file>

<file path=xl/sharedStrings.xml><?xml version="1.0" encoding="utf-8"?>
<sst xmlns="http://schemas.openxmlformats.org/spreadsheetml/2006/main" count="756" uniqueCount="115">
  <si>
    <t>ESTIMATION DES COUTS DES PRESTATIONS</t>
  </si>
  <si>
    <t>N° PRIX</t>
  </si>
  <si>
    <t>DESIGNATIONS DES PRESTATIONS</t>
  </si>
  <si>
    <t>Unité</t>
  </si>
  <si>
    <t>Quantité</t>
  </si>
  <si>
    <t xml:space="preserve">Prix unitaire en DH (hors TVA) </t>
  </si>
  <si>
    <t xml:space="preserve">Total en DH (hors TVA) </t>
  </si>
  <si>
    <t xml:space="preserve">A- GROS-ŒUVRES </t>
  </si>
  <si>
    <t>1- TRAVAUX PREPARATOIRES</t>
  </si>
  <si>
    <t>Le mètre carré………………………….………………..…………..</t>
  </si>
  <si>
    <t>m²</t>
  </si>
  <si>
    <t>Décapage des enduits</t>
  </si>
  <si>
    <t>Décapage de revetements</t>
  </si>
  <si>
    <t>L'unité………………………….………………..…………..</t>
  </si>
  <si>
    <t>U</t>
  </si>
  <si>
    <t>Décapage  d'étanchéité éxistante y compris relevé</t>
  </si>
  <si>
    <t>Traitement des fissures</t>
  </si>
  <si>
    <t>ml</t>
  </si>
  <si>
    <t>Le mètre carré……………………………..……..………..</t>
  </si>
  <si>
    <t>2- EGOUTS ET CANALISATIONS</t>
  </si>
  <si>
    <t xml:space="preserve">Regard visitable ou non visitable de 40 x 40 de section interieure </t>
  </si>
  <si>
    <t>L'unité………………………….………………..…………</t>
  </si>
  <si>
    <t>Canalisation en pvc diamètre adéquat</t>
  </si>
  <si>
    <t>metre lineaire………………………….………………..…</t>
  </si>
  <si>
    <t>3- DALLAGE</t>
  </si>
  <si>
    <t xml:space="preserve">Mise à niveau Dallage peripherique  y compris démolition de l'existant </t>
  </si>
  <si>
    <t xml:space="preserve"> 4- OUVRAGES DIVERS</t>
  </si>
  <si>
    <t xml:space="preserve">Traitement de l'acrotére </t>
  </si>
  <si>
    <t>5- ENDUITS</t>
  </si>
  <si>
    <t xml:space="preserve">Enduit ciment exterieurs </t>
  </si>
  <si>
    <t>Enduit ciment interieurs</t>
  </si>
  <si>
    <t>Traitement des joints y/c couvre joint</t>
  </si>
  <si>
    <t>TOTAL GROS ŒUVRE</t>
  </si>
  <si>
    <t xml:space="preserve">B- REVETEMENT SOLS &amp; MURS </t>
  </si>
  <si>
    <t>Carrelage pour sol et mur</t>
  </si>
  <si>
    <t xml:space="preserve">TOTAL REVETEMENT SOLS ET MURS </t>
  </si>
  <si>
    <t xml:space="preserve">C- MENUISERIE BOIS ALUMINIUM ET METALLIQUE </t>
  </si>
  <si>
    <t>1- MENUISERIE BOIS</t>
  </si>
  <si>
    <t xml:space="preserve">Vérification, ajustage et réfection des portes métallique </t>
  </si>
  <si>
    <t>TOTAL MENUISERIE BOIS ET METALLIQUE :</t>
  </si>
  <si>
    <t>D- ELECTRICITE - LUSTRERIE</t>
  </si>
  <si>
    <t>1- EQUIPEMENT ET RACCORDEMENT</t>
  </si>
  <si>
    <t xml:space="preserve">Vérification et reprise de l'installation électrique </t>
  </si>
  <si>
    <t>2- APPAREILLAGE</t>
  </si>
  <si>
    <t xml:space="preserve">Foyer avec Interrupteur Simple Allumage </t>
  </si>
  <si>
    <t xml:space="preserve">Foyer avec Interrupteur Double Allumages </t>
  </si>
  <si>
    <t xml:space="preserve">Prise de courant normale 2x16A+T </t>
  </si>
  <si>
    <t xml:space="preserve">Prise de courant étanche 2x16A+T </t>
  </si>
  <si>
    <t>Prise téléphonique y/c cablage</t>
  </si>
  <si>
    <t>3- LUSTRERIE</t>
  </si>
  <si>
    <t>Panel Rond LED 24w apparent ou encastré</t>
  </si>
  <si>
    <t>Hublot étanche</t>
  </si>
  <si>
    <t>Chauffe-eau électrique 100L</t>
  </si>
  <si>
    <t>TOTAL   ELECTRICITE - LUSTRERIE</t>
  </si>
  <si>
    <t xml:space="preserve">E- PLOMBERIE  - SANITAIRES </t>
  </si>
  <si>
    <t>1- ALIMENTATION</t>
  </si>
  <si>
    <t>Vérification et remise en état du réseau eau potable pour un bon fonctionnement du réseau.</t>
  </si>
  <si>
    <t>Vanne d'arrêt (tout diamètre)</t>
  </si>
  <si>
    <t>Robinet de puisage (tout diamètre)</t>
  </si>
  <si>
    <t>2- EVACUATION</t>
  </si>
  <si>
    <t>Curage, débouchage, vérification et remise en état des canalisations assainissement et regards</t>
  </si>
  <si>
    <t>3- APPAREILS SANITAIRE</t>
  </si>
  <si>
    <t>W.C à l'anglaise y/c douchette</t>
  </si>
  <si>
    <t>W.C à la turque</t>
  </si>
  <si>
    <t xml:space="preserve">Robinet mitigeur avec douche à main </t>
  </si>
  <si>
    <t>Receveur de douche</t>
  </si>
  <si>
    <t>Siphon de sol en Inox y/c branchement</t>
  </si>
  <si>
    <t>TOTAL PLOMBERIE-SANITAIRE</t>
  </si>
  <si>
    <t xml:space="preserve">F- PEINTURE </t>
  </si>
  <si>
    <t>Le mètre carré……………………..…………..…………..</t>
  </si>
  <si>
    <t>TOTAL PEINTURE</t>
  </si>
  <si>
    <t>J-ETANCHIETE</t>
  </si>
  <si>
    <t xml:space="preserve">Forme de pente et chape de lissage </t>
  </si>
  <si>
    <t>Complexe d'étancheite bicouche autoprotéges SBSHAD</t>
  </si>
  <si>
    <t>Etancheite des releveés des terrasses bicouche autoprotéges SBS</t>
  </si>
  <si>
    <t>Le mètre lineaire……………………..…………..…………..</t>
  </si>
  <si>
    <t>Gargouille</t>
  </si>
  <si>
    <t>TOTAL ETANCHIETE</t>
  </si>
  <si>
    <t>TOTAL HORS TAXE</t>
  </si>
  <si>
    <t>T.V.A (20 %)</t>
  </si>
  <si>
    <t>TOTAL T.T.C</t>
  </si>
  <si>
    <t>Peinture vinylique sur murs et plafonds extérieurs</t>
  </si>
  <si>
    <r>
      <t xml:space="preserve">Peinture Glycérophtalique </t>
    </r>
    <r>
      <rPr>
        <sz val="11"/>
        <color theme="1"/>
        <rFont val="Times New Roman"/>
        <family val="1"/>
      </rPr>
      <t>vernis</t>
    </r>
    <r>
      <rPr>
        <sz val="11"/>
        <rFont val="Times New Roman"/>
        <family val="1"/>
      </rPr>
      <t xml:space="preserve"> ou laqué sur menuiserie bois et métallique </t>
    </r>
  </si>
  <si>
    <t xml:space="preserve">Vérification, ajustage et réfection des Portes-Fenetre et placards en bois et aluminium Y compris les rideaux </t>
  </si>
  <si>
    <t>Peinture vinylique ou laquée  intérieurs  sur murs et plafonds</t>
  </si>
  <si>
    <t>Peinture decoratif sur murs AMBRA</t>
  </si>
  <si>
    <t>Vernis sur menuiserie bois</t>
  </si>
  <si>
    <t>Fenetre et chassis en aluminium vitrées</t>
  </si>
  <si>
    <t>Garde corps ou main courante en bois</t>
  </si>
  <si>
    <t xml:space="preserve">Ponçage de sol en granito poli </t>
  </si>
  <si>
    <t>Évier  + col de cygne</t>
  </si>
  <si>
    <t>revetement en granite marbre</t>
  </si>
  <si>
    <t>portes métalliques</t>
  </si>
  <si>
    <t>Canalisation en polypropylène PPR  diamètre adéquat</t>
  </si>
  <si>
    <t>Chauffe-eau électrique 50L</t>
  </si>
  <si>
    <t>ML</t>
  </si>
  <si>
    <t>metre lineaire ………………………….………………..…………..</t>
  </si>
  <si>
    <t>revetement en  GERFLEXE</t>
  </si>
  <si>
    <t>porte isoplane en bois</t>
  </si>
  <si>
    <t xml:space="preserve">moustiquaire coulissante des Portes-FenetreY/C tout sujection </t>
  </si>
  <si>
    <t xml:space="preserve">Travaux d’aménagement et rénovation de résidence officielle e Mr le gouverneur de sidi Kacem et  maison d’hôte à sidi Kacem    
- PROVINCE DE SIDI KACEM –
LOT UNIQUE. </t>
  </si>
  <si>
    <t>Fenetre ,chassis et placard en aluminium vitrées</t>
  </si>
  <si>
    <t xml:space="preserve">TRAVAUX DE MISE A NIVEAU DU LOGEMENT DE FONCTION
- PROVINCE DE SIDI KACEM –
LOT UNIQUE. </t>
  </si>
  <si>
    <t>moustiquaire coulissante des Portes-FenetreY/C toutes sujétions</t>
  </si>
  <si>
    <t xml:space="preserve">Peinture decoratif </t>
  </si>
  <si>
    <t xml:space="preserve">Complexe d'étancheite bicouche autoprotéges </t>
  </si>
  <si>
    <t xml:space="preserve">Etancheite des releveés des terrasses bicouche autoprotéges </t>
  </si>
  <si>
    <t>Peinture griffée</t>
  </si>
  <si>
    <t>2- LUSTRERIE</t>
  </si>
  <si>
    <t>2- APPAREILS SANITAIRES</t>
  </si>
  <si>
    <t>Revetement en  GERFLEXE</t>
  </si>
  <si>
    <t>Le mètre linéaire……………………………..……..………..</t>
  </si>
  <si>
    <t>BORDEREAU DES PRIX-DETAIL ESTIMATIF</t>
  </si>
  <si>
    <t>Fait à,,,,,,,,,,,,,,,,,,,,,,,,,,  Le,  ,,,,,,,,,,,,,,,,,,,,,,,,,,,,,,,,,
"Cachet et signature du concurrent"</t>
  </si>
  <si>
    <t xml:space="preserve">Revetement en marbre granite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</si>
</sst>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F_-;\-* #,##0.00\ _F_-;_-* &quot;-&quot;??\ _F_-;_-@_-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Times New Roman"/>
      <family val="1"/>
    </font>
    <font>
      <sz val="11"/>
      <color rgb="FF000000"/>
      <name val="Calibri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u/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9" fontId="1" fillId="0" borderId="0">
      <protection locked="0"/>
    </xf>
    <xf numFmtId="0" fontId="1" fillId="0" borderId="0">
      <protection locked="0"/>
    </xf>
    <xf numFmtId="164" fontId="3" fillId="0" borderId="0">
      <alignment vertical="top"/>
      <protection locked="0"/>
    </xf>
    <xf numFmtId="165" fontId="1" fillId="0" borderId="0">
      <alignment vertical="top"/>
      <protection locked="0"/>
    </xf>
  </cellStyleXfs>
  <cellXfs count="69">
    <xf numFmtId="0" fontId="0" fillId="0" borderId="0" xfId="0"/>
    <xf numFmtId="4" fontId="5" fillId="2" borderId="1" xfId="2" applyNumberFormat="1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2" xfId="2" applyFont="1" applyFill="1" applyBorder="1" applyAlignment="1" applyProtection="1">
      <alignment horizontal="center" vertical="center"/>
    </xf>
    <xf numFmtId="4" fontId="6" fillId="2" borderId="6" xfId="3" applyNumberFormat="1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 applyProtection="1">
      <alignment horizontal="center" vertical="center"/>
    </xf>
    <xf numFmtId="0" fontId="7" fillId="2" borderId="7" xfId="2" applyFont="1" applyFill="1" applyBorder="1" applyAlignment="1" applyProtection="1">
      <alignment horizontal="left" vertical="center"/>
    </xf>
    <xf numFmtId="0" fontId="5" fillId="2" borderId="7" xfId="2" applyFont="1" applyFill="1" applyBorder="1" applyAlignment="1" applyProtection="1">
      <alignment horizontal="center" vertical="center"/>
    </xf>
    <xf numFmtId="4" fontId="6" fillId="2" borderId="7" xfId="2" applyNumberFormat="1" applyFont="1" applyFill="1" applyBorder="1" applyAlignment="1" applyProtection="1">
      <alignment horizontal="center" vertical="center"/>
    </xf>
    <xf numFmtId="0" fontId="6" fillId="2" borderId="7" xfId="2" applyFont="1" applyFill="1" applyBorder="1" applyAlignment="1" applyProtection="1">
      <alignment horizontal="left" vertical="center" wrapText="1"/>
    </xf>
    <xf numFmtId="0" fontId="6" fillId="2" borderId="0" xfId="2" applyFont="1" applyFill="1" applyAlignment="1" applyProtection="1">
      <alignment vertical="center"/>
    </xf>
    <xf numFmtId="0" fontId="5" fillId="2" borderId="7" xfId="2" applyFont="1" applyFill="1" applyBorder="1" applyAlignment="1" applyProtection="1">
      <alignment horizontal="left" vertical="center"/>
    </xf>
    <xf numFmtId="0" fontId="5" fillId="2" borderId="8" xfId="2" applyFont="1" applyFill="1" applyBorder="1" applyAlignment="1" applyProtection="1">
      <alignment horizontal="left" vertical="center"/>
    </xf>
    <xf numFmtId="0" fontId="5" fillId="2" borderId="8" xfId="2" applyFont="1" applyFill="1" applyBorder="1" applyAlignment="1" applyProtection="1">
      <alignment horizontal="center" vertical="center"/>
    </xf>
    <xf numFmtId="0" fontId="5" fillId="2" borderId="7" xfId="2" applyFont="1" applyFill="1" applyBorder="1" applyAlignment="1" applyProtection="1">
      <alignment vertical="center"/>
    </xf>
    <xf numFmtId="0" fontId="6" fillId="2" borderId="7" xfId="2" applyFont="1" applyFill="1" applyBorder="1" applyAlignment="1" applyProtection="1">
      <alignment horizontal="left" vertical="center"/>
    </xf>
    <xf numFmtId="4" fontId="6" fillId="2" borderId="8" xfId="2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>
      <alignment vertical="center"/>
    </xf>
    <xf numFmtId="0" fontId="8" fillId="2" borderId="7" xfId="2" applyFont="1" applyFill="1" applyBorder="1" applyAlignment="1" applyProtection="1">
      <alignment horizontal="left" vertical="center" wrapText="1"/>
    </xf>
    <xf numFmtId="0" fontId="9" fillId="2" borderId="7" xfId="2" applyFont="1" applyFill="1" applyBorder="1" applyAlignment="1" applyProtection="1">
      <alignment horizontal="center" vertical="center"/>
    </xf>
    <xf numFmtId="0" fontId="10" fillId="2" borderId="7" xfId="2" applyFont="1" applyFill="1" applyBorder="1" applyAlignment="1" applyProtection="1">
      <alignment horizontal="left" vertical="center" wrapText="1"/>
    </xf>
    <xf numFmtId="0" fontId="10" fillId="2" borderId="7" xfId="2" applyFont="1" applyFill="1" applyBorder="1" applyAlignment="1" applyProtection="1">
      <alignment horizontal="center" vertical="center"/>
    </xf>
    <xf numFmtId="4" fontId="5" fillId="2" borderId="1" xfId="4" applyNumberFormat="1" applyFont="1" applyFill="1" applyBorder="1" applyAlignment="1" applyProtection="1">
      <alignment horizontal="center" vertical="center"/>
    </xf>
    <xf numFmtId="1" fontId="6" fillId="2" borderId="0" xfId="2" applyNumberFormat="1" applyFont="1" applyFill="1" applyAlignment="1" applyProtection="1">
      <alignment vertical="center"/>
    </xf>
    <xf numFmtId="0" fontId="6" fillId="2" borderId="0" xfId="2" applyFont="1" applyFill="1" applyAlignment="1" applyProtection="1">
      <alignment horizontal="center" vertical="center"/>
    </xf>
    <xf numFmtId="164" fontId="6" fillId="2" borderId="0" xfId="3" applyFont="1" applyFill="1" applyAlignment="1" applyProtection="1">
      <alignment vertical="center"/>
    </xf>
    <xf numFmtId="4" fontId="6" fillId="2" borderId="0" xfId="2" applyNumberFormat="1" applyFont="1" applyFill="1" applyAlignment="1" applyProtection="1">
      <alignment vertical="center"/>
    </xf>
    <xf numFmtId="4" fontId="6" fillId="2" borderId="0" xfId="2" applyNumberFormat="1" applyFont="1" applyFill="1" applyAlignment="1" applyProtection="1">
      <alignment horizontal="center" vertical="center"/>
    </xf>
    <xf numFmtId="4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4" fontId="5" fillId="3" borderId="7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/>
    </xf>
    <xf numFmtId="0" fontId="5" fillId="0" borderId="7" xfId="2" applyFont="1" applyBorder="1" applyAlignment="1" applyProtection="1">
      <alignment horizontal="center" vertical="center"/>
    </xf>
    <xf numFmtId="0" fontId="6" fillId="0" borderId="7" xfId="2" applyFont="1" applyBorder="1" applyAlignment="1" applyProtection="1">
      <alignment horizontal="left" vertical="center" wrapText="1"/>
    </xf>
    <xf numFmtId="0" fontId="6" fillId="0" borderId="7" xfId="2" applyFont="1" applyBorder="1" applyAlignment="1" applyProtection="1">
      <alignment horizontal="center" vertical="center"/>
    </xf>
    <xf numFmtId="4" fontId="6" fillId="0" borderId="7" xfId="2" applyNumberFormat="1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5" fillId="0" borderId="7" xfId="2" applyFont="1" applyBorder="1" applyAlignment="1" applyProtection="1">
      <alignment horizontal="left" vertical="center"/>
    </xf>
    <xf numFmtId="4" fontId="12" fillId="2" borderId="7" xfId="2" applyNumberFormat="1" applyFont="1" applyFill="1" applyBorder="1" applyAlignment="1" applyProtection="1">
      <alignment horizontal="center" vertical="center"/>
    </xf>
    <xf numFmtId="0" fontId="6" fillId="0" borderId="7" xfId="2" applyFont="1" applyBorder="1" applyAlignment="1" applyProtection="1">
      <alignment horizontal="left" vertical="center"/>
    </xf>
    <xf numFmtId="0" fontId="5" fillId="4" borderId="7" xfId="2" applyFont="1" applyFill="1" applyBorder="1" applyAlignment="1" applyProtection="1">
      <alignment horizontal="center" vertical="center"/>
    </xf>
    <xf numFmtId="0" fontId="6" fillId="4" borderId="7" xfId="2" applyFont="1" applyFill="1" applyBorder="1" applyAlignment="1" applyProtection="1">
      <alignment horizontal="left" vertical="center" wrapText="1"/>
    </xf>
    <xf numFmtId="0" fontId="6" fillId="4" borderId="7" xfId="2" applyFont="1" applyFill="1" applyBorder="1" applyAlignment="1" applyProtection="1">
      <alignment horizontal="center" vertical="center"/>
    </xf>
    <xf numFmtId="4" fontId="4" fillId="2" borderId="0" xfId="1" applyNumberFormat="1" applyFont="1" applyFill="1" applyAlignment="1" applyProtection="1">
      <alignment horizontal="center" vertical="center" wrapText="1"/>
    </xf>
    <xf numFmtId="4" fontId="6" fillId="2" borderId="6" xfId="2" applyNumberFormat="1" applyFont="1" applyFill="1" applyBorder="1" applyAlignment="1" applyProtection="1">
      <alignment horizontal="center" vertical="center"/>
    </xf>
    <xf numFmtId="0" fontId="5" fillId="3" borderId="9" xfId="2" applyFont="1" applyFill="1" applyBorder="1" applyAlignment="1" applyProtection="1">
      <alignment horizontal="center" vertical="center"/>
    </xf>
    <xf numFmtId="0" fontId="5" fillId="3" borderId="10" xfId="2" applyFont="1" applyFill="1" applyBorder="1" applyAlignment="1" applyProtection="1">
      <alignment horizontal="center" vertical="center"/>
    </xf>
    <xf numFmtId="0" fontId="5" fillId="3" borderId="11" xfId="2" applyFont="1" applyFill="1" applyBorder="1" applyAlignment="1" applyProtection="1">
      <alignment horizontal="center" vertical="center"/>
    </xf>
    <xf numFmtId="4" fontId="2" fillId="2" borderId="0" xfId="1" applyNumberFormat="1" applyFont="1" applyFill="1" applyAlignment="1" applyProtection="1">
      <alignment horizontal="center" vertical="center" wrapText="1"/>
    </xf>
    <xf numFmtId="4" fontId="4" fillId="2" borderId="0" xfId="1" applyNumberFormat="1" applyFont="1" applyFill="1" applyAlignment="1" applyProtection="1">
      <alignment horizontal="center" vertical="center" wrapText="1"/>
    </xf>
    <xf numFmtId="0" fontId="5" fillId="2" borderId="3" xfId="2" applyFont="1" applyFill="1" applyBorder="1" applyAlignment="1" applyProtection="1">
      <alignment horizontal="left" vertical="center"/>
    </xf>
    <xf numFmtId="0" fontId="5" fillId="2" borderId="4" xfId="2" applyFont="1" applyFill="1" applyBorder="1" applyAlignment="1" applyProtection="1">
      <alignment horizontal="left" vertical="center"/>
    </xf>
    <xf numFmtId="0" fontId="5" fillId="2" borderId="5" xfId="2" applyFont="1" applyFill="1" applyBorder="1" applyAlignment="1" applyProtection="1">
      <alignment horizontal="left" vertical="center"/>
    </xf>
    <xf numFmtId="0" fontId="5" fillId="2" borderId="13" xfId="2" applyFont="1" applyFill="1" applyBorder="1" applyAlignment="1" applyProtection="1">
      <alignment horizontal="left" vertical="center"/>
    </xf>
    <xf numFmtId="0" fontId="5" fillId="2" borderId="14" xfId="2" applyFont="1" applyFill="1" applyBorder="1" applyAlignment="1" applyProtection="1">
      <alignment horizontal="left" vertical="center"/>
    </xf>
    <xf numFmtId="0" fontId="5" fillId="2" borderId="15" xfId="2" applyFont="1" applyFill="1" applyBorder="1" applyAlignment="1" applyProtection="1">
      <alignment horizontal="left" vertical="center"/>
    </xf>
    <xf numFmtId="0" fontId="11" fillId="2" borderId="9" xfId="2" applyFont="1" applyFill="1" applyBorder="1" applyAlignment="1" applyProtection="1">
      <alignment horizontal="center" vertical="center"/>
    </xf>
    <xf numFmtId="0" fontId="11" fillId="2" borderId="10" xfId="2" applyFont="1" applyFill="1" applyBorder="1" applyAlignment="1" applyProtection="1">
      <alignment horizontal="center" vertical="center"/>
    </xf>
    <xf numFmtId="0" fontId="11" fillId="2" borderId="11" xfId="2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" fontId="13" fillId="2" borderId="0" xfId="1" applyNumberFormat="1" applyFont="1" applyFill="1" applyAlignment="1" applyProtection="1">
      <alignment horizontal="center" vertical="center" wrapText="1"/>
    </xf>
    <xf numFmtId="0" fontId="7" fillId="5" borderId="3" xfId="2" applyFont="1" applyFill="1" applyBorder="1" applyAlignment="1" applyProtection="1">
      <alignment horizontal="left" vertical="center"/>
    </xf>
    <xf numFmtId="0" fontId="5" fillId="5" borderId="4" xfId="2" applyFont="1" applyFill="1" applyBorder="1" applyAlignment="1" applyProtection="1">
      <alignment horizontal="left" vertical="center"/>
    </xf>
    <xf numFmtId="0" fontId="5" fillId="5" borderId="5" xfId="2" applyFont="1" applyFill="1" applyBorder="1" applyAlignment="1" applyProtection="1">
      <alignment horizontal="left" vertical="center"/>
    </xf>
    <xf numFmtId="1" fontId="6" fillId="2" borderId="16" xfId="2" applyNumberFormat="1" applyFont="1" applyFill="1" applyBorder="1" applyAlignment="1" applyProtection="1">
      <alignment horizontal="center" vertical="center" wrapText="1"/>
    </xf>
    <xf numFmtId="1" fontId="6" fillId="2" borderId="16" xfId="2" applyNumberFormat="1" applyFont="1" applyFill="1" applyBorder="1" applyAlignment="1" applyProtection="1">
      <alignment horizontal="center" vertical="center"/>
    </xf>
  </cellXfs>
  <cellStyles count="5">
    <cellStyle name="Milliers 2" xfId="4" xr:uid="{00000000-0005-0000-0000-000000000000}"/>
    <cellStyle name="Milliers 3" xfId="3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view="pageBreakPreview" topLeftCell="A10" zoomScale="145" zoomScaleNormal="145" zoomScaleSheetLayoutView="145" workbookViewId="0">
      <selection activeCell="B13" sqref="B13"/>
    </sheetView>
  </sheetViews>
  <sheetFormatPr baseColWidth="10" defaultColWidth="11.42578125" defaultRowHeight="15" x14ac:dyDescent="0.25"/>
  <cols>
    <col min="1" max="1" width="7.85546875" style="5" customWidth="1"/>
    <col min="2" max="2" width="42" style="5" customWidth="1"/>
    <col min="3" max="3" width="9.85546875" style="5" customWidth="1"/>
    <col min="4" max="4" width="16.42578125" style="5" customWidth="1"/>
    <col min="5" max="5" width="15.7109375" style="5" customWidth="1"/>
    <col min="6" max="6" width="16.7109375" style="5" customWidth="1"/>
    <col min="7" max="16384" width="11.42578125" style="5"/>
  </cols>
  <sheetData>
    <row r="1" spans="1:6" ht="30" customHeight="1" x14ac:dyDescent="0.25">
      <c r="A1" s="51" t="s">
        <v>0</v>
      </c>
      <c r="B1" s="51"/>
      <c r="C1" s="51"/>
      <c r="D1" s="51"/>
      <c r="E1" s="51"/>
      <c r="F1" s="51"/>
    </row>
    <row r="2" spans="1:6" ht="83.25" customHeight="1" thickBot="1" x14ac:dyDescent="0.3">
      <c r="A2" s="52" t="s">
        <v>100</v>
      </c>
      <c r="B2" s="52"/>
      <c r="C2" s="52"/>
      <c r="D2" s="52"/>
      <c r="E2" s="52"/>
      <c r="F2" s="52"/>
    </row>
    <row r="3" spans="1:6" ht="29.25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4" t="s">
        <v>5</v>
      </c>
      <c r="F3" s="4" t="s">
        <v>6</v>
      </c>
    </row>
    <row r="4" spans="1:6" ht="15" customHeight="1" x14ac:dyDescent="0.25">
      <c r="A4" s="6"/>
      <c r="B4" s="53" t="s">
        <v>7</v>
      </c>
      <c r="C4" s="54"/>
      <c r="D4" s="54"/>
      <c r="E4" s="55"/>
      <c r="F4" s="7"/>
    </row>
    <row r="5" spans="1:6" ht="17.25" customHeight="1" x14ac:dyDescent="0.25">
      <c r="A5" s="8"/>
      <c r="B5" s="9" t="s">
        <v>8</v>
      </c>
      <c r="C5" s="10"/>
      <c r="D5" s="11"/>
      <c r="E5" s="11"/>
      <c r="F5" s="11"/>
    </row>
    <row r="6" spans="1:6" s="13" customFormat="1" x14ac:dyDescent="0.25">
      <c r="A6" s="10">
        <f>1</f>
        <v>1</v>
      </c>
      <c r="B6" s="12" t="s">
        <v>11</v>
      </c>
      <c r="C6" s="8"/>
      <c r="D6" s="11"/>
      <c r="E6" s="11"/>
      <c r="F6" s="11"/>
    </row>
    <row r="7" spans="1:6" s="13" customFormat="1" x14ac:dyDescent="0.25">
      <c r="A7" s="10"/>
      <c r="B7" s="14" t="s">
        <v>9</v>
      </c>
      <c r="C7" s="10" t="s">
        <v>10</v>
      </c>
      <c r="D7" s="11">
        <v>30</v>
      </c>
      <c r="E7" s="11">
        <v>15</v>
      </c>
      <c r="F7" s="11">
        <f t="shared" ref="F7:F46" si="0">+E7*D7</f>
        <v>450</v>
      </c>
    </row>
    <row r="8" spans="1:6" s="13" customFormat="1" x14ac:dyDescent="0.25">
      <c r="A8" s="10">
        <f>A6+1</f>
        <v>2</v>
      </c>
      <c r="B8" s="12" t="s">
        <v>12</v>
      </c>
      <c r="C8" s="8"/>
      <c r="D8" s="11"/>
      <c r="E8" s="11"/>
      <c r="F8" s="11"/>
    </row>
    <row r="9" spans="1:6" s="13" customFormat="1" x14ac:dyDescent="0.25">
      <c r="A9" s="10"/>
      <c r="B9" s="14" t="s">
        <v>9</v>
      </c>
      <c r="C9" s="10" t="s">
        <v>10</v>
      </c>
      <c r="D9" s="11">
        <v>170</v>
      </c>
      <c r="E9" s="11">
        <v>15</v>
      </c>
      <c r="F9" s="11">
        <f t="shared" si="0"/>
        <v>2550</v>
      </c>
    </row>
    <row r="10" spans="1:6" s="13" customFormat="1" ht="21" customHeight="1" x14ac:dyDescent="0.25">
      <c r="A10" s="10">
        <f>A8+1</f>
        <v>3</v>
      </c>
      <c r="B10" s="12" t="s">
        <v>15</v>
      </c>
      <c r="C10" s="8"/>
      <c r="D10" s="11"/>
      <c r="E10" s="11"/>
      <c r="F10" s="11"/>
    </row>
    <row r="11" spans="1:6" ht="18" customHeight="1" x14ac:dyDescent="0.25">
      <c r="A11" s="8"/>
      <c r="B11" s="14" t="s">
        <v>9</v>
      </c>
      <c r="C11" s="10" t="s">
        <v>10</v>
      </c>
      <c r="D11" s="11">
        <v>216</v>
      </c>
      <c r="E11" s="11">
        <v>15</v>
      </c>
      <c r="F11" s="11">
        <f t="shared" si="0"/>
        <v>3240</v>
      </c>
    </row>
    <row r="12" spans="1:6" ht="17.25" customHeight="1" x14ac:dyDescent="0.25">
      <c r="A12" s="10">
        <f>A10+1</f>
        <v>4</v>
      </c>
      <c r="B12" s="12" t="s">
        <v>16</v>
      </c>
      <c r="C12" s="8"/>
      <c r="D12" s="11"/>
      <c r="E12" s="11"/>
      <c r="F12" s="11"/>
    </row>
    <row r="13" spans="1:6" ht="18" customHeight="1" x14ac:dyDescent="0.25">
      <c r="A13" s="8"/>
      <c r="B13" s="14" t="s">
        <v>96</v>
      </c>
      <c r="C13" s="10" t="s">
        <v>95</v>
      </c>
      <c r="D13" s="11">
        <v>150</v>
      </c>
      <c r="E13" s="11">
        <v>50</v>
      </c>
      <c r="F13" s="11">
        <f t="shared" si="0"/>
        <v>7500</v>
      </c>
    </row>
    <row r="14" spans="1:6" ht="15.75" customHeight="1" x14ac:dyDescent="0.25">
      <c r="A14" s="8"/>
      <c r="B14" s="9" t="s">
        <v>19</v>
      </c>
      <c r="C14" s="10"/>
      <c r="D14" s="11"/>
      <c r="E14" s="11"/>
      <c r="F14" s="11"/>
    </row>
    <row r="15" spans="1:6" ht="27" customHeight="1" x14ac:dyDescent="0.25">
      <c r="A15" s="10">
        <f>A12+1</f>
        <v>5</v>
      </c>
      <c r="B15" s="12" t="s">
        <v>20</v>
      </c>
      <c r="C15" s="8"/>
      <c r="D15" s="11"/>
      <c r="E15" s="11"/>
      <c r="F15" s="11"/>
    </row>
    <row r="16" spans="1:6" ht="15.75" customHeight="1" x14ac:dyDescent="0.25">
      <c r="A16" s="8"/>
      <c r="B16" s="14" t="s">
        <v>21</v>
      </c>
      <c r="C16" s="10" t="s">
        <v>14</v>
      </c>
      <c r="D16" s="11">
        <v>2</v>
      </c>
      <c r="E16" s="11">
        <v>400</v>
      </c>
      <c r="F16" s="11">
        <f t="shared" si="0"/>
        <v>800</v>
      </c>
    </row>
    <row r="17" spans="1:6" ht="18.75" customHeight="1" x14ac:dyDescent="0.25">
      <c r="A17" s="10">
        <f>A15+1</f>
        <v>6</v>
      </c>
      <c r="B17" s="12" t="s">
        <v>22</v>
      </c>
      <c r="C17" s="8"/>
      <c r="D17" s="11"/>
      <c r="E17" s="11"/>
      <c r="F17" s="11"/>
    </row>
    <row r="18" spans="1:6" ht="17.25" customHeight="1" x14ac:dyDescent="0.25">
      <c r="A18" s="8"/>
      <c r="B18" s="14" t="s">
        <v>23</v>
      </c>
      <c r="C18" s="10" t="s">
        <v>17</v>
      </c>
      <c r="D18" s="11">
        <v>15</v>
      </c>
      <c r="E18" s="11">
        <v>140</v>
      </c>
      <c r="F18" s="11">
        <f t="shared" si="0"/>
        <v>2100</v>
      </c>
    </row>
    <row r="19" spans="1:6" ht="18" customHeight="1" x14ac:dyDescent="0.25">
      <c r="A19" s="8"/>
      <c r="B19" s="9" t="s">
        <v>24</v>
      </c>
      <c r="C19" s="10"/>
      <c r="D19" s="11"/>
      <c r="E19" s="11"/>
      <c r="F19" s="11"/>
    </row>
    <row r="20" spans="1:6" ht="27" customHeight="1" x14ac:dyDescent="0.25">
      <c r="A20" s="10">
        <f>A17+1</f>
        <v>7</v>
      </c>
      <c r="B20" s="12" t="s">
        <v>25</v>
      </c>
      <c r="C20" s="8"/>
      <c r="D20" s="11"/>
      <c r="E20" s="11"/>
      <c r="F20" s="11"/>
    </row>
    <row r="21" spans="1:6" ht="18" customHeight="1" x14ac:dyDescent="0.25">
      <c r="A21" s="8"/>
      <c r="B21" s="14" t="s">
        <v>18</v>
      </c>
      <c r="C21" s="10" t="s">
        <v>10</v>
      </c>
      <c r="D21" s="11">
        <v>15</v>
      </c>
      <c r="E21" s="11">
        <v>170</v>
      </c>
      <c r="F21" s="11">
        <f t="shared" si="0"/>
        <v>2550</v>
      </c>
    </row>
    <row r="22" spans="1:6" ht="18" customHeight="1" x14ac:dyDescent="0.25">
      <c r="A22" s="8"/>
      <c r="B22" s="9" t="s">
        <v>26</v>
      </c>
      <c r="C22" s="10"/>
      <c r="D22" s="11"/>
      <c r="E22" s="11"/>
      <c r="F22" s="11"/>
    </row>
    <row r="23" spans="1:6" ht="15.75" customHeight="1" x14ac:dyDescent="0.25">
      <c r="A23" s="10">
        <f>A20+1</f>
        <v>8</v>
      </c>
      <c r="B23" s="12" t="s">
        <v>27</v>
      </c>
      <c r="C23" s="8"/>
      <c r="D23" s="11"/>
      <c r="E23" s="11"/>
      <c r="F23" s="11"/>
    </row>
    <row r="24" spans="1:6" ht="18" customHeight="1" x14ac:dyDescent="0.25">
      <c r="A24" s="8"/>
      <c r="B24" s="14" t="s">
        <v>23</v>
      </c>
      <c r="C24" s="10" t="s">
        <v>17</v>
      </c>
      <c r="D24" s="11">
        <v>20</v>
      </c>
      <c r="E24" s="11">
        <v>100</v>
      </c>
      <c r="F24" s="11">
        <f t="shared" si="0"/>
        <v>2000</v>
      </c>
    </row>
    <row r="25" spans="1:6" ht="24.95" customHeight="1" x14ac:dyDescent="0.25">
      <c r="A25" s="8"/>
      <c r="B25" s="9" t="s">
        <v>28</v>
      </c>
      <c r="C25" s="10"/>
      <c r="D25" s="11"/>
      <c r="E25" s="11"/>
      <c r="F25" s="11"/>
    </row>
    <row r="26" spans="1:6" ht="21.75" customHeight="1" x14ac:dyDescent="0.25">
      <c r="A26" s="10">
        <f>A23+1</f>
        <v>9</v>
      </c>
      <c r="B26" s="12" t="s">
        <v>29</v>
      </c>
      <c r="C26" s="8"/>
      <c r="D26" s="11"/>
      <c r="E26" s="11"/>
      <c r="F26" s="11"/>
    </row>
    <row r="27" spans="1:6" ht="18" customHeight="1" x14ac:dyDescent="0.25">
      <c r="A27" s="8"/>
      <c r="B27" s="14" t="s">
        <v>18</v>
      </c>
      <c r="C27" s="10" t="s">
        <v>10</v>
      </c>
      <c r="D27" s="11">
        <v>10</v>
      </c>
      <c r="E27" s="11">
        <v>50</v>
      </c>
      <c r="F27" s="11">
        <f t="shared" si="0"/>
        <v>500</v>
      </c>
    </row>
    <row r="28" spans="1:6" ht="21.75" customHeight="1" x14ac:dyDescent="0.25">
      <c r="A28" s="10">
        <f>A26+1</f>
        <v>10</v>
      </c>
      <c r="B28" s="12" t="s">
        <v>30</v>
      </c>
      <c r="C28" s="8"/>
      <c r="D28" s="11"/>
      <c r="E28" s="11"/>
      <c r="F28" s="11"/>
    </row>
    <row r="29" spans="1:6" ht="18" customHeight="1" x14ac:dyDescent="0.25">
      <c r="A29" s="8"/>
      <c r="B29" s="15" t="s">
        <v>18</v>
      </c>
      <c r="C29" s="16" t="s">
        <v>10</v>
      </c>
      <c r="D29" s="11">
        <v>20</v>
      </c>
      <c r="E29" s="11">
        <v>50</v>
      </c>
      <c r="F29" s="11">
        <f t="shared" si="0"/>
        <v>1000</v>
      </c>
    </row>
    <row r="30" spans="1:6" ht="18" customHeight="1" x14ac:dyDescent="0.25">
      <c r="A30" s="10">
        <f>A28+1</f>
        <v>11</v>
      </c>
      <c r="B30" s="12" t="s">
        <v>31</v>
      </c>
      <c r="C30" s="8"/>
      <c r="D30" s="11"/>
      <c r="E30" s="11"/>
      <c r="F30" s="11"/>
    </row>
    <row r="31" spans="1:6" ht="18" customHeight="1" thickBot="1" x14ac:dyDescent="0.3">
      <c r="A31" s="8"/>
      <c r="B31" s="15" t="s">
        <v>23</v>
      </c>
      <c r="C31" s="16" t="s">
        <v>17</v>
      </c>
      <c r="D31" s="11">
        <v>20</v>
      </c>
      <c r="E31" s="11">
        <v>300</v>
      </c>
      <c r="F31" s="11">
        <f t="shared" si="0"/>
        <v>6000</v>
      </c>
    </row>
    <row r="32" spans="1:6" ht="15" customHeight="1" thickBot="1" x14ac:dyDescent="0.3">
      <c r="A32" s="17"/>
      <c r="B32" s="48" t="s">
        <v>32</v>
      </c>
      <c r="C32" s="49"/>
      <c r="D32" s="49"/>
      <c r="E32" s="50"/>
      <c r="F32" s="33">
        <f>SUM(F6:F31)</f>
        <v>28690</v>
      </c>
    </row>
    <row r="33" spans="1:6" ht="13.5" customHeight="1" x14ac:dyDescent="0.25">
      <c r="A33" s="10"/>
      <c r="B33" s="53" t="s">
        <v>33</v>
      </c>
      <c r="C33" s="54"/>
      <c r="D33" s="54"/>
      <c r="E33" s="55"/>
      <c r="F33" s="11"/>
    </row>
    <row r="34" spans="1:6" s="39" customFormat="1" ht="20.25" customHeight="1" x14ac:dyDescent="0.25">
      <c r="A34" s="35">
        <f>A30+1</f>
        <v>12</v>
      </c>
      <c r="B34" s="36" t="s">
        <v>89</v>
      </c>
      <c r="C34" s="37"/>
      <c r="D34" s="38"/>
      <c r="E34" s="38"/>
      <c r="F34" s="38"/>
    </row>
    <row r="35" spans="1:6" s="39" customFormat="1" ht="18" customHeight="1" x14ac:dyDescent="0.25">
      <c r="A35" s="37"/>
      <c r="B35" s="40" t="s">
        <v>18</v>
      </c>
      <c r="C35" s="35" t="s">
        <v>10</v>
      </c>
      <c r="D35" s="38">
        <v>120</v>
      </c>
      <c r="E35" s="38">
        <v>50</v>
      </c>
      <c r="F35" s="38">
        <f t="shared" ref="F35:F37" si="1">+E35*D35</f>
        <v>6000</v>
      </c>
    </row>
    <row r="36" spans="1:6" s="39" customFormat="1" ht="17.25" customHeight="1" x14ac:dyDescent="0.25">
      <c r="A36" s="35">
        <f>A34+1</f>
        <v>13</v>
      </c>
      <c r="B36" s="42" t="s">
        <v>97</v>
      </c>
      <c r="C36" s="35"/>
      <c r="D36" s="38"/>
      <c r="E36" s="38"/>
      <c r="F36" s="38"/>
    </row>
    <row r="37" spans="1:6" s="39" customFormat="1" ht="18" customHeight="1" x14ac:dyDescent="0.25">
      <c r="A37" s="37"/>
      <c r="B37" s="40" t="s">
        <v>18</v>
      </c>
      <c r="C37" s="35" t="s">
        <v>10</v>
      </c>
      <c r="D37" s="38">
        <v>30</v>
      </c>
      <c r="E37" s="38">
        <v>170</v>
      </c>
      <c r="F37" s="38">
        <f t="shared" si="1"/>
        <v>5100</v>
      </c>
    </row>
    <row r="38" spans="1:6" s="39" customFormat="1" ht="17.25" customHeight="1" x14ac:dyDescent="0.25">
      <c r="A38" s="35">
        <f>A36+1</f>
        <v>14</v>
      </c>
      <c r="B38" s="42" t="s">
        <v>91</v>
      </c>
      <c r="C38" s="35"/>
      <c r="D38" s="38"/>
      <c r="E38" s="38"/>
      <c r="F38" s="38"/>
    </row>
    <row r="39" spans="1:6" s="39" customFormat="1" ht="18" customHeight="1" x14ac:dyDescent="0.25">
      <c r="A39" s="37"/>
      <c r="B39" s="40" t="s">
        <v>18</v>
      </c>
      <c r="C39" s="35" t="s">
        <v>10</v>
      </c>
      <c r="D39" s="38">
        <v>8</v>
      </c>
      <c r="E39" s="38">
        <v>1200</v>
      </c>
      <c r="F39" s="38">
        <f t="shared" ref="F39" si="2">+E39*D39</f>
        <v>9600</v>
      </c>
    </row>
    <row r="40" spans="1:6" ht="20.25" customHeight="1" x14ac:dyDescent="0.25">
      <c r="A40" s="10">
        <f>A38+1</f>
        <v>15</v>
      </c>
      <c r="B40" s="18" t="s">
        <v>34</v>
      </c>
      <c r="C40" s="10"/>
      <c r="D40" s="11"/>
      <c r="E40" s="11"/>
      <c r="F40" s="11"/>
    </row>
    <row r="41" spans="1:6" ht="18" customHeight="1" thickBot="1" x14ac:dyDescent="0.3">
      <c r="A41" s="8"/>
      <c r="B41" s="15" t="s">
        <v>18</v>
      </c>
      <c r="C41" s="16" t="s">
        <v>10</v>
      </c>
      <c r="D41" s="11">
        <v>110</v>
      </c>
      <c r="E41" s="19">
        <v>170</v>
      </c>
      <c r="F41" s="11">
        <f t="shared" si="0"/>
        <v>18700</v>
      </c>
    </row>
    <row r="42" spans="1:6" ht="18" customHeight="1" thickBot="1" x14ac:dyDescent="0.3">
      <c r="A42" s="20"/>
      <c r="B42" s="48" t="s">
        <v>35</v>
      </c>
      <c r="C42" s="49"/>
      <c r="D42" s="49"/>
      <c r="E42" s="50"/>
      <c r="F42" s="33">
        <f>SUM(F33:F41)</f>
        <v>39400</v>
      </c>
    </row>
    <row r="43" spans="1:6" ht="18" customHeight="1" x14ac:dyDescent="0.25">
      <c r="A43" s="10"/>
      <c r="B43" s="53" t="s">
        <v>36</v>
      </c>
      <c r="C43" s="54"/>
      <c r="D43" s="54"/>
      <c r="E43" s="55"/>
      <c r="F43" s="11"/>
    </row>
    <row r="44" spans="1:6" ht="19.5" customHeight="1" x14ac:dyDescent="0.25">
      <c r="A44" s="8"/>
      <c r="B44" s="9" t="s">
        <v>37</v>
      </c>
      <c r="C44" s="10"/>
      <c r="D44" s="11"/>
      <c r="E44" s="11"/>
      <c r="F44" s="11"/>
    </row>
    <row r="45" spans="1:6" ht="46.5" customHeight="1" x14ac:dyDescent="0.25">
      <c r="A45" s="10">
        <f>A40+1</f>
        <v>16</v>
      </c>
      <c r="B45" s="12" t="s">
        <v>83</v>
      </c>
      <c r="C45" s="8"/>
      <c r="D45" s="11"/>
      <c r="E45" s="11"/>
      <c r="F45" s="11"/>
    </row>
    <row r="46" spans="1:6" ht="18" customHeight="1" x14ac:dyDescent="0.25">
      <c r="A46" s="8"/>
      <c r="B46" s="14" t="s">
        <v>13</v>
      </c>
      <c r="C46" s="10" t="s">
        <v>14</v>
      </c>
      <c r="D46" s="11">
        <v>15</v>
      </c>
      <c r="E46" s="11">
        <v>500</v>
      </c>
      <c r="F46" s="11">
        <f t="shared" si="0"/>
        <v>7500</v>
      </c>
    </row>
    <row r="47" spans="1:6" x14ac:dyDescent="0.25">
      <c r="A47" s="10">
        <f>A45+1</f>
        <v>17</v>
      </c>
      <c r="B47" s="12" t="s">
        <v>98</v>
      </c>
      <c r="C47" s="8"/>
      <c r="D47" s="11"/>
      <c r="E47" s="11"/>
      <c r="F47" s="11"/>
    </row>
    <row r="48" spans="1:6" x14ac:dyDescent="0.25">
      <c r="A48" s="10"/>
      <c r="B48" s="14" t="s">
        <v>13</v>
      </c>
      <c r="C48" s="10" t="s">
        <v>10</v>
      </c>
      <c r="D48" s="11">
        <v>12</v>
      </c>
      <c r="E48" s="11">
        <v>900</v>
      </c>
      <c r="F48" s="11">
        <f t="shared" ref="F48" si="3">+E48*D48</f>
        <v>10800</v>
      </c>
    </row>
    <row r="49" spans="1:6" x14ac:dyDescent="0.25">
      <c r="A49" s="10">
        <f>A47+1</f>
        <v>18</v>
      </c>
      <c r="B49" s="12" t="s">
        <v>87</v>
      </c>
      <c r="C49" s="8"/>
      <c r="D49" s="11"/>
      <c r="E49" s="11"/>
      <c r="F49" s="11"/>
    </row>
    <row r="50" spans="1:6" x14ac:dyDescent="0.25">
      <c r="A50" s="10"/>
      <c r="B50" s="14" t="s">
        <v>13</v>
      </c>
      <c r="C50" s="10" t="s">
        <v>10</v>
      </c>
      <c r="D50" s="11">
        <v>4</v>
      </c>
      <c r="E50" s="11">
        <v>1200</v>
      </c>
      <c r="F50" s="11">
        <f t="shared" ref="F50" si="4">+E50*D50</f>
        <v>4800</v>
      </c>
    </row>
    <row r="51" spans="1:6" ht="28.5" customHeight="1" x14ac:dyDescent="0.25">
      <c r="A51" s="10">
        <f>A49+1</f>
        <v>19</v>
      </c>
      <c r="B51" s="12" t="s">
        <v>99</v>
      </c>
      <c r="C51" s="8"/>
      <c r="D51" s="11"/>
      <c r="E51" s="11"/>
      <c r="F51" s="11"/>
    </row>
    <row r="52" spans="1:6" x14ac:dyDescent="0.25">
      <c r="A52" s="10"/>
      <c r="B52" s="14" t="s">
        <v>13</v>
      </c>
      <c r="C52" s="10" t="s">
        <v>10</v>
      </c>
      <c r="D52" s="41">
        <v>30</v>
      </c>
      <c r="E52" s="41">
        <v>600</v>
      </c>
      <c r="F52" s="11">
        <f t="shared" ref="F52:F102" si="5">+E52*D52</f>
        <v>18000</v>
      </c>
    </row>
    <row r="53" spans="1:6" x14ac:dyDescent="0.25">
      <c r="A53" s="10">
        <f>A51+1</f>
        <v>20</v>
      </c>
      <c r="B53" s="12" t="s">
        <v>92</v>
      </c>
      <c r="C53" s="8"/>
      <c r="D53" s="41"/>
      <c r="E53" s="41"/>
      <c r="F53" s="11"/>
    </row>
    <row r="54" spans="1:6" x14ac:dyDescent="0.25">
      <c r="A54" s="10"/>
      <c r="B54" s="14" t="s">
        <v>18</v>
      </c>
      <c r="C54" s="10" t="s">
        <v>10</v>
      </c>
      <c r="D54" s="41">
        <v>12</v>
      </c>
      <c r="E54" s="41">
        <v>1000</v>
      </c>
      <c r="F54" s="11">
        <f t="shared" si="5"/>
        <v>12000</v>
      </c>
    </row>
    <row r="55" spans="1:6" s="39" customFormat="1" x14ac:dyDescent="0.25">
      <c r="A55" s="35">
        <f>A53+1</f>
        <v>21</v>
      </c>
      <c r="B55" s="36" t="s">
        <v>88</v>
      </c>
      <c r="C55" s="37"/>
      <c r="D55" s="41"/>
      <c r="E55" s="41"/>
      <c r="F55" s="38"/>
    </row>
    <row r="56" spans="1:6" s="39" customFormat="1" x14ac:dyDescent="0.25">
      <c r="A56" s="35"/>
      <c r="B56" s="40" t="s">
        <v>18</v>
      </c>
      <c r="C56" s="35" t="s">
        <v>17</v>
      </c>
      <c r="D56" s="41">
        <v>30</v>
      </c>
      <c r="E56" s="41">
        <v>250</v>
      </c>
      <c r="F56" s="38">
        <f t="shared" si="5"/>
        <v>7500</v>
      </c>
    </row>
    <row r="57" spans="1:6" ht="30" x14ac:dyDescent="0.25">
      <c r="A57" s="10">
        <f>A55+1</f>
        <v>22</v>
      </c>
      <c r="B57" s="12" t="s">
        <v>38</v>
      </c>
      <c r="C57" s="8"/>
      <c r="D57" s="41"/>
      <c r="E57" s="41"/>
      <c r="F57" s="11"/>
    </row>
    <row r="58" spans="1:6" ht="15.75" thickBot="1" x14ac:dyDescent="0.3">
      <c r="A58" s="10"/>
      <c r="B58" s="14" t="s">
        <v>18</v>
      </c>
      <c r="C58" s="10" t="s">
        <v>14</v>
      </c>
      <c r="D58" s="11">
        <v>5</v>
      </c>
      <c r="E58" s="11">
        <v>500</v>
      </c>
      <c r="F58" s="11">
        <f t="shared" si="5"/>
        <v>2500</v>
      </c>
    </row>
    <row r="59" spans="1:6" ht="18" customHeight="1" thickBot="1" x14ac:dyDescent="0.3">
      <c r="A59" s="20"/>
      <c r="B59" s="48" t="s">
        <v>39</v>
      </c>
      <c r="C59" s="49"/>
      <c r="D59" s="49"/>
      <c r="E59" s="50"/>
      <c r="F59" s="33">
        <f>+SUM(F43:F58)</f>
        <v>63100</v>
      </c>
    </row>
    <row r="60" spans="1:6" x14ac:dyDescent="0.25">
      <c r="A60" s="20"/>
      <c r="B60" s="53" t="s">
        <v>40</v>
      </c>
      <c r="C60" s="54"/>
      <c r="D60" s="54"/>
      <c r="E60" s="55"/>
      <c r="F60" s="11"/>
    </row>
    <row r="61" spans="1:6" x14ac:dyDescent="0.25">
      <c r="A61" s="8"/>
      <c r="B61" s="9" t="s">
        <v>41</v>
      </c>
      <c r="C61" s="10"/>
      <c r="D61" s="11"/>
      <c r="E61" s="11"/>
      <c r="F61" s="11"/>
    </row>
    <row r="62" spans="1:6" ht="20.25" customHeight="1" x14ac:dyDescent="0.25">
      <c r="A62" s="10">
        <f>A57+1</f>
        <v>23</v>
      </c>
      <c r="B62" s="12" t="s">
        <v>42</v>
      </c>
      <c r="C62" s="8"/>
      <c r="D62" s="11"/>
      <c r="E62" s="11"/>
      <c r="F62" s="11"/>
    </row>
    <row r="63" spans="1:6" ht="18" customHeight="1" x14ac:dyDescent="0.25">
      <c r="A63" s="8"/>
      <c r="B63" s="14" t="s">
        <v>13</v>
      </c>
      <c r="C63" s="10" t="s">
        <v>14</v>
      </c>
      <c r="D63" s="11">
        <v>2</v>
      </c>
      <c r="E63" s="11">
        <v>5000</v>
      </c>
      <c r="F63" s="11">
        <f t="shared" si="5"/>
        <v>10000</v>
      </c>
    </row>
    <row r="64" spans="1:6" ht="18" customHeight="1" x14ac:dyDescent="0.25">
      <c r="A64" s="8"/>
      <c r="B64" s="9" t="s">
        <v>43</v>
      </c>
      <c r="C64" s="10"/>
      <c r="D64" s="11"/>
      <c r="E64" s="11"/>
      <c r="F64" s="11"/>
    </row>
    <row r="65" spans="1:6" ht="20.25" customHeight="1" x14ac:dyDescent="0.25">
      <c r="A65" s="10">
        <f>A62+1</f>
        <v>24</v>
      </c>
      <c r="B65" s="12" t="s">
        <v>44</v>
      </c>
      <c r="C65" s="8"/>
      <c r="D65" s="11"/>
      <c r="E65" s="11"/>
      <c r="F65" s="11"/>
    </row>
    <row r="66" spans="1:6" ht="18" customHeight="1" x14ac:dyDescent="0.25">
      <c r="A66" s="8"/>
      <c r="B66" s="14" t="s">
        <v>13</v>
      </c>
      <c r="C66" s="10" t="s">
        <v>14</v>
      </c>
      <c r="D66" s="11">
        <v>7</v>
      </c>
      <c r="E66" s="11">
        <v>150</v>
      </c>
      <c r="F66" s="11">
        <f t="shared" si="5"/>
        <v>1050</v>
      </c>
    </row>
    <row r="67" spans="1:6" ht="20.25" customHeight="1" x14ac:dyDescent="0.25">
      <c r="A67" s="10">
        <f>A65+1</f>
        <v>25</v>
      </c>
      <c r="B67" s="12" t="s">
        <v>45</v>
      </c>
      <c r="C67" s="8"/>
      <c r="D67" s="11"/>
      <c r="E67" s="11"/>
      <c r="F67" s="11"/>
    </row>
    <row r="68" spans="1:6" ht="18" customHeight="1" x14ac:dyDescent="0.25">
      <c r="A68" s="8"/>
      <c r="B68" s="14" t="s">
        <v>13</v>
      </c>
      <c r="C68" s="10" t="s">
        <v>14</v>
      </c>
      <c r="D68" s="11">
        <v>7</v>
      </c>
      <c r="E68" s="11">
        <v>150</v>
      </c>
      <c r="F68" s="11">
        <f t="shared" si="5"/>
        <v>1050</v>
      </c>
    </row>
    <row r="69" spans="1:6" ht="20.25" customHeight="1" x14ac:dyDescent="0.25">
      <c r="A69" s="10">
        <f>+A67+1</f>
        <v>26</v>
      </c>
      <c r="B69" s="12" t="s">
        <v>46</v>
      </c>
      <c r="C69" s="8"/>
      <c r="D69" s="11"/>
      <c r="E69" s="11"/>
      <c r="F69" s="11"/>
    </row>
    <row r="70" spans="1:6" ht="18" customHeight="1" x14ac:dyDescent="0.25">
      <c r="A70" s="8"/>
      <c r="B70" s="14" t="s">
        <v>13</v>
      </c>
      <c r="C70" s="10" t="s">
        <v>14</v>
      </c>
      <c r="D70" s="11">
        <v>5</v>
      </c>
      <c r="E70" s="11">
        <v>150</v>
      </c>
      <c r="F70" s="11">
        <f t="shared" si="5"/>
        <v>750</v>
      </c>
    </row>
    <row r="71" spans="1:6" ht="20.25" customHeight="1" x14ac:dyDescent="0.25">
      <c r="A71" s="10">
        <f>A69+1</f>
        <v>27</v>
      </c>
      <c r="B71" s="12" t="s">
        <v>47</v>
      </c>
      <c r="C71" s="8"/>
      <c r="D71" s="11"/>
      <c r="E71" s="11"/>
      <c r="F71" s="11"/>
    </row>
    <row r="72" spans="1:6" ht="18" customHeight="1" x14ac:dyDescent="0.25">
      <c r="A72" s="8"/>
      <c r="B72" s="14" t="s">
        <v>13</v>
      </c>
      <c r="C72" s="10" t="s">
        <v>14</v>
      </c>
      <c r="D72" s="11">
        <v>4</v>
      </c>
      <c r="E72" s="11">
        <v>160</v>
      </c>
      <c r="F72" s="11">
        <f t="shared" si="5"/>
        <v>640</v>
      </c>
    </row>
    <row r="73" spans="1:6" ht="20.25" customHeight="1" x14ac:dyDescent="0.25">
      <c r="A73" s="10">
        <f>A71+1</f>
        <v>28</v>
      </c>
      <c r="B73" s="12" t="s">
        <v>48</v>
      </c>
      <c r="C73" s="8"/>
      <c r="D73" s="11"/>
      <c r="E73" s="11"/>
      <c r="F73" s="11"/>
    </row>
    <row r="74" spans="1:6" ht="18" customHeight="1" x14ac:dyDescent="0.25">
      <c r="A74" s="8"/>
      <c r="B74" s="14" t="s">
        <v>13</v>
      </c>
      <c r="C74" s="10" t="s">
        <v>14</v>
      </c>
      <c r="D74" s="11">
        <v>2</v>
      </c>
      <c r="E74" s="11">
        <v>160</v>
      </c>
      <c r="F74" s="11">
        <f t="shared" si="5"/>
        <v>320</v>
      </c>
    </row>
    <row r="75" spans="1:6" ht="21" customHeight="1" x14ac:dyDescent="0.25">
      <c r="A75" s="8"/>
      <c r="B75" s="9" t="s">
        <v>49</v>
      </c>
      <c r="C75" s="10"/>
      <c r="D75" s="11"/>
      <c r="E75" s="11"/>
      <c r="F75" s="11"/>
    </row>
    <row r="76" spans="1:6" ht="21.75" customHeight="1" x14ac:dyDescent="0.25">
      <c r="A76" s="10">
        <f>A73+1</f>
        <v>29</v>
      </c>
      <c r="B76" s="12" t="s">
        <v>50</v>
      </c>
      <c r="C76" s="8"/>
      <c r="D76" s="11"/>
      <c r="E76" s="11"/>
      <c r="F76" s="11"/>
    </row>
    <row r="77" spans="1:6" ht="18" customHeight="1" x14ac:dyDescent="0.25">
      <c r="A77" s="8"/>
      <c r="B77" s="14" t="s">
        <v>13</v>
      </c>
      <c r="C77" s="10" t="s">
        <v>14</v>
      </c>
      <c r="D77" s="11">
        <v>12</v>
      </c>
      <c r="E77" s="11">
        <v>300</v>
      </c>
      <c r="F77" s="11">
        <f t="shared" si="5"/>
        <v>3600</v>
      </c>
    </row>
    <row r="78" spans="1:6" ht="26.25" customHeight="1" x14ac:dyDescent="0.25">
      <c r="A78" s="10">
        <f>A76+1</f>
        <v>30</v>
      </c>
      <c r="B78" s="12" t="s">
        <v>51</v>
      </c>
      <c r="C78" s="8"/>
      <c r="D78" s="11"/>
      <c r="E78" s="11"/>
      <c r="F78" s="11"/>
    </row>
    <row r="79" spans="1:6" ht="18" customHeight="1" x14ac:dyDescent="0.25">
      <c r="A79" s="8"/>
      <c r="B79" s="14" t="s">
        <v>13</v>
      </c>
      <c r="C79" s="10" t="s">
        <v>14</v>
      </c>
      <c r="D79" s="11">
        <v>10</v>
      </c>
      <c r="E79" s="11">
        <v>150</v>
      </c>
      <c r="F79" s="11">
        <f t="shared" si="5"/>
        <v>1500</v>
      </c>
    </row>
    <row r="80" spans="1:6" ht="20.25" customHeight="1" x14ac:dyDescent="0.25">
      <c r="A80" s="10">
        <f>A78+1</f>
        <v>31</v>
      </c>
      <c r="B80" s="12" t="s">
        <v>52</v>
      </c>
      <c r="C80" s="8"/>
      <c r="D80" s="11"/>
      <c r="E80" s="11"/>
      <c r="F80" s="11"/>
    </row>
    <row r="81" spans="1:6" ht="21" customHeight="1" x14ac:dyDescent="0.25">
      <c r="A81" s="8"/>
      <c r="B81" s="15" t="s">
        <v>13</v>
      </c>
      <c r="C81" s="16" t="s">
        <v>14</v>
      </c>
      <c r="D81" s="11">
        <v>1</v>
      </c>
      <c r="E81" s="19">
        <v>4000</v>
      </c>
      <c r="F81" s="11">
        <f t="shared" si="5"/>
        <v>4000</v>
      </c>
    </row>
    <row r="82" spans="1:6" ht="20.25" customHeight="1" x14ac:dyDescent="0.25">
      <c r="A82" s="10">
        <f>A80+1</f>
        <v>32</v>
      </c>
      <c r="B82" s="12" t="s">
        <v>94</v>
      </c>
      <c r="C82" s="8"/>
      <c r="D82" s="11"/>
      <c r="E82" s="11"/>
      <c r="F82" s="11"/>
    </row>
    <row r="83" spans="1:6" ht="21" customHeight="1" thickBot="1" x14ac:dyDescent="0.3">
      <c r="A83" s="8"/>
      <c r="B83" s="15" t="s">
        <v>13</v>
      </c>
      <c r="C83" s="16" t="s">
        <v>14</v>
      </c>
      <c r="D83" s="11">
        <v>2</v>
      </c>
      <c r="E83" s="19">
        <v>3000</v>
      </c>
      <c r="F83" s="11">
        <f t="shared" ref="F83" si="6">+E83*D83</f>
        <v>6000</v>
      </c>
    </row>
    <row r="84" spans="1:6" ht="18" customHeight="1" thickBot="1" x14ac:dyDescent="0.3">
      <c r="A84" s="20"/>
      <c r="B84" s="48" t="s">
        <v>53</v>
      </c>
      <c r="C84" s="49"/>
      <c r="D84" s="49"/>
      <c r="E84" s="50"/>
      <c r="F84" s="33">
        <f>SUM(F62:F83)</f>
        <v>28910</v>
      </c>
    </row>
    <row r="85" spans="1:6" ht="17.25" customHeight="1" x14ac:dyDescent="0.25">
      <c r="A85" s="10"/>
      <c r="B85" s="56" t="s">
        <v>54</v>
      </c>
      <c r="C85" s="57"/>
      <c r="D85" s="57"/>
      <c r="E85" s="58"/>
      <c r="F85" s="11"/>
    </row>
    <row r="86" spans="1:6" ht="18" customHeight="1" x14ac:dyDescent="0.25">
      <c r="A86" s="8"/>
      <c r="B86" s="9" t="s">
        <v>55</v>
      </c>
      <c r="C86" s="10"/>
      <c r="D86" s="11"/>
      <c r="E86" s="11"/>
      <c r="F86" s="11"/>
    </row>
    <row r="87" spans="1:6" ht="27.75" customHeight="1" x14ac:dyDescent="0.25">
      <c r="A87" s="10">
        <f>A80+1</f>
        <v>32</v>
      </c>
      <c r="B87" s="12" t="s">
        <v>56</v>
      </c>
      <c r="C87" s="8"/>
      <c r="D87" s="11"/>
      <c r="E87" s="11"/>
      <c r="F87" s="11"/>
    </row>
    <row r="88" spans="1:6" ht="18" customHeight="1" x14ac:dyDescent="0.25">
      <c r="A88" s="8"/>
      <c r="B88" s="14" t="s">
        <v>13</v>
      </c>
      <c r="C88" s="10" t="s">
        <v>14</v>
      </c>
      <c r="D88" s="11">
        <v>2</v>
      </c>
      <c r="E88" s="11">
        <v>5000</v>
      </c>
      <c r="F88" s="11">
        <f t="shared" si="5"/>
        <v>10000</v>
      </c>
    </row>
    <row r="89" spans="1:6" ht="27.75" customHeight="1" x14ac:dyDescent="0.25">
      <c r="A89" s="10">
        <f>A87+1</f>
        <v>33</v>
      </c>
      <c r="B89" s="12" t="s">
        <v>93</v>
      </c>
      <c r="C89" s="8"/>
      <c r="D89" s="11"/>
      <c r="E89" s="11"/>
      <c r="F89" s="11"/>
    </row>
    <row r="90" spans="1:6" ht="18" customHeight="1" x14ac:dyDescent="0.25">
      <c r="A90" s="8"/>
      <c r="B90" s="14" t="s">
        <v>23</v>
      </c>
      <c r="C90" s="10" t="s">
        <v>17</v>
      </c>
      <c r="D90" s="11">
        <v>15</v>
      </c>
      <c r="E90" s="11">
        <v>50</v>
      </c>
      <c r="F90" s="11">
        <f t="shared" si="5"/>
        <v>750</v>
      </c>
    </row>
    <row r="91" spans="1:6" ht="20.25" customHeight="1" x14ac:dyDescent="0.25">
      <c r="A91" s="10">
        <f>A89+1</f>
        <v>34</v>
      </c>
      <c r="B91" s="12" t="s">
        <v>57</v>
      </c>
      <c r="C91" s="8"/>
      <c r="D91" s="11"/>
      <c r="E91" s="11"/>
      <c r="F91" s="11"/>
    </row>
    <row r="92" spans="1:6" ht="18" customHeight="1" x14ac:dyDescent="0.25">
      <c r="A92" s="8"/>
      <c r="B92" s="14" t="s">
        <v>13</v>
      </c>
      <c r="C92" s="10" t="s">
        <v>14</v>
      </c>
      <c r="D92" s="11">
        <v>3</v>
      </c>
      <c r="E92" s="11">
        <v>200</v>
      </c>
      <c r="F92" s="11">
        <f t="shared" si="5"/>
        <v>600</v>
      </c>
    </row>
    <row r="93" spans="1:6" ht="20.25" customHeight="1" x14ac:dyDescent="0.25">
      <c r="A93" s="10">
        <f>A91+1</f>
        <v>35</v>
      </c>
      <c r="B93" s="12" t="s">
        <v>58</v>
      </c>
      <c r="C93" s="8"/>
      <c r="D93" s="11"/>
      <c r="E93" s="11"/>
      <c r="F93" s="11"/>
    </row>
    <row r="94" spans="1:6" ht="18" customHeight="1" x14ac:dyDescent="0.25">
      <c r="A94" s="8"/>
      <c r="B94" s="14" t="s">
        <v>13</v>
      </c>
      <c r="C94" s="10" t="s">
        <v>14</v>
      </c>
      <c r="D94" s="11">
        <v>3</v>
      </c>
      <c r="E94" s="11">
        <v>200</v>
      </c>
      <c r="F94" s="11">
        <f t="shared" si="5"/>
        <v>600</v>
      </c>
    </row>
    <row r="95" spans="1:6" ht="20.25" customHeight="1" x14ac:dyDescent="0.25">
      <c r="A95" s="10"/>
      <c r="B95" s="21" t="s">
        <v>59</v>
      </c>
      <c r="C95" s="8"/>
      <c r="D95" s="11"/>
      <c r="E95" s="11"/>
      <c r="F95" s="11"/>
    </row>
    <row r="96" spans="1:6" ht="27.75" customHeight="1" x14ac:dyDescent="0.25">
      <c r="A96" s="22">
        <f>A93+1</f>
        <v>36</v>
      </c>
      <c r="B96" s="23" t="s">
        <v>60</v>
      </c>
      <c r="C96" s="24"/>
      <c r="D96" s="11"/>
      <c r="E96" s="11"/>
      <c r="F96" s="11"/>
    </row>
    <row r="97" spans="1:6" ht="18" customHeight="1" x14ac:dyDescent="0.25">
      <c r="A97" s="8"/>
      <c r="B97" s="14" t="s">
        <v>13</v>
      </c>
      <c r="C97" s="10" t="s">
        <v>14</v>
      </c>
      <c r="D97" s="11">
        <v>1</v>
      </c>
      <c r="E97" s="11">
        <v>5000</v>
      </c>
      <c r="F97" s="11">
        <f t="shared" si="5"/>
        <v>5000</v>
      </c>
    </row>
    <row r="98" spans="1:6" ht="20.25" customHeight="1" x14ac:dyDescent="0.25">
      <c r="A98" s="10"/>
      <c r="B98" s="21" t="s">
        <v>61</v>
      </c>
      <c r="C98" s="8"/>
      <c r="D98" s="11"/>
      <c r="E98" s="11"/>
      <c r="F98" s="11"/>
    </row>
    <row r="99" spans="1:6" ht="20.25" customHeight="1" x14ac:dyDescent="0.25">
      <c r="A99" s="10">
        <f>A96+1</f>
        <v>37</v>
      </c>
      <c r="B99" s="12" t="s">
        <v>62</v>
      </c>
      <c r="C99" s="8"/>
      <c r="D99" s="11"/>
      <c r="E99" s="11"/>
      <c r="F99" s="11"/>
    </row>
    <row r="100" spans="1:6" ht="18" customHeight="1" x14ac:dyDescent="0.25">
      <c r="A100" s="8"/>
      <c r="B100" s="14" t="s">
        <v>13</v>
      </c>
      <c r="C100" s="10" t="s">
        <v>14</v>
      </c>
      <c r="D100" s="11">
        <v>2</v>
      </c>
      <c r="E100" s="11">
        <v>1500</v>
      </c>
      <c r="F100" s="11">
        <f t="shared" si="5"/>
        <v>3000</v>
      </c>
    </row>
    <row r="101" spans="1:6" ht="20.25" customHeight="1" x14ac:dyDescent="0.25">
      <c r="A101" s="10">
        <f>A99+1</f>
        <v>38</v>
      </c>
      <c r="B101" s="12" t="s">
        <v>63</v>
      </c>
      <c r="C101" s="8"/>
      <c r="D101" s="11"/>
      <c r="E101" s="11"/>
      <c r="F101" s="11"/>
    </row>
    <row r="102" spans="1:6" ht="18" customHeight="1" x14ac:dyDescent="0.25">
      <c r="A102" s="8"/>
      <c r="B102" s="14" t="s">
        <v>13</v>
      </c>
      <c r="C102" s="10" t="s">
        <v>14</v>
      </c>
      <c r="D102" s="11">
        <v>1</v>
      </c>
      <c r="E102" s="11">
        <v>600</v>
      </c>
      <c r="F102" s="11">
        <f t="shared" si="5"/>
        <v>600</v>
      </c>
    </row>
    <row r="103" spans="1:6" ht="18" customHeight="1" x14ac:dyDescent="0.25">
      <c r="A103" s="10">
        <f>A101+1</f>
        <v>39</v>
      </c>
      <c r="B103" s="12" t="s">
        <v>64</v>
      </c>
      <c r="C103" s="10"/>
      <c r="D103" s="11"/>
      <c r="E103" s="11"/>
      <c r="F103" s="11"/>
    </row>
    <row r="104" spans="1:6" ht="18" customHeight="1" x14ac:dyDescent="0.25">
      <c r="A104" s="8"/>
      <c r="B104" s="14" t="s">
        <v>13</v>
      </c>
      <c r="C104" s="10" t="s">
        <v>14</v>
      </c>
      <c r="D104" s="11">
        <v>2</v>
      </c>
      <c r="E104" s="11">
        <v>1300</v>
      </c>
      <c r="F104" s="11">
        <f t="shared" ref="F104:F130" si="7">+E104*D104</f>
        <v>2600</v>
      </c>
    </row>
    <row r="105" spans="1:6" ht="20.25" customHeight="1" x14ac:dyDescent="0.25">
      <c r="A105" s="10">
        <f>A103+1</f>
        <v>40</v>
      </c>
      <c r="B105" s="12" t="s">
        <v>65</v>
      </c>
      <c r="C105" s="8"/>
      <c r="D105" s="11"/>
      <c r="E105" s="11"/>
      <c r="F105" s="11"/>
    </row>
    <row r="106" spans="1:6" ht="18" customHeight="1" x14ac:dyDescent="0.25">
      <c r="A106" s="8"/>
      <c r="B106" s="14" t="s">
        <v>13</v>
      </c>
      <c r="C106" s="10" t="s">
        <v>14</v>
      </c>
      <c r="D106" s="11">
        <v>2</v>
      </c>
      <c r="E106" s="11">
        <v>1500</v>
      </c>
      <c r="F106" s="11">
        <f t="shared" si="7"/>
        <v>3000</v>
      </c>
    </row>
    <row r="107" spans="1:6" s="39" customFormat="1" ht="20.25" customHeight="1" x14ac:dyDescent="0.25">
      <c r="A107" s="43">
        <f>A105+1</f>
        <v>41</v>
      </c>
      <c r="B107" s="44" t="s">
        <v>90</v>
      </c>
      <c r="C107" s="45"/>
      <c r="D107" s="38"/>
      <c r="E107" s="38"/>
      <c r="F107" s="38"/>
    </row>
    <row r="108" spans="1:6" s="39" customFormat="1" ht="18" customHeight="1" x14ac:dyDescent="0.25">
      <c r="A108" s="37"/>
      <c r="B108" s="40" t="s">
        <v>13</v>
      </c>
      <c r="C108" s="35" t="s">
        <v>14</v>
      </c>
      <c r="D108" s="38">
        <v>2</v>
      </c>
      <c r="E108" s="38">
        <v>1500</v>
      </c>
      <c r="F108" s="38">
        <f t="shared" si="7"/>
        <v>3000</v>
      </c>
    </row>
    <row r="109" spans="1:6" ht="20.25" customHeight="1" x14ac:dyDescent="0.25">
      <c r="A109" s="10">
        <f>A107+1</f>
        <v>42</v>
      </c>
      <c r="B109" s="12" t="s">
        <v>66</v>
      </c>
      <c r="C109" s="8"/>
      <c r="D109" s="11"/>
      <c r="E109" s="11"/>
      <c r="F109" s="11"/>
    </row>
    <row r="110" spans="1:6" ht="18" customHeight="1" thickBot="1" x14ac:dyDescent="0.3">
      <c r="A110" s="8"/>
      <c r="B110" s="15" t="s">
        <v>13</v>
      </c>
      <c r="C110" s="16" t="s">
        <v>14</v>
      </c>
      <c r="D110" s="11">
        <v>4</v>
      </c>
      <c r="E110" s="19">
        <v>500</v>
      </c>
      <c r="F110" s="11">
        <f t="shared" si="7"/>
        <v>2000</v>
      </c>
    </row>
    <row r="111" spans="1:6" ht="16.5" customHeight="1" thickBot="1" x14ac:dyDescent="0.3">
      <c r="A111" s="20"/>
      <c r="B111" s="48" t="s">
        <v>67</v>
      </c>
      <c r="C111" s="49"/>
      <c r="D111" s="49"/>
      <c r="E111" s="50"/>
      <c r="F111" s="33">
        <f>SUM(F88:F110)</f>
        <v>31150</v>
      </c>
    </row>
    <row r="112" spans="1:6" ht="18.75" customHeight="1" x14ac:dyDescent="0.25">
      <c r="A112" s="10"/>
      <c r="B112" s="56" t="s">
        <v>68</v>
      </c>
      <c r="C112" s="57"/>
      <c r="D112" s="57"/>
      <c r="E112" s="58"/>
      <c r="F112" s="11"/>
    </row>
    <row r="113" spans="1:6" ht="30.75" customHeight="1" x14ac:dyDescent="0.25">
      <c r="A113" s="10">
        <f>+A109+1</f>
        <v>43</v>
      </c>
      <c r="B113" s="12" t="s">
        <v>81</v>
      </c>
      <c r="C113" s="8"/>
      <c r="D113" s="11"/>
      <c r="E113" s="11"/>
      <c r="F113" s="11"/>
    </row>
    <row r="114" spans="1:6" ht="18" customHeight="1" x14ac:dyDescent="0.25">
      <c r="A114" s="8"/>
      <c r="B114" s="14" t="s">
        <v>69</v>
      </c>
      <c r="C114" s="10" t="s">
        <v>10</v>
      </c>
      <c r="D114" s="11">
        <f>1525+300+600</f>
        <v>2425</v>
      </c>
      <c r="E114" s="11">
        <v>30</v>
      </c>
      <c r="F114" s="11">
        <f t="shared" si="7"/>
        <v>72750</v>
      </c>
    </row>
    <row r="115" spans="1:6" ht="30.75" customHeight="1" x14ac:dyDescent="0.25">
      <c r="A115" s="10">
        <f>A113+1</f>
        <v>44</v>
      </c>
      <c r="B115" s="12" t="s">
        <v>84</v>
      </c>
      <c r="C115" s="8"/>
      <c r="D115" s="11"/>
      <c r="E115" s="11"/>
      <c r="F115" s="11"/>
    </row>
    <row r="116" spans="1:6" ht="18" customHeight="1" x14ac:dyDescent="0.25">
      <c r="A116" s="8"/>
      <c r="B116" s="14" t="s">
        <v>69</v>
      </c>
      <c r="C116" s="10" t="s">
        <v>10</v>
      </c>
      <c r="D116" s="11">
        <f>400+30+100</f>
        <v>530</v>
      </c>
      <c r="E116" s="11">
        <v>30</v>
      </c>
      <c r="F116" s="11">
        <f t="shared" si="7"/>
        <v>15900</v>
      </c>
    </row>
    <row r="117" spans="1:6" ht="27.75" customHeight="1" x14ac:dyDescent="0.25">
      <c r="A117" s="10">
        <f>A115+1</f>
        <v>45</v>
      </c>
      <c r="B117" s="12" t="s">
        <v>85</v>
      </c>
      <c r="C117" s="8"/>
      <c r="D117" s="11"/>
      <c r="E117" s="11"/>
      <c r="F117" s="11"/>
    </row>
    <row r="118" spans="1:6" ht="18" customHeight="1" x14ac:dyDescent="0.25">
      <c r="A118" s="8"/>
      <c r="B118" s="14" t="s">
        <v>69</v>
      </c>
      <c r="C118" s="10" t="s">
        <v>10</v>
      </c>
      <c r="D118" s="11">
        <v>430</v>
      </c>
      <c r="E118" s="11">
        <v>80</v>
      </c>
      <c r="F118" s="11">
        <f t="shared" ref="F118" si="8">+E118*D118</f>
        <v>34400</v>
      </c>
    </row>
    <row r="119" spans="1:6" ht="30" customHeight="1" x14ac:dyDescent="0.25">
      <c r="A119" s="10">
        <f>A117+1</f>
        <v>46</v>
      </c>
      <c r="B119" s="12" t="s">
        <v>82</v>
      </c>
      <c r="C119" s="8"/>
      <c r="D119" s="11"/>
      <c r="E119" s="11"/>
      <c r="F119" s="11"/>
    </row>
    <row r="120" spans="1:6" ht="18" customHeight="1" x14ac:dyDescent="0.25">
      <c r="A120" s="8"/>
      <c r="B120" s="15" t="s">
        <v>69</v>
      </c>
      <c r="C120" s="16" t="s">
        <v>10</v>
      </c>
      <c r="D120" s="11">
        <v>544</v>
      </c>
      <c r="E120" s="19">
        <v>30</v>
      </c>
      <c r="F120" s="11">
        <f>+E120*D120</f>
        <v>16320</v>
      </c>
    </row>
    <row r="121" spans="1:6" ht="27.75" customHeight="1" x14ac:dyDescent="0.25">
      <c r="A121" s="10">
        <f>A119+1</f>
        <v>47</v>
      </c>
      <c r="B121" s="12" t="s">
        <v>86</v>
      </c>
      <c r="C121" s="8"/>
      <c r="D121" s="11"/>
      <c r="E121" s="11"/>
      <c r="F121" s="11"/>
    </row>
    <row r="122" spans="1:6" ht="18" customHeight="1" thickBot="1" x14ac:dyDescent="0.3">
      <c r="A122" s="8"/>
      <c r="B122" s="14" t="s">
        <v>69</v>
      </c>
      <c r="C122" s="10" t="s">
        <v>10</v>
      </c>
      <c r="D122" s="11">
        <v>95</v>
      </c>
      <c r="E122" s="11">
        <v>30</v>
      </c>
      <c r="F122" s="11">
        <f t="shared" ref="F122" si="9">+E122*D122</f>
        <v>2850</v>
      </c>
    </row>
    <row r="123" spans="1:6" ht="14.25" customHeight="1" thickBot="1" x14ac:dyDescent="0.3">
      <c r="A123" s="20"/>
      <c r="B123" s="48" t="s">
        <v>70</v>
      </c>
      <c r="C123" s="49"/>
      <c r="D123" s="49"/>
      <c r="E123" s="50"/>
      <c r="F123" s="33">
        <f>+SUM(F113:F122)</f>
        <v>142220</v>
      </c>
    </row>
    <row r="124" spans="1:6" ht="14.25" customHeight="1" x14ac:dyDescent="0.25">
      <c r="A124" s="10"/>
      <c r="B124" s="56" t="s">
        <v>71</v>
      </c>
      <c r="C124" s="57"/>
      <c r="D124" s="57"/>
      <c r="E124" s="58"/>
      <c r="F124" s="11"/>
    </row>
    <row r="125" spans="1:6" ht="20.25" customHeight="1" x14ac:dyDescent="0.25">
      <c r="A125" s="10">
        <f>A121+1</f>
        <v>48</v>
      </c>
      <c r="B125" s="12" t="s">
        <v>72</v>
      </c>
      <c r="C125" s="8"/>
      <c r="D125" s="11"/>
      <c r="E125" s="11"/>
      <c r="F125" s="11"/>
    </row>
    <row r="126" spans="1:6" ht="18" customHeight="1" x14ac:dyDescent="0.25">
      <c r="A126" s="8"/>
      <c r="B126" s="14" t="s">
        <v>69</v>
      </c>
      <c r="C126" s="10" t="s">
        <v>10</v>
      </c>
      <c r="D126" s="11">
        <f>56+160</f>
        <v>216</v>
      </c>
      <c r="E126" s="11">
        <v>50</v>
      </c>
      <c r="F126" s="11">
        <f t="shared" si="7"/>
        <v>10800</v>
      </c>
    </row>
    <row r="127" spans="1:6" ht="29.25" customHeight="1" x14ac:dyDescent="0.25">
      <c r="A127" s="10">
        <f>A125+1</f>
        <v>49</v>
      </c>
      <c r="B127" s="12" t="s">
        <v>73</v>
      </c>
      <c r="C127" s="8"/>
      <c r="D127" s="11"/>
      <c r="E127" s="11"/>
      <c r="F127" s="11"/>
    </row>
    <row r="128" spans="1:6" ht="18" customHeight="1" x14ac:dyDescent="0.25">
      <c r="A128" s="8"/>
      <c r="B128" s="14" t="s">
        <v>69</v>
      </c>
      <c r="C128" s="10" t="s">
        <v>10</v>
      </c>
      <c r="D128" s="11">
        <f>56+160</f>
        <v>216</v>
      </c>
      <c r="E128" s="11">
        <v>150</v>
      </c>
      <c r="F128" s="11">
        <f t="shared" si="7"/>
        <v>32400</v>
      </c>
    </row>
    <row r="129" spans="1:6" ht="30.75" customHeight="1" x14ac:dyDescent="0.25">
      <c r="A129" s="10">
        <f>A127+1</f>
        <v>50</v>
      </c>
      <c r="B129" s="12" t="s">
        <v>74</v>
      </c>
      <c r="C129" s="8"/>
      <c r="D129" s="11"/>
      <c r="E129" s="11"/>
      <c r="F129" s="11"/>
    </row>
    <row r="130" spans="1:6" ht="18" customHeight="1" x14ac:dyDescent="0.25">
      <c r="A130" s="8"/>
      <c r="B130" s="14" t="s">
        <v>75</v>
      </c>
      <c r="C130" s="10" t="s">
        <v>17</v>
      </c>
      <c r="D130" s="11">
        <f>20+50</f>
        <v>70</v>
      </c>
      <c r="E130" s="11">
        <v>50</v>
      </c>
      <c r="F130" s="11">
        <f t="shared" si="7"/>
        <v>3500</v>
      </c>
    </row>
    <row r="131" spans="1:6" ht="20.25" customHeight="1" x14ac:dyDescent="0.25">
      <c r="A131" s="10">
        <f>A129+1</f>
        <v>51</v>
      </c>
      <c r="B131" s="12" t="s">
        <v>76</v>
      </c>
      <c r="C131" s="8"/>
      <c r="D131" s="11"/>
      <c r="E131" s="11"/>
      <c r="F131" s="11"/>
    </row>
    <row r="132" spans="1:6" ht="18" customHeight="1" thickBot="1" x14ac:dyDescent="0.3">
      <c r="A132" s="8"/>
      <c r="B132" s="15" t="s">
        <v>13</v>
      </c>
      <c r="C132" s="16" t="s">
        <v>14</v>
      </c>
      <c r="D132" s="11">
        <v>4</v>
      </c>
      <c r="E132" s="19">
        <v>500</v>
      </c>
      <c r="F132" s="11">
        <f>+E132*D132</f>
        <v>2000</v>
      </c>
    </row>
    <row r="133" spans="1:6" ht="15" customHeight="1" thickBot="1" x14ac:dyDescent="0.3">
      <c r="A133" s="20"/>
      <c r="B133" s="48" t="s">
        <v>77</v>
      </c>
      <c r="C133" s="49"/>
      <c r="D133" s="49"/>
      <c r="E133" s="50"/>
      <c r="F133" s="34">
        <f>SUM(F126:F132)</f>
        <v>48700</v>
      </c>
    </row>
    <row r="134" spans="1:6" ht="18" customHeight="1" thickBot="1" x14ac:dyDescent="0.3">
      <c r="A134" s="59" t="s">
        <v>78</v>
      </c>
      <c r="B134" s="60"/>
      <c r="C134" s="60"/>
      <c r="D134" s="60"/>
      <c r="E134" s="61"/>
      <c r="F134" s="1">
        <f>+F133+F123+F111+F84+F59+F42+F32</f>
        <v>382170</v>
      </c>
    </row>
    <row r="135" spans="1:6" ht="15" customHeight="1" thickBot="1" x14ac:dyDescent="0.3">
      <c r="A135" s="59" t="s">
        <v>79</v>
      </c>
      <c r="B135" s="60"/>
      <c r="C135" s="60"/>
      <c r="D135" s="60"/>
      <c r="E135" s="61"/>
      <c r="F135" s="25">
        <f>0.2*F134</f>
        <v>76434</v>
      </c>
    </row>
    <row r="136" spans="1:6" ht="16.5" customHeight="1" thickBot="1" x14ac:dyDescent="0.3">
      <c r="A136" s="59" t="s">
        <v>80</v>
      </c>
      <c r="B136" s="60"/>
      <c r="C136" s="60"/>
      <c r="D136" s="60"/>
      <c r="E136" s="61"/>
      <c r="F136" s="25">
        <f>SUM(F134:F135)</f>
        <v>458604</v>
      </c>
    </row>
    <row r="137" spans="1:6" ht="15.75" customHeight="1" x14ac:dyDescent="0.25">
      <c r="A137" s="26"/>
      <c r="B137" s="27"/>
      <c r="C137" s="28"/>
      <c r="D137" s="29"/>
      <c r="E137" s="29"/>
      <c r="F137" s="30"/>
    </row>
    <row r="138" spans="1:6" ht="44.25" customHeight="1" x14ac:dyDescent="0.25">
      <c r="A138" s="62"/>
      <c r="B138" s="62"/>
      <c r="C138" s="62"/>
      <c r="D138" s="62"/>
      <c r="E138" s="62"/>
      <c r="F138" s="62"/>
    </row>
    <row r="139" spans="1:6" x14ac:dyDescent="0.25">
      <c r="F139" s="31"/>
    </row>
    <row r="140" spans="1:6" x14ac:dyDescent="0.25">
      <c r="F140" s="32"/>
    </row>
  </sheetData>
  <mergeCells count="20">
    <mergeCell ref="A136:E136"/>
    <mergeCell ref="A138:F138"/>
    <mergeCell ref="B112:E112"/>
    <mergeCell ref="B123:E123"/>
    <mergeCell ref="B124:E124"/>
    <mergeCell ref="B133:E133"/>
    <mergeCell ref="A134:E134"/>
    <mergeCell ref="A135:E135"/>
    <mergeCell ref="B111:E111"/>
    <mergeCell ref="A1:F1"/>
    <mergeCell ref="A2:F2"/>
    <mergeCell ref="B4:E4"/>
    <mergeCell ref="B32:E32"/>
    <mergeCell ref="B33:E33"/>
    <mergeCell ref="B42:E42"/>
    <mergeCell ref="B43:E43"/>
    <mergeCell ref="B59:E59"/>
    <mergeCell ref="B60:E60"/>
    <mergeCell ref="B84:E84"/>
    <mergeCell ref="B85:E85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80" orientation="portrait" r:id="rId1"/>
  <rowBreaks count="1" manualBreakCount="1">
    <brk id="4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0"/>
  <sheetViews>
    <sheetView topLeftCell="A122" zoomScale="148" zoomScaleNormal="148" workbookViewId="0">
      <selection activeCell="E114" sqref="E114"/>
    </sheetView>
  </sheetViews>
  <sheetFormatPr baseColWidth="10" defaultColWidth="11.42578125" defaultRowHeight="15" x14ac:dyDescent="0.25"/>
  <cols>
    <col min="1" max="1" width="7.85546875" style="5" customWidth="1"/>
    <col min="2" max="2" width="42" style="5" customWidth="1"/>
    <col min="3" max="3" width="9.85546875" style="5" customWidth="1"/>
    <col min="4" max="4" width="16.42578125" style="5" customWidth="1"/>
    <col min="5" max="5" width="15.7109375" style="5" customWidth="1"/>
    <col min="6" max="6" width="16.7109375" style="5" customWidth="1"/>
    <col min="7" max="16384" width="11.42578125" style="5"/>
  </cols>
  <sheetData>
    <row r="1" spans="1:6" ht="30" customHeight="1" x14ac:dyDescent="0.25">
      <c r="A1" s="51" t="s">
        <v>0</v>
      </c>
      <c r="B1" s="51"/>
      <c r="C1" s="51"/>
      <c r="D1" s="51"/>
      <c r="E1" s="51"/>
      <c r="F1" s="51"/>
    </row>
    <row r="2" spans="1:6" ht="83.25" customHeight="1" thickBot="1" x14ac:dyDescent="0.3">
      <c r="A2" s="52" t="s">
        <v>100</v>
      </c>
      <c r="B2" s="52"/>
      <c r="C2" s="52"/>
      <c r="D2" s="52"/>
      <c r="E2" s="52"/>
      <c r="F2" s="52"/>
    </row>
    <row r="3" spans="1:6" ht="29.25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4" t="s">
        <v>5</v>
      </c>
      <c r="F3" s="4" t="s">
        <v>6</v>
      </c>
    </row>
    <row r="4" spans="1:6" ht="15" customHeight="1" x14ac:dyDescent="0.25">
      <c r="A4" s="6"/>
      <c r="B4" s="53" t="s">
        <v>7</v>
      </c>
      <c r="C4" s="54"/>
      <c r="D4" s="54"/>
      <c r="E4" s="55"/>
      <c r="F4" s="7"/>
    </row>
    <row r="5" spans="1:6" ht="17.25" customHeight="1" x14ac:dyDescent="0.25">
      <c r="A5" s="8"/>
      <c r="B5" s="9" t="s">
        <v>8</v>
      </c>
      <c r="C5" s="10"/>
      <c r="D5" s="11"/>
      <c r="E5" s="11"/>
      <c r="F5" s="11"/>
    </row>
    <row r="6" spans="1:6" s="13" customFormat="1" x14ac:dyDescent="0.25">
      <c r="A6" s="10">
        <f>1</f>
        <v>1</v>
      </c>
      <c r="B6" s="12" t="s">
        <v>11</v>
      </c>
      <c r="C6" s="8"/>
      <c r="D6" s="11"/>
      <c r="E6" s="11"/>
      <c r="F6" s="11"/>
    </row>
    <row r="7" spans="1:6" s="13" customFormat="1" x14ac:dyDescent="0.25">
      <c r="A7" s="10"/>
      <c r="B7" s="14" t="s">
        <v>9</v>
      </c>
      <c r="C7" s="10" t="s">
        <v>10</v>
      </c>
      <c r="D7" s="11">
        <v>30</v>
      </c>
      <c r="E7" s="11">
        <v>15</v>
      </c>
      <c r="F7" s="11">
        <f t="shared" ref="F7:F46" si="0">+E7*D7</f>
        <v>450</v>
      </c>
    </row>
    <row r="8" spans="1:6" s="13" customFormat="1" x14ac:dyDescent="0.25">
      <c r="A8" s="10">
        <f>A6+1</f>
        <v>2</v>
      </c>
      <c r="B8" s="12" t="s">
        <v>12</v>
      </c>
      <c r="C8" s="8"/>
      <c r="D8" s="11"/>
      <c r="E8" s="11"/>
      <c r="F8" s="11"/>
    </row>
    <row r="9" spans="1:6" s="13" customFormat="1" x14ac:dyDescent="0.25">
      <c r="A9" s="10"/>
      <c r="B9" s="14" t="s">
        <v>9</v>
      </c>
      <c r="C9" s="10" t="s">
        <v>10</v>
      </c>
      <c r="D9" s="11">
        <v>170</v>
      </c>
      <c r="E9" s="11">
        <v>15</v>
      </c>
      <c r="F9" s="11">
        <f t="shared" si="0"/>
        <v>2550</v>
      </c>
    </row>
    <row r="10" spans="1:6" s="13" customFormat="1" ht="21" customHeight="1" x14ac:dyDescent="0.25">
      <c r="A10" s="10">
        <f>A8+1</f>
        <v>3</v>
      </c>
      <c r="B10" s="12" t="s">
        <v>15</v>
      </c>
      <c r="C10" s="8"/>
      <c r="D10" s="11"/>
      <c r="E10" s="11"/>
      <c r="F10" s="11"/>
    </row>
    <row r="11" spans="1:6" ht="18" customHeight="1" x14ac:dyDescent="0.25">
      <c r="A11" s="8"/>
      <c r="B11" s="14" t="s">
        <v>9</v>
      </c>
      <c r="C11" s="10" t="s">
        <v>10</v>
      </c>
      <c r="D11" s="11">
        <v>216</v>
      </c>
      <c r="E11" s="11">
        <v>15</v>
      </c>
      <c r="F11" s="11">
        <f t="shared" si="0"/>
        <v>3240</v>
      </c>
    </row>
    <row r="12" spans="1:6" ht="17.25" customHeight="1" x14ac:dyDescent="0.25">
      <c r="A12" s="10">
        <f>A10+1</f>
        <v>4</v>
      </c>
      <c r="B12" s="12" t="s">
        <v>16</v>
      </c>
      <c r="C12" s="8"/>
      <c r="D12" s="11"/>
      <c r="E12" s="11"/>
      <c r="F12" s="11"/>
    </row>
    <row r="13" spans="1:6" ht="18" customHeight="1" x14ac:dyDescent="0.25">
      <c r="A13" s="8"/>
      <c r="B13" s="14" t="s">
        <v>96</v>
      </c>
      <c r="C13" s="10" t="s">
        <v>95</v>
      </c>
      <c r="D13" s="11">
        <v>150</v>
      </c>
      <c r="E13" s="11">
        <v>50</v>
      </c>
      <c r="F13" s="11">
        <f t="shared" si="0"/>
        <v>7500</v>
      </c>
    </row>
    <row r="14" spans="1:6" ht="15.75" customHeight="1" x14ac:dyDescent="0.25">
      <c r="A14" s="8"/>
      <c r="B14" s="9" t="s">
        <v>19</v>
      </c>
      <c r="C14" s="10"/>
      <c r="D14" s="11"/>
      <c r="E14" s="11"/>
      <c r="F14" s="11"/>
    </row>
    <row r="15" spans="1:6" ht="27" customHeight="1" x14ac:dyDescent="0.25">
      <c r="A15" s="10">
        <f>A12+1</f>
        <v>5</v>
      </c>
      <c r="B15" s="12" t="s">
        <v>20</v>
      </c>
      <c r="C15" s="8"/>
      <c r="D15" s="11"/>
      <c r="E15" s="11"/>
      <c r="F15" s="11"/>
    </row>
    <row r="16" spans="1:6" ht="15.75" customHeight="1" x14ac:dyDescent="0.25">
      <c r="A16" s="8"/>
      <c r="B16" s="14" t="s">
        <v>21</v>
      </c>
      <c r="C16" s="10" t="s">
        <v>14</v>
      </c>
      <c r="D16" s="11">
        <v>2</v>
      </c>
      <c r="E16" s="11">
        <v>400</v>
      </c>
      <c r="F16" s="11">
        <f t="shared" si="0"/>
        <v>800</v>
      </c>
    </row>
    <row r="17" spans="1:6" ht="18.75" customHeight="1" x14ac:dyDescent="0.25">
      <c r="A17" s="10">
        <f>A15+1</f>
        <v>6</v>
      </c>
      <c r="B17" s="12" t="s">
        <v>22</v>
      </c>
      <c r="C17" s="8"/>
      <c r="D17" s="11"/>
      <c r="E17" s="11"/>
      <c r="F17" s="11"/>
    </row>
    <row r="18" spans="1:6" ht="17.25" customHeight="1" x14ac:dyDescent="0.25">
      <c r="A18" s="8"/>
      <c r="B18" s="14" t="s">
        <v>23</v>
      </c>
      <c r="C18" s="10" t="s">
        <v>17</v>
      </c>
      <c r="D18" s="11">
        <v>15</v>
      </c>
      <c r="E18" s="11">
        <v>140</v>
      </c>
      <c r="F18" s="11">
        <f t="shared" si="0"/>
        <v>2100</v>
      </c>
    </row>
    <row r="19" spans="1:6" ht="18" customHeight="1" x14ac:dyDescent="0.25">
      <c r="A19" s="8"/>
      <c r="B19" s="9" t="s">
        <v>24</v>
      </c>
      <c r="C19" s="10"/>
      <c r="D19" s="11"/>
      <c r="E19" s="11"/>
      <c r="F19" s="11"/>
    </row>
    <row r="20" spans="1:6" ht="27" customHeight="1" x14ac:dyDescent="0.25">
      <c r="A20" s="10">
        <f>A17+1</f>
        <v>7</v>
      </c>
      <c r="B20" s="12" t="s">
        <v>25</v>
      </c>
      <c r="C20" s="8"/>
      <c r="D20" s="11"/>
      <c r="E20" s="11"/>
      <c r="F20" s="11"/>
    </row>
    <row r="21" spans="1:6" ht="18" customHeight="1" x14ac:dyDescent="0.25">
      <c r="A21" s="8"/>
      <c r="B21" s="14" t="s">
        <v>18</v>
      </c>
      <c r="C21" s="10" t="s">
        <v>10</v>
      </c>
      <c r="D21" s="11">
        <v>15</v>
      </c>
      <c r="E21" s="11">
        <v>170</v>
      </c>
      <c r="F21" s="11">
        <f t="shared" si="0"/>
        <v>2550</v>
      </c>
    </row>
    <row r="22" spans="1:6" ht="18" customHeight="1" x14ac:dyDescent="0.25">
      <c r="A22" s="8"/>
      <c r="B22" s="9" t="s">
        <v>26</v>
      </c>
      <c r="C22" s="10"/>
      <c r="D22" s="11"/>
      <c r="E22" s="11"/>
      <c r="F22" s="11"/>
    </row>
    <row r="23" spans="1:6" ht="15.75" customHeight="1" x14ac:dyDescent="0.25">
      <c r="A23" s="10">
        <f>A20+1</f>
        <v>8</v>
      </c>
      <c r="B23" s="12" t="s">
        <v>27</v>
      </c>
      <c r="C23" s="8"/>
      <c r="D23" s="11"/>
      <c r="E23" s="11"/>
      <c r="F23" s="11"/>
    </row>
    <row r="24" spans="1:6" ht="18" customHeight="1" x14ac:dyDescent="0.25">
      <c r="A24" s="8"/>
      <c r="B24" s="14" t="s">
        <v>23</v>
      </c>
      <c r="C24" s="10" t="s">
        <v>17</v>
      </c>
      <c r="D24" s="11">
        <v>20</v>
      </c>
      <c r="E24" s="11">
        <v>100</v>
      </c>
      <c r="F24" s="11">
        <f t="shared" si="0"/>
        <v>2000</v>
      </c>
    </row>
    <row r="25" spans="1:6" ht="24.95" customHeight="1" x14ac:dyDescent="0.25">
      <c r="A25" s="8"/>
      <c r="B25" s="9" t="s">
        <v>28</v>
      </c>
      <c r="C25" s="10"/>
      <c r="D25" s="11"/>
      <c r="E25" s="11"/>
      <c r="F25" s="11"/>
    </row>
    <row r="26" spans="1:6" ht="21.75" customHeight="1" x14ac:dyDescent="0.25">
      <c r="A26" s="10">
        <f>A23+1</f>
        <v>9</v>
      </c>
      <c r="B26" s="12" t="s">
        <v>29</v>
      </c>
      <c r="C26" s="8"/>
      <c r="D26" s="11"/>
      <c r="E26" s="11"/>
      <c r="F26" s="11"/>
    </row>
    <row r="27" spans="1:6" ht="18" customHeight="1" x14ac:dyDescent="0.25">
      <c r="A27" s="8"/>
      <c r="B27" s="14" t="s">
        <v>18</v>
      </c>
      <c r="C27" s="10" t="s">
        <v>10</v>
      </c>
      <c r="D27" s="11">
        <v>10</v>
      </c>
      <c r="E27" s="11">
        <v>50</v>
      </c>
      <c r="F27" s="11">
        <f t="shared" si="0"/>
        <v>500</v>
      </c>
    </row>
    <row r="28" spans="1:6" ht="21.75" customHeight="1" x14ac:dyDescent="0.25">
      <c r="A28" s="10">
        <f>A26+1</f>
        <v>10</v>
      </c>
      <c r="B28" s="12" t="s">
        <v>30</v>
      </c>
      <c r="C28" s="8"/>
      <c r="D28" s="11"/>
      <c r="E28" s="11"/>
      <c r="F28" s="11"/>
    </row>
    <row r="29" spans="1:6" ht="18" customHeight="1" x14ac:dyDescent="0.25">
      <c r="A29" s="8"/>
      <c r="B29" s="15" t="s">
        <v>18</v>
      </c>
      <c r="C29" s="16" t="s">
        <v>10</v>
      </c>
      <c r="D29" s="11">
        <v>20</v>
      </c>
      <c r="E29" s="11">
        <v>50</v>
      </c>
      <c r="F29" s="11">
        <f t="shared" si="0"/>
        <v>1000</v>
      </c>
    </row>
    <row r="30" spans="1:6" ht="18" customHeight="1" x14ac:dyDescent="0.25">
      <c r="A30" s="10">
        <f>A28+1</f>
        <v>11</v>
      </c>
      <c r="B30" s="12" t="s">
        <v>31</v>
      </c>
      <c r="C30" s="8"/>
      <c r="D30" s="11"/>
      <c r="E30" s="11"/>
      <c r="F30" s="11"/>
    </row>
    <row r="31" spans="1:6" ht="18" customHeight="1" thickBot="1" x14ac:dyDescent="0.3">
      <c r="A31" s="8"/>
      <c r="B31" s="15" t="s">
        <v>23</v>
      </c>
      <c r="C31" s="16" t="s">
        <v>17</v>
      </c>
      <c r="D31" s="11">
        <v>20</v>
      </c>
      <c r="E31" s="11">
        <v>300</v>
      </c>
      <c r="F31" s="11">
        <f t="shared" si="0"/>
        <v>6000</v>
      </c>
    </row>
    <row r="32" spans="1:6" ht="15" customHeight="1" thickBot="1" x14ac:dyDescent="0.3">
      <c r="A32" s="17"/>
      <c r="B32" s="48" t="s">
        <v>32</v>
      </c>
      <c r="C32" s="49"/>
      <c r="D32" s="49"/>
      <c r="E32" s="50"/>
      <c r="F32" s="33">
        <f>SUM(F6:F31)</f>
        <v>28690</v>
      </c>
    </row>
    <row r="33" spans="1:6" ht="13.5" customHeight="1" x14ac:dyDescent="0.25">
      <c r="A33" s="10"/>
      <c r="B33" s="53" t="s">
        <v>33</v>
      </c>
      <c r="C33" s="54"/>
      <c r="D33" s="54"/>
      <c r="E33" s="55"/>
      <c r="F33" s="11"/>
    </row>
    <row r="34" spans="1:6" s="39" customFormat="1" ht="20.25" customHeight="1" x14ac:dyDescent="0.25">
      <c r="A34" s="35">
        <f>A30+1</f>
        <v>12</v>
      </c>
      <c r="B34" s="36" t="s">
        <v>89</v>
      </c>
      <c r="C34" s="37"/>
      <c r="D34" s="38"/>
      <c r="E34" s="38"/>
      <c r="F34" s="38"/>
    </row>
    <row r="35" spans="1:6" s="39" customFormat="1" ht="18" customHeight="1" x14ac:dyDescent="0.25">
      <c r="A35" s="37"/>
      <c r="B35" s="40" t="s">
        <v>18</v>
      </c>
      <c r="C35" s="35" t="s">
        <v>10</v>
      </c>
      <c r="D35" s="38">
        <v>120</v>
      </c>
      <c r="E35" s="38">
        <v>50</v>
      </c>
      <c r="F35" s="38">
        <f t="shared" ref="F35:F37" si="1">+E35*D35</f>
        <v>6000</v>
      </c>
    </row>
    <row r="36" spans="1:6" s="39" customFormat="1" ht="17.25" customHeight="1" x14ac:dyDescent="0.25">
      <c r="A36" s="35">
        <f>A34+1</f>
        <v>13</v>
      </c>
      <c r="B36" s="42" t="s">
        <v>97</v>
      </c>
      <c r="C36" s="35"/>
      <c r="D36" s="38"/>
      <c r="E36" s="38"/>
      <c r="F36" s="38"/>
    </row>
    <row r="37" spans="1:6" s="39" customFormat="1" ht="18" customHeight="1" x14ac:dyDescent="0.25">
      <c r="A37" s="37"/>
      <c r="B37" s="40" t="s">
        <v>18</v>
      </c>
      <c r="C37" s="35" t="s">
        <v>10</v>
      </c>
      <c r="D37" s="38">
        <v>30</v>
      </c>
      <c r="E37" s="38">
        <v>170</v>
      </c>
      <c r="F37" s="38">
        <f t="shared" si="1"/>
        <v>5100</v>
      </c>
    </row>
    <row r="38" spans="1:6" s="39" customFormat="1" ht="17.25" customHeight="1" x14ac:dyDescent="0.25">
      <c r="A38" s="35">
        <f>A36+1</f>
        <v>14</v>
      </c>
      <c r="B38" s="42" t="s">
        <v>91</v>
      </c>
      <c r="C38" s="35"/>
      <c r="D38" s="38"/>
      <c r="E38" s="38"/>
      <c r="F38" s="38"/>
    </row>
    <row r="39" spans="1:6" s="39" customFormat="1" ht="18" customHeight="1" x14ac:dyDescent="0.25">
      <c r="A39" s="37"/>
      <c r="B39" s="40" t="s">
        <v>18</v>
      </c>
      <c r="C39" s="35" t="s">
        <v>10</v>
      </c>
      <c r="D39" s="38">
        <v>8</v>
      </c>
      <c r="E39" s="38">
        <v>1200</v>
      </c>
      <c r="F39" s="38">
        <f t="shared" ref="F39" si="2">+E39*D39</f>
        <v>9600</v>
      </c>
    </row>
    <row r="40" spans="1:6" ht="20.25" customHeight="1" x14ac:dyDescent="0.25">
      <c r="A40" s="10">
        <f>A38+1</f>
        <v>15</v>
      </c>
      <c r="B40" s="18" t="s">
        <v>34</v>
      </c>
      <c r="C40" s="10"/>
      <c r="D40" s="11"/>
      <c r="E40" s="11"/>
      <c r="F40" s="11"/>
    </row>
    <row r="41" spans="1:6" ht="18" customHeight="1" thickBot="1" x14ac:dyDescent="0.3">
      <c r="A41" s="8"/>
      <c r="B41" s="15" t="s">
        <v>18</v>
      </c>
      <c r="C41" s="16" t="s">
        <v>10</v>
      </c>
      <c r="D41" s="11">
        <v>110</v>
      </c>
      <c r="E41" s="19">
        <v>170</v>
      </c>
      <c r="F41" s="11">
        <f t="shared" si="0"/>
        <v>18700</v>
      </c>
    </row>
    <row r="42" spans="1:6" ht="18" customHeight="1" thickBot="1" x14ac:dyDescent="0.3">
      <c r="A42" s="20"/>
      <c r="B42" s="48" t="s">
        <v>35</v>
      </c>
      <c r="C42" s="49"/>
      <c r="D42" s="49"/>
      <c r="E42" s="50"/>
      <c r="F42" s="33">
        <f>SUM(F33:F41)</f>
        <v>39400</v>
      </c>
    </row>
    <row r="43" spans="1:6" ht="18" customHeight="1" x14ac:dyDescent="0.25">
      <c r="A43" s="10"/>
      <c r="B43" s="53" t="s">
        <v>36</v>
      </c>
      <c r="C43" s="54"/>
      <c r="D43" s="54"/>
      <c r="E43" s="55"/>
      <c r="F43" s="11"/>
    </row>
    <row r="44" spans="1:6" ht="19.5" customHeight="1" x14ac:dyDescent="0.25">
      <c r="A44" s="8"/>
      <c r="B44" s="9" t="s">
        <v>37</v>
      </c>
      <c r="C44" s="10"/>
      <c r="D44" s="11"/>
      <c r="E44" s="11"/>
      <c r="F44" s="11"/>
    </row>
    <row r="45" spans="1:6" ht="46.5" customHeight="1" x14ac:dyDescent="0.25">
      <c r="A45" s="10">
        <f>A40+1</f>
        <v>16</v>
      </c>
      <c r="B45" s="12" t="s">
        <v>83</v>
      </c>
      <c r="C45" s="8"/>
      <c r="D45" s="11"/>
      <c r="E45" s="11"/>
      <c r="F45" s="11"/>
    </row>
    <row r="46" spans="1:6" ht="18" customHeight="1" x14ac:dyDescent="0.25">
      <c r="A46" s="8"/>
      <c r="B46" s="14" t="s">
        <v>13</v>
      </c>
      <c r="C46" s="10" t="s">
        <v>14</v>
      </c>
      <c r="D46" s="11">
        <v>15</v>
      </c>
      <c r="E46" s="11">
        <v>500</v>
      </c>
      <c r="F46" s="11">
        <f t="shared" si="0"/>
        <v>7500</v>
      </c>
    </row>
    <row r="47" spans="1:6" x14ac:dyDescent="0.25">
      <c r="A47" s="10">
        <f>A45+1</f>
        <v>17</v>
      </c>
      <c r="B47" s="12" t="s">
        <v>98</v>
      </c>
      <c r="C47" s="8"/>
      <c r="D47" s="11"/>
      <c r="E47" s="11"/>
      <c r="F47" s="11"/>
    </row>
    <row r="48" spans="1:6" x14ac:dyDescent="0.25">
      <c r="A48" s="10"/>
      <c r="B48" s="14" t="s">
        <v>13</v>
      </c>
      <c r="C48" s="10" t="s">
        <v>10</v>
      </c>
      <c r="D48" s="11">
        <v>12</v>
      </c>
      <c r="E48" s="11">
        <v>900</v>
      </c>
      <c r="F48" s="11">
        <f t="shared" ref="F48" si="3">+E48*D48</f>
        <v>10800</v>
      </c>
    </row>
    <row r="49" spans="1:6" x14ac:dyDescent="0.25">
      <c r="A49" s="10">
        <f>A47+1</f>
        <v>18</v>
      </c>
      <c r="B49" s="12" t="s">
        <v>87</v>
      </c>
      <c r="C49" s="8"/>
      <c r="D49" s="11"/>
      <c r="E49" s="11"/>
      <c r="F49" s="11"/>
    </row>
    <row r="50" spans="1:6" x14ac:dyDescent="0.25">
      <c r="A50" s="10"/>
      <c r="B50" s="14" t="s">
        <v>13</v>
      </c>
      <c r="C50" s="10" t="s">
        <v>10</v>
      </c>
      <c r="D50" s="11">
        <v>4</v>
      </c>
      <c r="E50" s="11">
        <v>1200</v>
      </c>
      <c r="F50" s="11">
        <f t="shared" ref="F50" si="4">+E50*D50</f>
        <v>4800</v>
      </c>
    </row>
    <row r="51" spans="1:6" ht="28.5" customHeight="1" x14ac:dyDescent="0.25">
      <c r="A51" s="10">
        <f>A49+1</f>
        <v>19</v>
      </c>
      <c r="B51" s="12" t="s">
        <v>99</v>
      </c>
      <c r="C51" s="8"/>
      <c r="D51" s="11"/>
      <c r="E51" s="11"/>
      <c r="F51" s="11"/>
    </row>
    <row r="52" spans="1:6" x14ac:dyDescent="0.25">
      <c r="A52" s="10"/>
      <c r="B52" s="14" t="s">
        <v>13</v>
      </c>
      <c r="C52" s="10" t="s">
        <v>10</v>
      </c>
      <c r="D52" s="41">
        <v>30</v>
      </c>
      <c r="E52" s="41">
        <v>600</v>
      </c>
      <c r="F52" s="11">
        <f t="shared" ref="F52:F102" si="5">+E52*D52</f>
        <v>18000</v>
      </c>
    </row>
    <row r="53" spans="1:6" x14ac:dyDescent="0.25">
      <c r="A53" s="10">
        <f>A51+1</f>
        <v>20</v>
      </c>
      <c r="B53" s="12" t="s">
        <v>92</v>
      </c>
      <c r="C53" s="8"/>
      <c r="D53" s="41"/>
      <c r="E53" s="41"/>
      <c r="F53" s="11"/>
    </row>
    <row r="54" spans="1:6" x14ac:dyDescent="0.25">
      <c r="A54" s="10"/>
      <c r="B54" s="14" t="s">
        <v>18</v>
      </c>
      <c r="C54" s="10" t="s">
        <v>10</v>
      </c>
      <c r="D54" s="41">
        <v>12</v>
      </c>
      <c r="E54" s="41">
        <v>1000</v>
      </c>
      <c r="F54" s="11">
        <f t="shared" si="5"/>
        <v>12000</v>
      </c>
    </row>
    <row r="55" spans="1:6" s="39" customFormat="1" x14ac:dyDescent="0.25">
      <c r="A55" s="35">
        <f>A53+1</f>
        <v>21</v>
      </c>
      <c r="B55" s="36" t="s">
        <v>88</v>
      </c>
      <c r="C55" s="37"/>
      <c r="D55" s="41"/>
      <c r="E55" s="41"/>
      <c r="F55" s="38"/>
    </row>
    <row r="56" spans="1:6" s="39" customFormat="1" x14ac:dyDescent="0.25">
      <c r="A56" s="35"/>
      <c r="B56" s="40" t="s">
        <v>18</v>
      </c>
      <c r="C56" s="35" t="s">
        <v>17</v>
      </c>
      <c r="D56" s="41">
        <v>30</v>
      </c>
      <c r="E56" s="41">
        <v>250</v>
      </c>
      <c r="F56" s="38">
        <f t="shared" si="5"/>
        <v>7500</v>
      </c>
    </row>
    <row r="57" spans="1:6" ht="30" x14ac:dyDescent="0.25">
      <c r="A57" s="10">
        <f>A55+1</f>
        <v>22</v>
      </c>
      <c r="B57" s="12" t="s">
        <v>38</v>
      </c>
      <c r="C57" s="8"/>
      <c r="D57" s="41"/>
      <c r="E57" s="41"/>
      <c r="F57" s="11"/>
    </row>
    <row r="58" spans="1:6" ht="15.75" thickBot="1" x14ac:dyDescent="0.3">
      <c r="A58" s="10"/>
      <c r="B58" s="14" t="s">
        <v>18</v>
      </c>
      <c r="C58" s="10" t="s">
        <v>14</v>
      </c>
      <c r="D58" s="11">
        <v>5</v>
      </c>
      <c r="E58" s="11">
        <v>500</v>
      </c>
      <c r="F58" s="11">
        <f t="shared" si="5"/>
        <v>2500</v>
      </c>
    </row>
    <row r="59" spans="1:6" ht="18" customHeight="1" thickBot="1" x14ac:dyDescent="0.3">
      <c r="A59" s="20"/>
      <c r="B59" s="48" t="s">
        <v>39</v>
      </c>
      <c r="C59" s="49"/>
      <c r="D59" s="49"/>
      <c r="E59" s="50"/>
      <c r="F59" s="33">
        <f>+SUM(F43:F58)</f>
        <v>63100</v>
      </c>
    </row>
    <row r="60" spans="1:6" x14ac:dyDescent="0.25">
      <c r="A60" s="20"/>
      <c r="B60" s="53" t="s">
        <v>40</v>
      </c>
      <c r="C60" s="54"/>
      <c r="D60" s="54"/>
      <c r="E60" s="55"/>
      <c r="F60" s="11"/>
    </row>
    <row r="61" spans="1:6" x14ac:dyDescent="0.25">
      <c r="A61" s="8"/>
      <c r="B61" s="9" t="s">
        <v>41</v>
      </c>
      <c r="C61" s="10"/>
      <c r="D61" s="11"/>
      <c r="E61" s="11"/>
      <c r="F61" s="11"/>
    </row>
    <row r="62" spans="1:6" ht="20.25" customHeight="1" x14ac:dyDescent="0.25">
      <c r="A62" s="10">
        <f>A57+1</f>
        <v>23</v>
      </c>
      <c r="B62" s="12" t="s">
        <v>42</v>
      </c>
      <c r="C62" s="8"/>
      <c r="D62" s="11"/>
      <c r="E62" s="11"/>
      <c r="F62" s="11"/>
    </row>
    <row r="63" spans="1:6" ht="18" customHeight="1" x14ac:dyDescent="0.25">
      <c r="A63" s="8"/>
      <c r="B63" s="14" t="s">
        <v>13</v>
      </c>
      <c r="C63" s="10" t="s">
        <v>14</v>
      </c>
      <c r="D63" s="11">
        <v>2</v>
      </c>
      <c r="E63" s="11">
        <v>5000</v>
      </c>
      <c r="F63" s="11">
        <f t="shared" si="5"/>
        <v>10000</v>
      </c>
    </row>
    <row r="64" spans="1:6" ht="18" customHeight="1" x14ac:dyDescent="0.25">
      <c r="A64" s="8"/>
      <c r="B64" s="9" t="s">
        <v>43</v>
      </c>
      <c r="C64" s="10"/>
      <c r="D64" s="11"/>
      <c r="E64" s="11"/>
      <c r="F64" s="11"/>
    </row>
    <row r="65" spans="1:6" ht="20.25" customHeight="1" x14ac:dyDescent="0.25">
      <c r="A65" s="10">
        <f>A62+1</f>
        <v>24</v>
      </c>
      <c r="B65" s="12" t="s">
        <v>44</v>
      </c>
      <c r="C65" s="8"/>
      <c r="D65" s="11"/>
      <c r="E65" s="11"/>
      <c r="F65" s="11"/>
    </row>
    <row r="66" spans="1:6" ht="18" customHeight="1" x14ac:dyDescent="0.25">
      <c r="A66" s="8"/>
      <c r="B66" s="14" t="s">
        <v>13</v>
      </c>
      <c r="C66" s="10" t="s">
        <v>14</v>
      </c>
      <c r="D66" s="11">
        <v>7</v>
      </c>
      <c r="E66" s="11">
        <v>150</v>
      </c>
      <c r="F66" s="11">
        <f t="shared" si="5"/>
        <v>1050</v>
      </c>
    </row>
    <row r="67" spans="1:6" ht="20.25" customHeight="1" x14ac:dyDescent="0.25">
      <c r="A67" s="10">
        <f>A65+1</f>
        <v>25</v>
      </c>
      <c r="B67" s="12" t="s">
        <v>45</v>
      </c>
      <c r="C67" s="8"/>
      <c r="D67" s="11"/>
      <c r="E67" s="11"/>
      <c r="F67" s="11"/>
    </row>
    <row r="68" spans="1:6" ht="18" customHeight="1" x14ac:dyDescent="0.25">
      <c r="A68" s="8"/>
      <c r="B68" s="14" t="s">
        <v>13</v>
      </c>
      <c r="C68" s="10" t="s">
        <v>14</v>
      </c>
      <c r="D68" s="11">
        <v>7</v>
      </c>
      <c r="E68" s="11">
        <v>150</v>
      </c>
      <c r="F68" s="11">
        <f t="shared" si="5"/>
        <v>1050</v>
      </c>
    </row>
    <row r="69" spans="1:6" ht="20.25" customHeight="1" x14ac:dyDescent="0.25">
      <c r="A69" s="10">
        <f>+A67+1</f>
        <v>26</v>
      </c>
      <c r="B69" s="12" t="s">
        <v>46</v>
      </c>
      <c r="C69" s="8"/>
      <c r="D69" s="11"/>
      <c r="E69" s="11"/>
      <c r="F69" s="11"/>
    </row>
    <row r="70" spans="1:6" ht="18" customHeight="1" x14ac:dyDescent="0.25">
      <c r="A70" s="8"/>
      <c r="B70" s="14" t="s">
        <v>13</v>
      </c>
      <c r="C70" s="10" t="s">
        <v>14</v>
      </c>
      <c r="D70" s="11">
        <v>5</v>
      </c>
      <c r="E70" s="11">
        <v>150</v>
      </c>
      <c r="F70" s="11">
        <f t="shared" si="5"/>
        <v>750</v>
      </c>
    </row>
    <row r="71" spans="1:6" ht="20.25" customHeight="1" x14ac:dyDescent="0.25">
      <c r="A71" s="10">
        <f>A69+1</f>
        <v>27</v>
      </c>
      <c r="B71" s="12" t="s">
        <v>47</v>
      </c>
      <c r="C71" s="8"/>
      <c r="D71" s="11"/>
      <c r="E71" s="11"/>
      <c r="F71" s="11"/>
    </row>
    <row r="72" spans="1:6" ht="18" customHeight="1" x14ac:dyDescent="0.25">
      <c r="A72" s="8"/>
      <c r="B72" s="14" t="s">
        <v>13</v>
      </c>
      <c r="C72" s="10" t="s">
        <v>14</v>
      </c>
      <c r="D72" s="11">
        <v>4</v>
      </c>
      <c r="E72" s="11">
        <v>160</v>
      </c>
      <c r="F72" s="11">
        <f t="shared" si="5"/>
        <v>640</v>
      </c>
    </row>
    <row r="73" spans="1:6" ht="20.25" customHeight="1" x14ac:dyDescent="0.25">
      <c r="A73" s="10">
        <f>A71+1</f>
        <v>28</v>
      </c>
      <c r="B73" s="12" t="s">
        <v>48</v>
      </c>
      <c r="C73" s="8"/>
      <c r="D73" s="11"/>
      <c r="E73" s="11"/>
      <c r="F73" s="11"/>
    </row>
    <row r="74" spans="1:6" ht="18" customHeight="1" x14ac:dyDescent="0.25">
      <c r="A74" s="8"/>
      <c r="B74" s="14" t="s">
        <v>13</v>
      </c>
      <c r="C74" s="10" t="s">
        <v>14</v>
      </c>
      <c r="D74" s="11">
        <v>2</v>
      </c>
      <c r="E74" s="11">
        <v>160</v>
      </c>
      <c r="F74" s="11">
        <f t="shared" si="5"/>
        <v>320</v>
      </c>
    </row>
    <row r="75" spans="1:6" ht="21" customHeight="1" x14ac:dyDescent="0.25">
      <c r="A75" s="8"/>
      <c r="B75" s="9" t="s">
        <v>49</v>
      </c>
      <c r="C75" s="10"/>
      <c r="D75" s="11"/>
      <c r="E75" s="11"/>
      <c r="F75" s="11"/>
    </row>
    <row r="76" spans="1:6" ht="21.75" customHeight="1" x14ac:dyDescent="0.25">
      <c r="A76" s="10">
        <f>A73+1</f>
        <v>29</v>
      </c>
      <c r="B76" s="12" t="s">
        <v>50</v>
      </c>
      <c r="C76" s="8"/>
      <c r="D76" s="11"/>
      <c r="E76" s="11"/>
      <c r="F76" s="11"/>
    </row>
    <row r="77" spans="1:6" ht="18" customHeight="1" x14ac:dyDescent="0.25">
      <c r="A77" s="8"/>
      <c r="B77" s="14" t="s">
        <v>13</v>
      </c>
      <c r="C77" s="10" t="s">
        <v>14</v>
      </c>
      <c r="D77" s="11">
        <v>12</v>
      </c>
      <c r="E77" s="11">
        <v>300</v>
      </c>
      <c r="F77" s="11">
        <f t="shared" si="5"/>
        <v>3600</v>
      </c>
    </row>
    <row r="78" spans="1:6" ht="26.25" customHeight="1" x14ac:dyDescent="0.25">
      <c r="A78" s="10">
        <f>A76+1</f>
        <v>30</v>
      </c>
      <c r="B78" s="12" t="s">
        <v>51</v>
      </c>
      <c r="C78" s="8"/>
      <c r="D78" s="11"/>
      <c r="E78" s="11"/>
      <c r="F78" s="11"/>
    </row>
    <row r="79" spans="1:6" ht="18" customHeight="1" x14ac:dyDescent="0.25">
      <c r="A79" s="8"/>
      <c r="B79" s="14" t="s">
        <v>13</v>
      </c>
      <c r="C79" s="10" t="s">
        <v>14</v>
      </c>
      <c r="D79" s="11">
        <v>10</v>
      </c>
      <c r="E79" s="11">
        <v>150</v>
      </c>
      <c r="F79" s="11">
        <f t="shared" si="5"/>
        <v>1500</v>
      </c>
    </row>
    <row r="80" spans="1:6" ht="20.25" customHeight="1" x14ac:dyDescent="0.25">
      <c r="A80" s="10">
        <f>A78+1</f>
        <v>31</v>
      </c>
      <c r="B80" s="12" t="s">
        <v>52</v>
      </c>
      <c r="C80" s="8"/>
      <c r="D80" s="11"/>
      <c r="E80" s="11"/>
      <c r="F80" s="11"/>
    </row>
    <row r="81" spans="1:6" ht="21" customHeight="1" x14ac:dyDescent="0.25">
      <c r="A81" s="8"/>
      <c r="B81" s="15" t="s">
        <v>13</v>
      </c>
      <c r="C81" s="16" t="s">
        <v>14</v>
      </c>
      <c r="D81" s="11">
        <v>1</v>
      </c>
      <c r="E81" s="19">
        <v>4000</v>
      </c>
      <c r="F81" s="11">
        <f t="shared" si="5"/>
        <v>4000</v>
      </c>
    </row>
    <row r="82" spans="1:6" ht="20.25" customHeight="1" x14ac:dyDescent="0.25">
      <c r="A82" s="10">
        <f>A80+1</f>
        <v>32</v>
      </c>
      <c r="B82" s="12" t="s">
        <v>94</v>
      </c>
      <c r="C82" s="8"/>
      <c r="D82" s="11"/>
      <c r="E82" s="11"/>
      <c r="F82" s="11"/>
    </row>
    <row r="83" spans="1:6" ht="21" customHeight="1" thickBot="1" x14ac:dyDescent="0.3">
      <c r="A83" s="8"/>
      <c r="B83" s="15" t="s">
        <v>13</v>
      </c>
      <c r="C83" s="16" t="s">
        <v>14</v>
      </c>
      <c r="D83" s="11">
        <v>2</v>
      </c>
      <c r="E83" s="19">
        <v>3000</v>
      </c>
      <c r="F83" s="11">
        <f t="shared" ref="F83" si="6">+E83*D83</f>
        <v>6000</v>
      </c>
    </row>
    <row r="84" spans="1:6" ht="18" customHeight="1" thickBot="1" x14ac:dyDescent="0.3">
      <c r="A84" s="20"/>
      <c r="B84" s="48" t="s">
        <v>53</v>
      </c>
      <c r="C84" s="49"/>
      <c r="D84" s="49"/>
      <c r="E84" s="50"/>
      <c r="F84" s="33">
        <f>SUM(F62:F83)</f>
        <v>28910</v>
      </c>
    </row>
    <row r="85" spans="1:6" ht="17.25" customHeight="1" x14ac:dyDescent="0.25">
      <c r="A85" s="10"/>
      <c r="B85" s="56" t="s">
        <v>54</v>
      </c>
      <c r="C85" s="57"/>
      <c r="D85" s="57"/>
      <c r="E85" s="58"/>
      <c r="F85" s="11"/>
    </row>
    <row r="86" spans="1:6" ht="18" customHeight="1" x14ac:dyDescent="0.25">
      <c r="A86" s="8"/>
      <c r="B86" s="9" t="s">
        <v>55</v>
      </c>
      <c r="C86" s="10"/>
      <c r="D86" s="11"/>
      <c r="E86" s="11"/>
      <c r="F86" s="11"/>
    </row>
    <row r="87" spans="1:6" ht="27.75" customHeight="1" x14ac:dyDescent="0.25">
      <c r="A87" s="10">
        <f>A80+1</f>
        <v>32</v>
      </c>
      <c r="B87" s="12" t="s">
        <v>56</v>
      </c>
      <c r="C87" s="8"/>
      <c r="D87" s="11"/>
      <c r="E87" s="11"/>
      <c r="F87" s="11"/>
    </row>
    <row r="88" spans="1:6" ht="18" customHeight="1" x14ac:dyDescent="0.25">
      <c r="A88" s="8"/>
      <c r="B88" s="14" t="s">
        <v>13</v>
      </c>
      <c r="C88" s="10" t="s">
        <v>14</v>
      </c>
      <c r="D88" s="11">
        <v>2</v>
      </c>
      <c r="E88" s="11">
        <v>5000</v>
      </c>
      <c r="F88" s="11">
        <f t="shared" si="5"/>
        <v>10000</v>
      </c>
    </row>
    <row r="89" spans="1:6" ht="27.75" customHeight="1" x14ac:dyDescent="0.25">
      <c r="A89" s="10">
        <f>A87+1</f>
        <v>33</v>
      </c>
      <c r="B89" s="12" t="s">
        <v>93</v>
      </c>
      <c r="C89" s="8"/>
      <c r="D89" s="11"/>
      <c r="E89" s="11"/>
      <c r="F89" s="11"/>
    </row>
    <row r="90" spans="1:6" ht="18" customHeight="1" x14ac:dyDescent="0.25">
      <c r="A90" s="8"/>
      <c r="B90" s="14" t="s">
        <v>23</v>
      </c>
      <c r="C90" s="10" t="s">
        <v>17</v>
      </c>
      <c r="D90" s="11">
        <v>15</v>
      </c>
      <c r="E90" s="11">
        <v>50</v>
      </c>
      <c r="F90" s="11">
        <f t="shared" si="5"/>
        <v>750</v>
      </c>
    </row>
    <row r="91" spans="1:6" ht="20.25" customHeight="1" x14ac:dyDescent="0.25">
      <c r="A91" s="10">
        <f>A89+1</f>
        <v>34</v>
      </c>
      <c r="B91" s="12" t="s">
        <v>57</v>
      </c>
      <c r="C91" s="8"/>
      <c r="D91" s="11"/>
      <c r="E91" s="11"/>
      <c r="F91" s="11"/>
    </row>
    <row r="92" spans="1:6" ht="18" customHeight="1" x14ac:dyDescent="0.25">
      <c r="A92" s="8"/>
      <c r="B92" s="14" t="s">
        <v>13</v>
      </c>
      <c r="C92" s="10" t="s">
        <v>14</v>
      </c>
      <c r="D92" s="11">
        <v>3</v>
      </c>
      <c r="E92" s="11">
        <v>200</v>
      </c>
      <c r="F92" s="11">
        <f t="shared" si="5"/>
        <v>600</v>
      </c>
    </row>
    <row r="93" spans="1:6" ht="20.25" customHeight="1" x14ac:dyDescent="0.25">
      <c r="A93" s="10">
        <f>A91+1</f>
        <v>35</v>
      </c>
      <c r="B93" s="12" t="s">
        <v>58</v>
      </c>
      <c r="C93" s="8"/>
      <c r="D93" s="11"/>
      <c r="E93" s="11"/>
      <c r="F93" s="11"/>
    </row>
    <row r="94" spans="1:6" ht="18" customHeight="1" x14ac:dyDescent="0.25">
      <c r="A94" s="8"/>
      <c r="B94" s="14" t="s">
        <v>13</v>
      </c>
      <c r="C94" s="10" t="s">
        <v>14</v>
      </c>
      <c r="D94" s="11">
        <v>3</v>
      </c>
      <c r="E94" s="11">
        <v>200</v>
      </c>
      <c r="F94" s="11">
        <f t="shared" si="5"/>
        <v>600</v>
      </c>
    </row>
    <row r="95" spans="1:6" ht="20.25" customHeight="1" x14ac:dyDescent="0.25">
      <c r="A95" s="10"/>
      <c r="B95" s="21" t="s">
        <v>59</v>
      </c>
      <c r="C95" s="8"/>
      <c r="D95" s="11"/>
      <c r="E95" s="11"/>
      <c r="F95" s="11"/>
    </row>
    <row r="96" spans="1:6" ht="27.75" customHeight="1" x14ac:dyDescent="0.25">
      <c r="A96" s="22">
        <f>A93+1</f>
        <v>36</v>
      </c>
      <c r="B96" s="23" t="s">
        <v>60</v>
      </c>
      <c r="C96" s="24"/>
      <c r="D96" s="11"/>
      <c r="E96" s="11"/>
      <c r="F96" s="11"/>
    </row>
    <row r="97" spans="1:6" ht="18" customHeight="1" x14ac:dyDescent="0.25">
      <c r="A97" s="8"/>
      <c r="B97" s="14" t="s">
        <v>13</v>
      </c>
      <c r="C97" s="10" t="s">
        <v>14</v>
      </c>
      <c r="D97" s="11">
        <v>1</v>
      </c>
      <c r="E97" s="11">
        <v>5000</v>
      </c>
      <c r="F97" s="11">
        <f t="shared" si="5"/>
        <v>5000</v>
      </c>
    </row>
    <row r="98" spans="1:6" ht="20.25" customHeight="1" x14ac:dyDescent="0.25">
      <c r="A98" s="10"/>
      <c r="B98" s="21" t="s">
        <v>61</v>
      </c>
      <c r="C98" s="8"/>
      <c r="D98" s="11"/>
      <c r="E98" s="11"/>
      <c r="F98" s="11"/>
    </row>
    <row r="99" spans="1:6" ht="20.25" customHeight="1" x14ac:dyDescent="0.25">
      <c r="A99" s="10">
        <f>A96+1</f>
        <v>37</v>
      </c>
      <c r="B99" s="12" t="s">
        <v>62</v>
      </c>
      <c r="C99" s="8"/>
      <c r="D99" s="11"/>
      <c r="E99" s="11"/>
      <c r="F99" s="11"/>
    </row>
    <row r="100" spans="1:6" ht="18" customHeight="1" x14ac:dyDescent="0.25">
      <c r="A100" s="8"/>
      <c r="B100" s="14" t="s">
        <v>13</v>
      </c>
      <c r="C100" s="10" t="s">
        <v>14</v>
      </c>
      <c r="D100" s="11">
        <v>2</v>
      </c>
      <c r="E100" s="11">
        <v>1500</v>
      </c>
      <c r="F100" s="11">
        <f t="shared" si="5"/>
        <v>3000</v>
      </c>
    </row>
    <row r="101" spans="1:6" ht="20.25" customHeight="1" x14ac:dyDescent="0.25">
      <c r="A101" s="10">
        <f>A99+1</f>
        <v>38</v>
      </c>
      <c r="B101" s="12" t="s">
        <v>63</v>
      </c>
      <c r="C101" s="8"/>
      <c r="D101" s="11"/>
      <c r="E101" s="11"/>
      <c r="F101" s="11"/>
    </row>
    <row r="102" spans="1:6" ht="18" customHeight="1" x14ac:dyDescent="0.25">
      <c r="A102" s="8"/>
      <c r="B102" s="14" t="s">
        <v>13</v>
      </c>
      <c r="C102" s="10" t="s">
        <v>14</v>
      </c>
      <c r="D102" s="11">
        <v>1</v>
      </c>
      <c r="E102" s="11">
        <v>600</v>
      </c>
      <c r="F102" s="11">
        <f t="shared" si="5"/>
        <v>600</v>
      </c>
    </row>
    <row r="103" spans="1:6" ht="18" customHeight="1" x14ac:dyDescent="0.25">
      <c r="A103" s="10">
        <f>A101+1</f>
        <v>39</v>
      </c>
      <c r="B103" s="12" t="s">
        <v>64</v>
      </c>
      <c r="C103" s="10"/>
      <c r="D103" s="11"/>
      <c r="E103" s="11"/>
      <c r="F103" s="11"/>
    </row>
    <row r="104" spans="1:6" ht="18" customHeight="1" x14ac:dyDescent="0.25">
      <c r="A104" s="8"/>
      <c r="B104" s="14" t="s">
        <v>13</v>
      </c>
      <c r="C104" s="10" t="s">
        <v>14</v>
      </c>
      <c r="D104" s="11">
        <v>2</v>
      </c>
      <c r="E104" s="11">
        <v>1300</v>
      </c>
      <c r="F104" s="11">
        <f t="shared" ref="F104:F130" si="7">+E104*D104</f>
        <v>2600</v>
      </c>
    </row>
    <row r="105" spans="1:6" ht="20.25" customHeight="1" x14ac:dyDescent="0.25">
      <c r="A105" s="10">
        <f>A103+1</f>
        <v>40</v>
      </c>
      <c r="B105" s="12" t="s">
        <v>65</v>
      </c>
      <c r="C105" s="8"/>
      <c r="D105" s="11"/>
      <c r="E105" s="11"/>
      <c r="F105" s="11"/>
    </row>
    <row r="106" spans="1:6" ht="18" customHeight="1" x14ac:dyDescent="0.25">
      <c r="A106" s="8"/>
      <c r="B106" s="14" t="s">
        <v>13</v>
      </c>
      <c r="C106" s="10" t="s">
        <v>14</v>
      </c>
      <c r="D106" s="11">
        <v>2</v>
      </c>
      <c r="E106" s="11">
        <v>1500</v>
      </c>
      <c r="F106" s="11">
        <f t="shared" si="7"/>
        <v>3000</v>
      </c>
    </row>
    <row r="107" spans="1:6" s="39" customFormat="1" ht="20.25" customHeight="1" x14ac:dyDescent="0.25">
      <c r="A107" s="43">
        <f>A105+1</f>
        <v>41</v>
      </c>
      <c r="B107" s="44" t="s">
        <v>90</v>
      </c>
      <c r="C107" s="45"/>
      <c r="D107" s="38"/>
      <c r="E107" s="38"/>
      <c r="F107" s="38"/>
    </row>
    <row r="108" spans="1:6" s="39" customFormat="1" ht="18" customHeight="1" x14ac:dyDescent="0.25">
      <c r="A108" s="37"/>
      <c r="B108" s="40" t="s">
        <v>13</v>
      </c>
      <c r="C108" s="35" t="s">
        <v>14</v>
      </c>
      <c r="D108" s="38">
        <v>2</v>
      </c>
      <c r="E108" s="38">
        <v>1500</v>
      </c>
      <c r="F108" s="38">
        <f t="shared" si="7"/>
        <v>3000</v>
      </c>
    </row>
    <row r="109" spans="1:6" ht="20.25" customHeight="1" x14ac:dyDescent="0.25">
      <c r="A109" s="10">
        <f>A107+1</f>
        <v>42</v>
      </c>
      <c r="B109" s="12" t="s">
        <v>66</v>
      </c>
      <c r="C109" s="8"/>
      <c r="D109" s="11"/>
      <c r="E109" s="11"/>
      <c r="F109" s="11"/>
    </row>
    <row r="110" spans="1:6" ht="18" customHeight="1" thickBot="1" x14ac:dyDescent="0.3">
      <c r="A110" s="8"/>
      <c r="B110" s="15" t="s">
        <v>13</v>
      </c>
      <c r="C110" s="16" t="s">
        <v>14</v>
      </c>
      <c r="D110" s="11">
        <v>4</v>
      </c>
      <c r="E110" s="19">
        <v>500</v>
      </c>
      <c r="F110" s="11">
        <f t="shared" si="7"/>
        <v>2000</v>
      </c>
    </row>
    <row r="111" spans="1:6" ht="16.5" customHeight="1" thickBot="1" x14ac:dyDescent="0.3">
      <c r="A111" s="20"/>
      <c r="B111" s="48" t="s">
        <v>67</v>
      </c>
      <c r="C111" s="49"/>
      <c r="D111" s="49"/>
      <c r="E111" s="50"/>
      <c r="F111" s="33">
        <f>SUM(F88:F110)</f>
        <v>31150</v>
      </c>
    </row>
    <row r="112" spans="1:6" ht="18.75" customHeight="1" x14ac:dyDescent="0.25">
      <c r="A112" s="10"/>
      <c r="B112" s="56" t="s">
        <v>68</v>
      </c>
      <c r="C112" s="57"/>
      <c r="D112" s="57"/>
      <c r="E112" s="58"/>
      <c r="F112" s="11"/>
    </row>
    <row r="113" spans="1:6" ht="30.75" customHeight="1" x14ac:dyDescent="0.25">
      <c r="A113" s="10">
        <f>+A109+1</f>
        <v>43</v>
      </c>
      <c r="B113" s="12" t="s">
        <v>81</v>
      </c>
      <c r="C113" s="8"/>
      <c r="D113" s="11"/>
      <c r="E113" s="11"/>
      <c r="F113" s="11"/>
    </row>
    <row r="114" spans="1:6" ht="18" customHeight="1" x14ac:dyDescent="0.25">
      <c r="A114" s="8"/>
      <c r="B114" s="14" t="s">
        <v>69</v>
      </c>
      <c r="C114" s="10" t="s">
        <v>10</v>
      </c>
      <c r="D114" s="11">
        <f>1525+300+600</f>
        <v>2425</v>
      </c>
      <c r="E114" s="11">
        <v>25</v>
      </c>
      <c r="F114" s="11">
        <f t="shared" si="7"/>
        <v>60625</v>
      </c>
    </row>
    <row r="115" spans="1:6" ht="30.75" customHeight="1" x14ac:dyDescent="0.25">
      <c r="A115" s="10">
        <f>A113+1</f>
        <v>44</v>
      </c>
      <c r="B115" s="12" t="s">
        <v>84</v>
      </c>
      <c r="C115" s="8"/>
      <c r="D115" s="11"/>
      <c r="E115" s="11"/>
      <c r="F115" s="11"/>
    </row>
    <row r="116" spans="1:6" ht="18" customHeight="1" x14ac:dyDescent="0.25">
      <c r="A116" s="8"/>
      <c r="B116" s="14" t="s">
        <v>69</v>
      </c>
      <c r="C116" s="10" t="s">
        <v>10</v>
      </c>
      <c r="D116" s="11">
        <f>400+30+100</f>
        <v>530</v>
      </c>
      <c r="E116" s="11">
        <v>25</v>
      </c>
      <c r="F116" s="11">
        <f t="shared" si="7"/>
        <v>13250</v>
      </c>
    </row>
    <row r="117" spans="1:6" ht="27.75" customHeight="1" x14ac:dyDescent="0.25">
      <c r="A117" s="10">
        <f>A115+1</f>
        <v>45</v>
      </c>
      <c r="B117" s="12" t="s">
        <v>85</v>
      </c>
      <c r="C117" s="8"/>
      <c r="D117" s="11"/>
      <c r="E117" s="11"/>
      <c r="F117" s="11"/>
    </row>
    <row r="118" spans="1:6" ht="18" customHeight="1" x14ac:dyDescent="0.25">
      <c r="A118" s="8"/>
      <c r="B118" s="14" t="s">
        <v>69</v>
      </c>
      <c r="C118" s="10" t="s">
        <v>10</v>
      </c>
      <c r="D118" s="11">
        <v>430</v>
      </c>
      <c r="E118" s="11">
        <v>80</v>
      </c>
      <c r="F118" s="11">
        <f t="shared" ref="F118" si="8">+E118*D118</f>
        <v>34400</v>
      </c>
    </row>
    <row r="119" spans="1:6" ht="30" customHeight="1" x14ac:dyDescent="0.25">
      <c r="A119" s="10">
        <f>A117+1</f>
        <v>46</v>
      </c>
      <c r="B119" s="12" t="s">
        <v>82</v>
      </c>
      <c r="C119" s="8"/>
      <c r="D119" s="11"/>
      <c r="E119" s="11"/>
      <c r="F119" s="11"/>
    </row>
    <row r="120" spans="1:6" ht="18" customHeight="1" x14ac:dyDescent="0.25">
      <c r="A120" s="8"/>
      <c r="B120" s="15" t="s">
        <v>69</v>
      </c>
      <c r="C120" s="16" t="s">
        <v>10</v>
      </c>
      <c r="D120" s="11">
        <v>544</v>
      </c>
      <c r="E120" s="19">
        <v>25</v>
      </c>
      <c r="F120" s="11">
        <f>+E120*D120</f>
        <v>13600</v>
      </c>
    </row>
    <row r="121" spans="1:6" ht="27.75" customHeight="1" x14ac:dyDescent="0.25">
      <c r="A121" s="10">
        <f>A119+1</f>
        <v>47</v>
      </c>
      <c r="B121" s="12" t="s">
        <v>86</v>
      </c>
      <c r="C121" s="8"/>
      <c r="D121" s="11"/>
      <c r="E121" s="11"/>
      <c r="F121" s="11"/>
    </row>
    <row r="122" spans="1:6" ht="18" customHeight="1" thickBot="1" x14ac:dyDescent="0.3">
      <c r="A122" s="8"/>
      <c r="B122" s="14" t="s">
        <v>69</v>
      </c>
      <c r="C122" s="10" t="s">
        <v>10</v>
      </c>
      <c r="D122" s="11">
        <v>95</v>
      </c>
      <c r="E122" s="11">
        <v>25</v>
      </c>
      <c r="F122" s="11">
        <f t="shared" ref="F122" si="9">+E122*D122</f>
        <v>2375</v>
      </c>
    </row>
    <row r="123" spans="1:6" ht="14.25" customHeight="1" thickBot="1" x14ac:dyDescent="0.3">
      <c r="A123" s="20"/>
      <c r="B123" s="48" t="s">
        <v>70</v>
      </c>
      <c r="C123" s="49"/>
      <c r="D123" s="49"/>
      <c r="E123" s="50"/>
      <c r="F123" s="33">
        <f>+SUM(F113:F122)</f>
        <v>124250</v>
      </c>
    </row>
    <row r="124" spans="1:6" ht="14.25" customHeight="1" x14ac:dyDescent="0.25">
      <c r="A124" s="10"/>
      <c r="B124" s="56" t="s">
        <v>71</v>
      </c>
      <c r="C124" s="57"/>
      <c r="D124" s="57"/>
      <c r="E124" s="58"/>
      <c r="F124" s="11"/>
    </row>
    <row r="125" spans="1:6" ht="20.25" customHeight="1" x14ac:dyDescent="0.25">
      <c r="A125" s="10">
        <f>A121+1</f>
        <v>48</v>
      </c>
      <c r="B125" s="12" t="s">
        <v>72</v>
      </c>
      <c r="C125" s="8"/>
      <c r="D125" s="11"/>
      <c r="E125" s="11"/>
      <c r="F125" s="11"/>
    </row>
    <row r="126" spans="1:6" ht="18" customHeight="1" x14ac:dyDescent="0.25">
      <c r="A126" s="8"/>
      <c r="B126" s="14" t="s">
        <v>69</v>
      </c>
      <c r="C126" s="10" t="s">
        <v>10</v>
      </c>
      <c r="D126" s="11">
        <f>56+160</f>
        <v>216</v>
      </c>
      <c r="E126" s="11">
        <v>50</v>
      </c>
      <c r="F126" s="11">
        <f t="shared" si="7"/>
        <v>10800</v>
      </c>
    </row>
    <row r="127" spans="1:6" ht="29.25" customHeight="1" x14ac:dyDescent="0.25">
      <c r="A127" s="10">
        <f>A125+1</f>
        <v>49</v>
      </c>
      <c r="B127" s="12" t="s">
        <v>73</v>
      </c>
      <c r="C127" s="8"/>
      <c r="D127" s="11"/>
      <c r="E127" s="11"/>
      <c r="F127" s="11"/>
    </row>
    <row r="128" spans="1:6" ht="18" customHeight="1" x14ac:dyDescent="0.25">
      <c r="A128" s="8"/>
      <c r="B128" s="14" t="s">
        <v>69</v>
      </c>
      <c r="C128" s="10" t="s">
        <v>10</v>
      </c>
      <c r="D128" s="11">
        <f>56+160</f>
        <v>216</v>
      </c>
      <c r="E128" s="11">
        <v>150</v>
      </c>
      <c r="F128" s="11">
        <f t="shared" si="7"/>
        <v>32400</v>
      </c>
    </row>
    <row r="129" spans="1:6" ht="30.75" customHeight="1" x14ac:dyDescent="0.25">
      <c r="A129" s="10">
        <f>A127+1</f>
        <v>50</v>
      </c>
      <c r="B129" s="12" t="s">
        <v>74</v>
      </c>
      <c r="C129" s="8"/>
      <c r="D129" s="11"/>
      <c r="E129" s="11"/>
      <c r="F129" s="11"/>
    </row>
    <row r="130" spans="1:6" ht="18" customHeight="1" x14ac:dyDescent="0.25">
      <c r="A130" s="8"/>
      <c r="B130" s="14" t="s">
        <v>75</v>
      </c>
      <c r="C130" s="10" t="s">
        <v>17</v>
      </c>
      <c r="D130" s="11">
        <f>20+50</f>
        <v>70</v>
      </c>
      <c r="E130" s="11">
        <v>50</v>
      </c>
      <c r="F130" s="11">
        <f t="shared" si="7"/>
        <v>3500</v>
      </c>
    </row>
    <row r="131" spans="1:6" ht="20.25" customHeight="1" x14ac:dyDescent="0.25">
      <c r="A131" s="10">
        <f>A129+1</f>
        <v>51</v>
      </c>
      <c r="B131" s="12" t="s">
        <v>76</v>
      </c>
      <c r="C131" s="8"/>
      <c r="D131" s="11"/>
      <c r="E131" s="11"/>
      <c r="F131" s="11"/>
    </row>
    <row r="132" spans="1:6" ht="18" customHeight="1" thickBot="1" x14ac:dyDescent="0.3">
      <c r="A132" s="8"/>
      <c r="B132" s="15" t="s">
        <v>13</v>
      </c>
      <c r="C132" s="16" t="s">
        <v>14</v>
      </c>
      <c r="D132" s="11">
        <v>4</v>
      </c>
      <c r="E132" s="19">
        <v>500</v>
      </c>
      <c r="F132" s="11">
        <f>+E132*D132</f>
        <v>2000</v>
      </c>
    </row>
    <row r="133" spans="1:6" ht="15" customHeight="1" thickBot="1" x14ac:dyDescent="0.3">
      <c r="A133" s="20"/>
      <c r="B133" s="48" t="s">
        <v>77</v>
      </c>
      <c r="C133" s="49"/>
      <c r="D133" s="49"/>
      <c r="E133" s="50"/>
      <c r="F133" s="34">
        <f>SUM(F126:F132)</f>
        <v>48700</v>
      </c>
    </row>
    <row r="134" spans="1:6" ht="18" customHeight="1" thickBot="1" x14ac:dyDescent="0.3">
      <c r="A134" s="59" t="s">
        <v>78</v>
      </c>
      <c r="B134" s="60"/>
      <c r="C134" s="60"/>
      <c r="D134" s="60"/>
      <c r="E134" s="61"/>
      <c r="F134" s="1">
        <f>+F133+F123+F111+F84+F59+F42+F32</f>
        <v>364200</v>
      </c>
    </row>
    <row r="135" spans="1:6" ht="15" customHeight="1" thickBot="1" x14ac:dyDescent="0.3">
      <c r="A135" s="59" t="s">
        <v>79</v>
      </c>
      <c r="B135" s="60"/>
      <c r="C135" s="60"/>
      <c r="D135" s="60"/>
      <c r="E135" s="61"/>
      <c r="F135" s="25">
        <f>0.2*F134</f>
        <v>72840</v>
      </c>
    </row>
    <row r="136" spans="1:6" ht="16.5" customHeight="1" thickBot="1" x14ac:dyDescent="0.3">
      <c r="A136" s="59" t="s">
        <v>80</v>
      </c>
      <c r="B136" s="60"/>
      <c r="C136" s="60"/>
      <c r="D136" s="60"/>
      <c r="E136" s="61"/>
      <c r="F136" s="25">
        <f>SUM(F134:F135)</f>
        <v>437040</v>
      </c>
    </row>
    <row r="137" spans="1:6" ht="15.75" customHeight="1" x14ac:dyDescent="0.25">
      <c r="A137" s="26"/>
      <c r="B137" s="27"/>
      <c r="C137" s="28"/>
      <c r="D137" s="29"/>
      <c r="E137" s="29"/>
      <c r="F137" s="30"/>
    </row>
    <row r="138" spans="1:6" ht="44.25" customHeight="1" x14ac:dyDescent="0.25">
      <c r="A138" s="62"/>
      <c r="B138" s="62"/>
      <c r="C138" s="62"/>
      <c r="D138" s="62"/>
      <c r="E138" s="62"/>
      <c r="F138" s="62"/>
    </row>
    <row r="139" spans="1:6" x14ac:dyDescent="0.25">
      <c r="F139" s="31"/>
    </row>
    <row r="140" spans="1:6" x14ac:dyDescent="0.25">
      <c r="F140" s="32"/>
    </row>
  </sheetData>
  <mergeCells count="20">
    <mergeCell ref="A136:E136"/>
    <mergeCell ref="A138:F138"/>
    <mergeCell ref="B112:E112"/>
    <mergeCell ref="B123:E123"/>
    <mergeCell ref="B124:E124"/>
    <mergeCell ref="B133:E133"/>
    <mergeCell ref="A134:E134"/>
    <mergeCell ref="A135:E135"/>
    <mergeCell ref="B111:E111"/>
    <mergeCell ref="A1:F1"/>
    <mergeCell ref="A2:F2"/>
    <mergeCell ref="B4:E4"/>
    <mergeCell ref="B32:E32"/>
    <mergeCell ref="B33:E33"/>
    <mergeCell ref="B42:E42"/>
    <mergeCell ref="B43:E43"/>
    <mergeCell ref="B59:E59"/>
    <mergeCell ref="B60:E60"/>
    <mergeCell ref="B84:E84"/>
    <mergeCell ref="B85:E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9"/>
  <sheetViews>
    <sheetView tabSelected="1" view="pageBreakPreview" topLeftCell="A52" zoomScale="106" zoomScaleNormal="106" zoomScaleSheetLayoutView="106" workbookViewId="0">
      <selection activeCell="E72" sqref="E72"/>
    </sheetView>
  </sheetViews>
  <sheetFormatPr baseColWidth="10" defaultColWidth="11.42578125" defaultRowHeight="15" x14ac:dyDescent="0.25"/>
  <cols>
    <col min="1" max="1" width="7.85546875" style="5" customWidth="1"/>
    <col min="2" max="2" width="44.42578125" style="5" customWidth="1"/>
    <col min="3" max="3" width="9.85546875" style="5" customWidth="1"/>
    <col min="4" max="4" width="13" style="5" customWidth="1"/>
    <col min="5" max="5" width="17.42578125" style="5" customWidth="1"/>
    <col min="6" max="6" width="18" style="5" customWidth="1"/>
    <col min="7" max="16384" width="11.42578125" style="5"/>
  </cols>
  <sheetData>
    <row r="1" spans="1:6" ht="24.75" customHeight="1" x14ac:dyDescent="0.25">
      <c r="A1" s="63" t="s">
        <v>112</v>
      </c>
      <c r="B1" s="63"/>
      <c r="C1" s="63"/>
      <c r="D1" s="63"/>
      <c r="E1" s="63"/>
      <c r="F1" s="63"/>
    </row>
    <row r="2" spans="1:6" ht="54.75" customHeight="1" x14ac:dyDescent="0.25">
      <c r="A2" s="52" t="s">
        <v>102</v>
      </c>
      <c r="B2" s="52"/>
      <c r="C2" s="52"/>
      <c r="D2" s="52"/>
      <c r="E2" s="52"/>
      <c r="F2" s="52"/>
    </row>
    <row r="3" spans="1:6" ht="5.25" customHeight="1" thickBot="1" x14ac:dyDescent="0.3">
      <c r="A3" s="46"/>
      <c r="B3" s="46"/>
      <c r="C3" s="46"/>
      <c r="D3" s="46"/>
      <c r="E3" s="46"/>
      <c r="F3" s="46"/>
    </row>
    <row r="4" spans="1:6" ht="29.25" thickBot="1" x14ac:dyDescent="0.3">
      <c r="A4" s="2" t="s">
        <v>1</v>
      </c>
      <c r="B4" s="3" t="s">
        <v>2</v>
      </c>
      <c r="C4" s="2" t="s">
        <v>3</v>
      </c>
      <c r="D4" s="4" t="s">
        <v>4</v>
      </c>
      <c r="E4" s="4" t="s">
        <v>5</v>
      </c>
      <c r="F4" s="4" t="s">
        <v>6</v>
      </c>
    </row>
    <row r="5" spans="1:6" ht="15" customHeight="1" x14ac:dyDescent="0.25">
      <c r="A5" s="6"/>
      <c r="B5" s="64" t="s">
        <v>7</v>
      </c>
      <c r="C5" s="65"/>
      <c r="D5" s="65"/>
      <c r="E5" s="66"/>
      <c r="F5" s="7"/>
    </row>
    <row r="6" spans="1:6" ht="17.25" customHeight="1" x14ac:dyDescent="0.25">
      <c r="A6" s="8"/>
      <c r="B6" s="9" t="s">
        <v>8</v>
      </c>
      <c r="C6" s="10"/>
      <c r="D6" s="11"/>
      <c r="E6" s="11"/>
      <c r="F6" s="11"/>
    </row>
    <row r="7" spans="1:6" s="13" customFormat="1" x14ac:dyDescent="0.25">
      <c r="A7" s="10">
        <f>1</f>
        <v>1</v>
      </c>
      <c r="B7" s="12" t="s">
        <v>11</v>
      </c>
      <c r="C7" s="8"/>
      <c r="D7" s="11"/>
      <c r="E7" s="11"/>
      <c r="F7" s="11"/>
    </row>
    <row r="8" spans="1:6" s="13" customFormat="1" x14ac:dyDescent="0.25">
      <c r="A8" s="10"/>
      <c r="B8" s="14" t="s">
        <v>9</v>
      </c>
      <c r="C8" s="10" t="s">
        <v>10</v>
      </c>
      <c r="D8" s="11">
        <v>30</v>
      </c>
      <c r="E8" s="11"/>
      <c r="F8" s="11"/>
    </row>
    <row r="9" spans="1:6" s="13" customFormat="1" x14ac:dyDescent="0.25">
      <c r="A9" s="10">
        <f>A7+1</f>
        <v>2</v>
      </c>
      <c r="B9" s="12" t="s">
        <v>12</v>
      </c>
      <c r="C9" s="8"/>
      <c r="D9" s="11"/>
      <c r="E9" s="11"/>
      <c r="F9" s="11"/>
    </row>
    <row r="10" spans="1:6" s="13" customFormat="1" x14ac:dyDescent="0.25">
      <c r="A10" s="10"/>
      <c r="B10" s="14" t="s">
        <v>9</v>
      </c>
      <c r="C10" s="10" t="s">
        <v>10</v>
      </c>
      <c r="D10" s="11">
        <v>70</v>
      </c>
      <c r="E10" s="11"/>
      <c r="F10" s="11"/>
    </row>
    <row r="11" spans="1:6" s="13" customFormat="1" ht="18.75" customHeight="1" x14ac:dyDescent="0.25">
      <c r="A11" s="10">
        <f>A9+1</f>
        <v>3</v>
      </c>
      <c r="B11" s="12" t="s">
        <v>15</v>
      </c>
      <c r="C11" s="8"/>
      <c r="D11" s="11"/>
      <c r="E11" s="11"/>
      <c r="F11" s="11"/>
    </row>
    <row r="12" spans="1:6" ht="12.75" customHeight="1" x14ac:dyDescent="0.25">
      <c r="A12" s="8"/>
      <c r="B12" s="14" t="s">
        <v>9</v>
      </c>
      <c r="C12" s="10" t="s">
        <v>10</v>
      </c>
      <c r="D12" s="11">
        <v>56</v>
      </c>
      <c r="E12" s="11"/>
      <c r="F12" s="11"/>
    </row>
    <row r="13" spans="1:6" ht="17.25" customHeight="1" x14ac:dyDescent="0.25">
      <c r="A13" s="10">
        <f>A11+1</f>
        <v>4</v>
      </c>
      <c r="B13" s="12" t="s">
        <v>16</v>
      </c>
      <c r="C13" s="8"/>
      <c r="D13" s="11"/>
      <c r="E13" s="11"/>
      <c r="F13" s="11"/>
    </row>
    <row r="14" spans="1:6" ht="15.75" customHeight="1" x14ac:dyDescent="0.25">
      <c r="A14" s="8"/>
      <c r="B14" s="14" t="s">
        <v>96</v>
      </c>
      <c r="C14" s="10" t="s">
        <v>17</v>
      </c>
      <c r="D14" s="11">
        <v>150</v>
      </c>
      <c r="E14" s="11"/>
      <c r="F14" s="11"/>
    </row>
    <row r="15" spans="1:6" ht="15.75" customHeight="1" x14ac:dyDescent="0.25">
      <c r="A15" s="8"/>
      <c r="B15" s="9" t="s">
        <v>19</v>
      </c>
      <c r="C15" s="10"/>
      <c r="D15" s="11"/>
      <c r="E15" s="11"/>
      <c r="F15" s="11"/>
    </row>
    <row r="16" spans="1:6" ht="27" customHeight="1" x14ac:dyDescent="0.25">
      <c r="A16" s="10">
        <f>A13+1</f>
        <v>5</v>
      </c>
      <c r="B16" s="12" t="s">
        <v>20</v>
      </c>
      <c r="C16" s="8"/>
      <c r="D16" s="11"/>
      <c r="E16" s="11"/>
      <c r="F16" s="11"/>
    </row>
    <row r="17" spans="1:6" ht="15.75" customHeight="1" x14ac:dyDescent="0.25">
      <c r="A17" s="8"/>
      <c r="B17" s="14" t="s">
        <v>21</v>
      </c>
      <c r="C17" s="10" t="s">
        <v>14</v>
      </c>
      <c r="D17" s="11">
        <v>2</v>
      </c>
      <c r="E17" s="11"/>
      <c r="F17" s="11"/>
    </row>
    <row r="18" spans="1:6" ht="18.75" customHeight="1" x14ac:dyDescent="0.25">
      <c r="A18" s="10">
        <f>A16+1</f>
        <v>6</v>
      </c>
      <c r="B18" s="12" t="s">
        <v>22</v>
      </c>
      <c r="C18" s="8"/>
      <c r="D18" s="11"/>
      <c r="E18" s="11"/>
      <c r="F18" s="11"/>
    </row>
    <row r="19" spans="1:6" ht="17.25" customHeight="1" x14ac:dyDescent="0.25">
      <c r="A19" s="8"/>
      <c r="B19" s="14" t="s">
        <v>23</v>
      </c>
      <c r="C19" s="10" t="s">
        <v>17</v>
      </c>
      <c r="D19" s="11">
        <v>15</v>
      </c>
      <c r="E19" s="11"/>
      <c r="F19" s="11"/>
    </row>
    <row r="20" spans="1:6" ht="18" customHeight="1" x14ac:dyDescent="0.25">
      <c r="A20" s="8"/>
      <c r="B20" s="9" t="s">
        <v>24</v>
      </c>
      <c r="C20" s="10"/>
      <c r="D20" s="11"/>
      <c r="E20" s="11"/>
      <c r="F20" s="11"/>
    </row>
    <row r="21" spans="1:6" ht="27" customHeight="1" x14ac:dyDescent="0.25">
      <c r="A21" s="10">
        <f>A18+1</f>
        <v>7</v>
      </c>
      <c r="B21" s="12" t="s">
        <v>25</v>
      </c>
      <c r="C21" s="8"/>
      <c r="D21" s="11"/>
      <c r="E21" s="11"/>
      <c r="F21" s="11"/>
    </row>
    <row r="22" spans="1:6" ht="18" customHeight="1" x14ac:dyDescent="0.25">
      <c r="A22" s="8"/>
      <c r="B22" s="14" t="s">
        <v>18</v>
      </c>
      <c r="C22" s="10" t="s">
        <v>10</v>
      </c>
      <c r="D22" s="11">
        <v>10</v>
      </c>
      <c r="E22" s="11"/>
      <c r="F22" s="11"/>
    </row>
    <row r="23" spans="1:6" ht="18" customHeight="1" x14ac:dyDescent="0.25">
      <c r="A23" s="8"/>
      <c r="B23" s="9" t="s">
        <v>26</v>
      </c>
      <c r="C23" s="10"/>
      <c r="D23" s="11"/>
      <c r="E23" s="11"/>
      <c r="F23" s="11"/>
    </row>
    <row r="24" spans="1:6" ht="15.75" customHeight="1" x14ac:dyDescent="0.25">
      <c r="A24" s="10">
        <f>A21+1</f>
        <v>8</v>
      </c>
      <c r="B24" s="12" t="s">
        <v>27</v>
      </c>
      <c r="C24" s="8"/>
      <c r="D24" s="11"/>
      <c r="E24" s="11"/>
      <c r="F24" s="11"/>
    </row>
    <row r="25" spans="1:6" ht="18" customHeight="1" x14ac:dyDescent="0.25">
      <c r="A25" s="8"/>
      <c r="B25" s="14" t="s">
        <v>23</v>
      </c>
      <c r="C25" s="10" t="s">
        <v>17</v>
      </c>
      <c r="D25" s="11">
        <v>20</v>
      </c>
      <c r="E25" s="11"/>
      <c r="F25" s="11"/>
    </row>
    <row r="26" spans="1:6" ht="18.75" customHeight="1" x14ac:dyDescent="0.25">
      <c r="A26" s="8"/>
      <c r="B26" s="9" t="s">
        <v>28</v>
      </c>
      <c r="C26" s="10"/>
      <c r="D26" s="11"/>
      <c r="E26" s="11"/>
      <c r="F26" s="11"/>
    </row>
    <row r="27" spans="1:6" ht="15.75" customHeight="1" x14ac:dyDescent="0.25">
      <c r="A27" s="10">
        <f>A24+1</f>
        <v>9</v>
      </c>
      <c r="B27" s="12" t="s">
        <v>29</v>
      </c>
      <c r="C27" s="8"/>
      <c r="D27" s="11"/>
      <c r="E27" s="11"/>
      <c r="F27" s="11"/>
    </row>
    <row r="28" spans="1:6" ht="18" customHeight="1" x14ac:dyDescent="0.25">
      <c r="A28" s="8"/>
      <c r="B28" s="14" t="s">
        <v>18</v>
      </c>
      <c r="C28" s="10" t="s">
        <v>10</v>
      </c>
      <c r="D28" s="11">
        <v>10</v>
      </c>
      <c r="E28" s="11"/>
      <c r="F28" s="11"/>
    </row>
    <row r="29" spans="1:6" ht="16.5" customHeight="1" x14ac:dyDescent="0.25">
      <c r="A29" s="10">
        <f>A27+1</f>
        <v>10</v>
      </c>
      <c r="B29" s="12" t="s">
        <v>30</v>
      </c>
      <c r="C29" s="8"/>
      <c r="D29" s="11"/>
      <c r="E29" s="11"/>
      <c r="F29" s="11"/>
    </row>
    <row r="30" spans="1:6" ht="18" customHeight="1" thickBot="1" x14ac:dyDescent="0.3">
      <c r="A30" s="8"/>
      <c r="B30" s="15" t="s">
        <v>18</v>
      </c>
      <c r="C30" s="16" t="s">
        <v>10</v>
      </c>
      <c r="D30" s="11">
        <v>20</v>
      </c>
      <c r="E30" s="11"/>
      <c r="F30" s="19"/>
    </row>
    <row r="31" spans="1:6" ht="18.75" customHeight="1" thickBot="1" x14ac:dyDescent="0.3">
      <c r="A31" s="17"/>
      <c r="B31" s="48" t="s">
        <v>32</v>
      </c>
      <c r="C31" s="49"/>
      <c r="D31" s="49"/>
      <c r="E31" s="50"/>
      <c r="F31" s="34"/>
    </row>
    <row r="32" spans="1:6" ht="13.5" customHeight="1" x14ac:dyDescent="0.25">
      <c r="A32" s="10"/>
      <c r="B32" s="64" t="s">
        <v>33</v>
      </c>
      <c r="C32" s="65"/>
      <c r="D32" s="65"/>
      <c r="E32" s="66"/>
      <c r="F32" s="47"/>
    </row>
    <row r="33" spans="1:6" s="39" customFormat="1" ht="17.25" customHeight="1" x14ac:dyDescent="0.25">
      <c r="A33" s="35">
        <f>A29+1</f>
        <v>11</v>
      </c>
      <c r="B33" s="36" t="s">
        <v>89</v>
      </c>
      <c r="C33" s="37"/>
      <c r="D33" s="38"/>
      <c r="E33" s="38"/>
      <c r="F33" s="38"/>
    </row>
    <row r="34" spans="1:6" s="39" customFormat="1" ht="18" customHeight="1" x14ac:dyDescent="0.25">
      <c r="A34" s="37"/>
      <c r="B34" s="40" t="s">
        <v>18</v>
      </c>
      <c r="C34" s="35" t="s">
        <v>10</v>
      </c>
      <c r="D34" s="38">
        <v>80</v>
      </c>
      <c r="E34" s="38"/>
      <c r="F34" s="38"/>
    </row>
    <row r="35" spans="1:6" s="39" customFormat="1" ht="14.25" customHeight="1" x14ac:dyDescent="0.25">
      <c r="A35" s="35">
        <f>A33+1</f>
        <v>12</v>
      </c>
      <c r="B35" s="42" t="s">
        <v>110</v>
      </c>
      <c r="C35" s="35"/>
      <c r="D35" s="38"/>
      <c r="E35" s="38"/>
      <c r="F35" s="38"/>
    </row>
    <row r="36" spans="1:6" s="39" customFormat="1" ht="18" customHeight="1" x14ac:dyDescent="0.25">
      <c r="A36" s="37"/>
      <c r="B36" s="40" t="s">
        <v>18</v>
      </c>
      <c r="C36" s="35" t="s">
        <v>10</v>
      </c>
      <c r="D36" s="38">
        <v>30</v>
      </c>
      <c r="E36" s="38"/>
      <c r="F36" s="38"/>
    </row>
    <row r="37" spans="1:6" s="39" customFormat="1" ht="12.75" customHeight="1" x14ac:dyDescent="0.25">
      <c r="A37" s="35">
        <f>A35+1</f>
        <v>13</v>
      </c>
      <c r="B37" s="42" t="s">
        <v>114</v>
      </c>
      <c r="C37" s="35"/>
      <c r="D37" s="38"/>
      <c r="E37" s="38"/>
      <c r="F37" s="38"/>
    </row>
    <row r="38" spans="1:6" s="39" customFormat="1" ht="15" customHeight="1" x14ac:dyDescent="0.25">
      <c r="A38" s="37"/>
      <c r="B38" s="40" t="s">
        <v>18</v>
      </c>
      <c r="C38" s="35" t="s">
        <v>10</v>
      </c>
      <c r="D38" s="38">
        <v>8</v>
      </c>
      <c r="E38" s="38"/>
      <c r="F38" s="38"/>
    </row>
    <row r="39" spans="1:6" ht="17.25" customHeight="1" x14ac:dyDescent="0.25">
      <c r="A39" s="10">
        <f>A37+1</f>
        <v>14</v>
      </c>
      <c r="B39" s="18" t="s">
        <v>34</v>
      </c>
      <c r="C39" s="10"/>
      <c r="D39" s="11"/>
      <c r="E39" s="11"/>
      <c r="F39" s="11"/>
    </row>
    <row r="40" spans="1:6" ht="18" customHeight="1" thickBot="1" x14ac:dyDescent="0.3">
      <c r="A40" s="8"/>
      <c r="B40" s="15" t="s">
        <v>18</v>
      </c>
      <c r="C40" s="16" t="s">
        <v>10</v>
      </c>
      <c r="D40" s="11">
        <v>70</v>
      </c>
      <c r="E40" s="19"/>
      <c r="F40" s="19"/>
    </row>
    <row r="41" spans="1:6" ht="18" customHeight="1" thickBot="1" x14ac:dyDescent="0.3">
      <c r="A41" s="20"/>
      <c r="B41" s="48" t="s">
        <v>35</v>
      </c>
      <c r="C41" s="49"/>
      <c r="D41" s="49"/>
      <c r="E41" s="50"/>
      <c r="F41" s="34"/>
    </row>
    <row r="42" spans="1:6" ht="18" customHeight="1" x14ac:dyDescent="0.25">
      <c r="A42" s="10"/>
      <c r="B42" s="64" t="s">
        <v>36</v>
      </c>
      <c r="C42" s="65"/>
      <c r="D42" s="65"/>
      <c r="E42" s="66"/>
      <c r="F42" s="47"/>
    </row>
    <row r="43" spans="1:6" ht="19.5" customHeight="1" x14ac:dyDescent="0.25">
      <c r="A43" s="8"/>
      <c r="B43" s="9" t="s">
        <v>37</v>
      </c>
      <c r="C43" s="10"/>
      <c r="D43" s="11"/>
      <c r="E43" s="11"/>
      <c r="F43" s="11"/>
    </row>
    <row r="44" spans="1:6" ht="46.5" customHeight="1" x14ac:dyDescent="0.25">
      <c r="A44" s="10">
        <f>A39+1</f>
        <v>15</v>
      </c>
      <c r="B44" s="12" t="s">
        <v>83</v>
      </c>
      <c r="C44" s="8"/>
      <c r="D44" s="11"/>
      <c r="E44" s="11"/>
      <c r="F44" s="11"/>
    </row>
    <row r="45" spans="1:6" ht="18" customHeight="1" x14ac:dyDescent="0.25">
      <c r="A45" s="8"/>
      <c r="B45" s="14" t="s">
        <v>13</v>
      </c>
      <c r="C45" s="10" t="s">
        <v>14</v>
      </c>
      <c r="D45" s="11">
        <v>5</v>
      </c>
      <c r="E45" s="11"/>
      <c r="F45" s="11"/>
    </row>
    <row r="46" spans="1:6" x14ac:dyDescent="0.25">
      <c r="A46" s="10">
        <f>A44+1</f>
        <v>16</v>
      </c>
      <c r="B46" s="12" t="s">
        <v>98</v>
      </c>
      <c r="C46" s="8"/>
      <c r="D46" s="11"/>
      <c r="E46" s="11"/>
      <c r="F46" s="11"/>
    </row>
    <row r="47" spans="1:6" x14ac:dyDescent="0.25">
      <c r="A47" s="10"/>
      <c r="B47" s="15" t="s">
        <v>18</v>
      </c>
      <c r="C47" s="10" t="s">
        <v>10</v>
      </c>
      <c r="D47" s="11">
        <v>2</v>
      </c>
      <c r="E47" s="11"/>
      <c r="F47" s="11"/>
    </row>
    <row r="48" spans="1:6" x14ac:dyDescent="0.25">
      <c r="A48" s="10">
        <f>A46+1</f>
        <v>17</v>
      </c>
      <c r="B48" s="12" t="s">
        <v>101</v>
      </c>
      <c r="C48" s="8"/>
      <c r="D48" s="11"/>
      <c r="E48" s="11"/>
      <c r="F48" s="11"/>
    </row>
    <row r="49" spans="1:6" x14ac:dyDescent="0.25">
      <c r="A49" s="10"/>
      <c r="B49" s="15" t="s">
        <v>18</v>
      </c>
      <c r="C49" s="10" t="s">
        <v>10</v>
      </c>
      <c r="D49" s="11">
        <v>4</v>
      </c>
      <c r="E49" s="11"/>
      <c r="F49" s="11"/>
    </row>
    <row r="50" spans="1:6" ht="28.5" customHeight="1" x14ac:dyDescent="0.25">
      <c r="A50" s="10">
        <f>A48+1</f>
        <v>18</v>
      </c>
      <c r="B50" s="12" t="s">
        <v>103</v>
      </c>
      <c r="C50" s="8"/>
      <c r="D50" s="11"/>
      <c r="E50" s="11"/>
      <c r="F50" s="11"/>
    </row>
    <row r="51" spans="1:6" x14ac:dyDescent="0.25">
      <c r="A51" s="10"/>
      <c r="B51" s="15" t="s">
        <v>18</v>
      </c>
      <c r="C51" s="10" t="s">
        <v>10</v>
      </c>
      <c r="D51" s="41">
        <v>20</v>
      </c>
      <c r="E51" s="41"/>
      <c r="F51" s="11"/>
    </row>
    <row r="52" spans="1:6" x14ac:dyDescent="0.25">
      <c r="A52" s="10">
        <f>A50+1</f>
        <v>19</v>
      </c>
      <c r="B52" s="12" t="s">
        <v>92</v>
      </c>
      <c r="C52" s="8"/>
      <c r="D52" s="41"/>
      <c r="E52" s="41"/>
      <c r="F52" s="11"/>
    </row>
    <row r="53" spans="1:6" x14ac:dyDescent="0.25">
      <c r="A53" s="10"/>
      <c r="B53" s="14" t="s">
        <v>18</v>
      </c>
      <c r="C53" s="10" t="s">
        <v>10</v>
      </c>
      <c r="D53" s="41">
        <v>12</v>
      </c>
      <c r="E53" s="41"/>
      <c r="F53" s="11"/>
    </row>
    <row r="54" spans="1:6" s="39" customFormat="1" x14ac:dyDescent="0.25">
      <c r="A54" s="35">
        <f>A52+1</f>
        <v>20</v>
      </c>
      <c r="B54" s="36" t="s">
        <v>88</v>
      </c>
      <c r="C54" s="37"/>
      <c r="D54" s="41"/>
      <c r="E54" s="41"/>
      <c r="F54" s="38"/>
    </row>
    <row r="55" spans="1:6" s="39" customFormat="1" x14ac:dyDescent="0.25">
      <c r="A55" s="35"/>
      <c r="B55" s="40" t="s">
        <v>111</v>
      </c>
      <c r="C55" s="35" t="s">
        <v>17</v>
      </c>
      <c r="D55" s="41">
        <v>20</v>
      </c>
      <c r="E55" s="41"/>
      <c r="F55" s="38"/>
    </row>
    <row r="56" spans="1:6" ht="30" x14ac:dyDescent="0.25">
      <c r="A56" s="10">
        <f>A54+1</f>
        <v>21</v>
      </c>
      <c r="B56" s="12" t="s">
        <v>38</v>
      </c>
      <c r="C56" s="8"/>
      <c r="D56" s="41"/>
      <c r="E56" s="41"/>
      <c r="F56" s="11"/>
    </row>
    <row r="57" spans="1:6" ht="15.75" thickBot="1" x14ac:dyDescent="0.3">
      <c r="A57" s="10"/>
      <c r="B57" s="14" t="s">
        <v>13</v>
      </c>
      <c r="C57" s="10" t="s">
        <v>14</v>
      </c>
      <c r="D57" s="11">
        <v>5</v>
      </c>
      <c r="E57" s="11"/>
      <c r="F57" s="19"/>
    </row>
    <row r="58" spans="1:6" ht="18" customHeight="1" thickBot="1" x14ac:dyDescent="0.3">
      <c r="A58" s="20"/>
      <c r="B58" s="48" t="s">
        <v>39</v>
      </c>
      <c r="C58" s="49"/>
      <c r="D58" s="49"/>
      <c r="E58" s="50"/>
      <c r="F58" s="34"/>
    </row>
    <row r="59" spans="1:6" ht="18" customHeight="1" x14ac:dyDescent="0.25">
      <c r="A59" s="20"/>
      <c r="B59" s="64" t="s">
        <v>40</v>
      </c>
      <c r="C59" s="65"/>
      <c r="D59" s="65"/>
      <c r="E59" s="66"/>
      <c r="F59" s="47"/>
    </row>
    <row r="60" spans="1:6" x14ac:dyDescent="0.25">
      <c r="A60" s="8"/>
      <c r="B60" s="9" t="s">
        <v>41</v>
      </c>
      <c r="C60" s="10"/>
      <c r="D60" s="11"/>
      <c r="E60" s="11"/>
      <c r="F60" s="11"/>
    </row>
    <row r="61" spans="1:6" ht="15" customHeight="1" x14ac:dyDescent="0.25">
      <c r="A61" s="10">
        <f>A56+1</f>
        <v>22</v>
      </c>
      <c r="B61" s="12" t="s">
        <v>44</v>
      </c>
      <c r="C61" s="8"/>
      <c r="D61" s="11"/>
      <c r="E61" s="11"/>
      <c r="F61" s="11"/>
    </row>
    <row r="62" spans="1:6" ht="18" customHeight="1" x14ac:dyDescent="0.25">
      <c r="A62" s="8"/>
      <c r="B62" s="14" t="s">
        <v>13</v>
      </c>
      <c r="C62" s="10" t="s">
        <v>14</v>
      </c>
      <c r="D62" s="11">
        <v>3</v>
      </c>
      <c r="E62" s="11"/>
      <c r="F62" s="11"/>
    </row>
    <row r="63" spans="1:6" ht="16.5" customHeight="1" x14ac:dyDescent="0.25">
      <c r="A63" s="10">
        <f>A61+1</f>
        <v>23</v>
      </c>
      <c r="B63" s="12" t="s">
        <v>45</v>
      </c>
      <c r="C63" s="8"/>
      <c r="D63" s="11"/>
      <c r="E63" s="11"/>
      <c r="F63" s="11"/>
    </row>
    <row r="64" spans="1:6" ht="18" customHeight="1" x14ac:dyDescent="0.25">
      <c r="A64" s="8"/>
      <c r="B64" s="14" t="s">
        <v>13</v>
      </c>
      <c r="C64" s="10" t="s">
        <v>14</v>
      </c>
      <c r="D64" s="11">
        <v>3</v>
      </c>
      <c r="E64" s="11"/>
      <c r="F64" s="11"/>
    </row>
    <row r="65" spans="1:6" ht="16.5" customHeight="1" x14ac:dyDescent="0.25">
      <c r="A65" s="10">
        <f>+A63+1</f>
        <v>24</v>
      </c>
      <c r="B65" s="12" t="s">
        <v>46</v>
      </c>
      <c r="C65" s="8"/>
      <c r="D65" s="11"/>
      <c r="E65" s="11"/>
      <c r="F65" s="11"/>
    </row>
    <row r="66" spans="1:6" ht="18" customHeight="1" x14ac:dyDescent="0.25">
      <c r="A66" s="8"/>
      <c r="B66" s="14" t="s">
        <v>13</v>
      </c>
      <c r="C66" s="10" t="s">
        <v>14</v>
      </c>
      <c r="D66" s="11">
        <v>3</v>
      </c>
      <c r="E66" s="11"/>
      <c r="F66" s="11"/>
    </row>
    <row r="67" spans="1:6" ht="15" customHeight="1" x14ac:dyDescent="0.25">
      <c r="A67" s="10">
        <f>A65+1</f>
        <v>25</v>
      </c>
      <c r="B67" s="12" t="s">
        <v>47</v>
      </c>
      <c r="C67" s="8"/>
      <c r="D67" s="11"/>
      <c r="E67" s="11"/>
      <c r="F67" s="11"/>
    </row>
    <row r="68" spans="1:6" ht="18" customHeight="1" x14ac:dyDescent="0.25">
      <c r="A68" s="8"/>
      <c r="B68" s="14" t="s">
        <v>13</v>
      </c>
      <c r="C68" s="10" t="s">
        <v>14</v>
      </c>
      <c r="D68" s="11">
        <v>4</v>
      </c>
      <c r="E68" s="11"/>
      <c r="F68" s="11"/>
    </row>
    <row r="69" spans="1:6" ht="18" customHeight="1" x14ac:dyDescent="0.25">
      <c r="A69" s="10">
        <f>A67+1</f>
        <v>26</v>
      </c>
      <c r="B69" s="12" t="s">
        <v>48</v>
      </c>
      <c r="C69" s="8"/>
      <c r="D69" s="11"/>
      <c r="E69" s="11"/>
      <c r="F69" s="11"/>
    </row>
    <row r="70" spans="1:6" ht="18" customHeight="1" x14ac:dyDescent="0.25">
      <c r="A70" s="8"/>
      <c r="B70" s="14" t="s">
        <v>13</v>
      </c>
      <c r="C70" s="10" t="s">
        <v>14</v>
      </c>
      <c r="D70" s="11">
        <v>2</v>
      </c>
      <c r="E70" s="11"/>
      <c r="F70" s="11"/>
    </row>
    <row r="71" spans="1:6" ht="21" customHeight="1" x14ac:dyDescent="0.25">
      <c r="A71" s="8"/>
      <c r="B71" s="9" t="s">
        <v>108</v>
      </c>
      <c r="C71" s="10"/>
      <c r="D71" s="11"/>
      <c r="E71" s="11"/>
      <c r="F71" s="11"/>
    </row>
    <row r="72" spans="1:6" ht="21.75" customHeight="1" x14ac:dyDescent="0.25">
      <c r="A72" s="10">
        <f>A69+1</f>
        <v>27</v>
      </c>
      <c r="B72" s="12" t="s">
        <v>50</v>
      </c>
      <c r="C72" s="8"/>
      <c r="D72" s="11"/>
      <c r="E72" s="11"/>
      <c r="F72" s="11"/>
    </row>
    <row r="73" spans="1:6" ht="18" customHeight="1" x14ac:dyDescent="0.25">
      <c r="A73" s="8"/>
      <c r="B73" s="14" t="s">
        <v>13</v>
      </c>
      <c r="C73" s="10" t="s">
        <v>14</v>
      </c>
      <c r="D73" s="11">
        <v>5</v>
      </c>
      <c r="E73" s="11"/>
      <c r="F73" s="11"/>
    </row>
    <row r="74" spans="1:6" ht="20.25" customHeight="1" x14ac:dyDescent="0.25">
      <c r="A74" s="10">
        <f>A72+1</f>
        <v>28</v>
      </c>
      <c r="B74" s="12" t="s">
        <v>51</v>
      </c>
      <c r="C74" s="8"/>
      <c r="D74" s="11"/>
      <c r="E74" s="11"/>
      <c r="F74" s="11"/>
    </row>
    <row r="75" spans="1:6" ht="18" customHeight="1" thickBot="1" x14ac:dyDescent="0.3">
      <c r="A75" s="8"/>
      <c r="B75" s="14" t="s">
        <v>13</v>
      </c>
      <c r="C75" s="10" t="s">
        <v>14</v>
      </c>
      <c r="D75" s="11">
        <v>5</v>
      </c>
      <c r="E75" s="11"/>
      <c r="F75" s="19"/>
    </row>
    <row r="76" spans="1:6" ht="18" customHeight="1" thickBot="1" x14ac:dyDescent="0.3">
      <c r="A76" s="20"/>
      <c r="B76" s="48" t="s">
        <v>53</v>
      </c>
      <c r="C76" s="49"/>
      <c r="D76" s="49"/>
      <c r="E76" s="50"/>
      <c r="F76" s="34"/>
    </row>
    <row r="77" spans="1:6" ht="17.25" customHeight="1" x14ac:dyDescent="0.25">
      <c r="A77" s="10"/>
      <c r="B77" s="64" t="s">
        <v>54</v>
      </c>
      <c r="C77" s="65"/>
      <c r="D77" s="65"/>
      <c r="E77" s="66"/>
      <c r="F77" s="47"/>
    </row>
    <row r="78" spans="1:6" ht="18" customHeight="1" x14ac:dyDescent="0.25">
      <c r="A78" s="8"/>
      <c r="B78" s="9" t="s">
        <v>55</v>
      </c>
      <c r="C78" s="10"/>
      <c r="D78" s="11"/>
      <c r="E78" s="11"/>
      <c r="F78" s="11"/>
    </row>
    <row r="79" spans="1:6" ht="27.75" customHeight="1" x14ac:dyDescent="0.25">
      <c r="A79" s="10">
        <f>A74+1</f>
        <v>29</v>
      </c>
      <c r="B79" s="12" t="s">
        <v>56</v>
      </c>
      <c r="C79" s="8"/>
      <c r="D79" s="11"/>
      <c r="E79" s="11"/>
      <c r="F79" s="11"/>
    </row>
    <row r="80" spans="1:6" ht="18" customHeight="1" x14ac:dyDescent="0.25">
      <c r="A80" s="8"/>
      <c r="B80" s="14" t="s">
        <v>13</v>
      </c>
      <c r="C80" s="10" t="s">
        <v>14</v>
      </c>
      <c r="D80" s="11">
        <v>1</v>
      </c>
      <c r="E80" s="11"/>
      <c r="F80" s="11"/>
    </row>
    <row r="81" spans="1:6" ht="21" customHeight="1" x14ac:dyDescent="0.25">
      <c r="A81" s="10">
        <f>A79+1</f>
        <v>30</v>
      </c>
      <c r="B81" s="12" t="s">
        <v>93</v>
      </c>
      <c r="C81" s="8"/>
      <c r="D81" s="11"/>
      <c r="E81" s="11"/>
      <c r="F81" s="11"/>
    </row>
    <row r="82" spans="1:6" ht="18" customHeight="1" x14ac:dyDescent="0.25">
      <c r="A82" s="8"/>
      <c r="B82" s="14" t="s">
        <v>23</v>
      </c>
      <c r="C82" s="10" t="s">
        <v>17</v>
      </c>
      <c r="D82" s="11">
        <v>15</v>
      </c>
      <c r="E82" s="11"/>
      <c r="F82" s="11"/>
    </row>
    <row r="83" spans="1:6" ht="20.25" customHeight="1" x14ac:dyDescent="0.25">
      <c r="A83" s="10">
        <f>A81+1</f>
        <v>31</v>
      </c>
      <c r="B83" s="12" t="s">
        <v>57</v>
      </c>
      <c r="C83" s="8"/>
      <c r="D83" s="11"/>
      <c r="E83" s="11"/>
      <c r="F83" s="11"/>
    </row>
    <row r="84" spans="1:6" ht="18" customHeight="1" x14ac:dyDescent="0.25">
      <c r="A84" s="8"/>
      <c r="B84" s="14" t="s">
        <v>13</v>
      </c>
      <c r="C84" s="10" t="s">
        <v>14</v>
      </c>
      <c r="D84" s="11">
        <v>3</v>
      </c>
      <c r="E84" s="11"/>
      <c r="F84" s="11"/>
    </row>
    <row r="85" spans="1:6" ht="20.25" customHeight="1" x14ac:dyDescent="0.25">
      <c r="A85" s="10">
        <f>A83+1</f>
        <v>32</v>
      </c>
      <c r="B85" s="12" t="s">
        <v>58</v>
      </c>
      <c r="C85" s="8"/>
      <c r="D85" s="11"/>
      <c r="E85" s="11"/>
      <c r="F85" s="11"/>
    </row>
    <row r="86" spans="1:6" ht="18" customHeight="1" x14ac:dyDescent="0.25">
      <c r="A86" s="8"/>
      <c r="B86" s="14" t="s">
        <v>13</v>
      </c>
      <c r="C86" s="10" t="s">
        <v>14</v>
      </c>
      <c r="D86" s="11">
        <v>3</v>
      </c>
      <c r="E86" s="11"/>
      <c r="F86" s="11"/>
    </row>
    <row r="87" spans="1:6" ht="20.25" customHeight="1" x14ac:dyDescent="0.25">
      <c r="A87" s="10"/>
      <c r="B87" s="21" t="s">
        <v>109</v>
      </c>
      <c r="C87" s="8"/>
      <c r="D87" s="11"/>
      <c r="E87" s="11"/>
      <c r="F87" s="11"/>
    </row>
    <row r="88" spans="1:6" ht="18" customHeight="1" x14ac:dyDescent="0.25">
      <c r="A88" s="10">
        <f>A85+1</f>
        <v>33</v>
      </c>
      <c r="B88" s="12" t="s">
        <v>62</v>
      </c>
      <c r="C88" s="8"/>
      <c r="D88" s="11"/>
      <c r="E88" s="11"/>
      <c r="F88" s="11"/>
    </row>
    <row r="89" spans="1:6" ht="18" customHeight="1" x14ac:dyDescent="0.25">
      <c r="A89" s="8"/>
      <c r="B89" s="14" t="s">
        <v>13</v>
      </c>
      <c r="C89" s="10" t="s">
        <v>14</v>
      </c>
      <c r="D89" s="11">
        <v>1</v>
      </c>
      <c r="E89" s="11"/>
      <c r="F89" s="11"/>
    </row>
    <row r="90" spans="1:6" ht="17.25" customHeight="1" x14ac:dyDescent="0.25">
      <c r="A90" s="10">
        <f>A88+1</f>
        <v>34</v>
      </c>
      <c r="B90" s="12" t="s">
        <v>63</v>
      </c>
      <c r="C90" s="8"/>
      <c r="D90" s="11"/>
      <c r="E90" s="11"/>
      <c r="F90" s="11"/>
    </row>
    <row r="91" spans="1:6" ht="15.75" customHeight="1" x14ac:dyDescent="0.25">
      <c r="A91" s="8"/>
      <c r="B91" s="14" t="s">
        <v>13</v>
      </c>
      <c r="C91" s="10" t="s">
        <v>14</v>
      </c>
      <c r="D91" s="11">
        <v>1</v>
      </c>
      <c r="E91" s="11"/>
      <c r="F91" s="11"/>
    </row>
    <row r="92" spans="1:6" ht="18" customHeight="1" x14ac:dyDescent="0.25">
      <c r="A92" s="10">
        <f>A90+1</f>
        <v>35</v>
      </c>
      <c r="B92" s="12" t="s">
        <v>64</v>
      </c>
      <c r="C92" s="10"/>
      <c r="D92" s="11"/>
      <c r="E92" s="11"/>
      <c r="F92" s="11"/>
    </row>
    <row r="93" spans="1:6" ht="14.25" customHeight="1" x14ac:dyDescent="0.25">
      <c r="A93" s="8"/>
      <c r="B93" s="14" t="s">
        <v>13</v>
      </c>
      <c r="C93" s="10" t="s">
        <v>14</v>
      </c>
      <c r="D93" s="11">
        <v>2</v>
      </c>
      <c r="E93" s="11"/>
      <c r="F93" s="11"/>
    </row>
    <row r="94" spans="1:6" ht="16.5" customHeight="1" x14ac:dyDescent="0.25">
      <c r="A94" s="10">
        <f>A92+1</f>
        <v>36</v>
      </c>
      <c r="B94" s="12" t="s">
        <v>65</v>
      </c>
      <c r="C94" s="8"/>
      <c r="D94" s="11"/>
      <c r="E94" s="11"/>
      <c r="F94" s="11"/>
    </row>
    <row r="95" spans="1:6" ht="15.75" customHeight="1" x14ac:dyDescent="0.25">
      <c r="A95" s="8"/>
      <c r="B95" s="14" t="s">
        <v>13</v>
      </c>
      <c r="C95" s="10" t="s">
        <v>14</v>
      </c>
      <c r="D95" s="11">
        <v>2</v>
      </c>
      <c r="E95" s="11"/>
      <c r="F95" s="11"/>
    </row>
    <row r="96" spans="1:6" s="39" customFormat="1" ht="15.75" customHeight="1" x14ac:dyDescent="0.25">
      <c r="A96" s="43">
        <f>A94+1</f>
        <v>37</v>
      </c>
      <c r="B96" s="44" t="s">
        <v>90</v>
      </c>
      <c r="C96" s="45"/>
      <c r="D96" s="38"/>
      <c r="E96" s="38"/>
      <c r="F96" s="38"/>
    </row>
    <row r="97" spans="1:6" s="39" customFormat="1" ht="13.5" customHeight="1" x14ac:dyDescent="0.25">
      <c r="A97" s="37"/>
      <c r="B97" s="40" t="s">
        <v>13</v>
      </c>
      <c r="C97" s="35" t="s">
        <v>14</v>
      </c>
      <c r="D97" s="38">
        <v>1</v>
      </c>
      <c r="E97" s="38"/>
      <c r="F97" s="38"/>
    </row>
    <row r="98" spans="1:6" ht="17.25" customHeight="1" x14ac:dyDescent="0.25">
      <c r="A98" s="10">
        <f>A96+1</f>
        <v>38</v>
      </c>
      <c r="B98" s="12" t="s">
        <v>66</v>
      </c>
      <c r="C98" s="8"/>
      <c r="D98" s="11"/>
      <c r="E98" s="11"/>
      <c r="F98" s="11"/>
    </row>
    <row r="99" spans="1:6" ht="18" customHeight="1" thickBot="1" x14ac:dyDescent="0.3">
      <c r="A99" s="8"/>
      <c r="B99" s="15" t="s">
        <v>13</v>
      </c>
      <c r="C99" s="16" t="s">
        <v>14</v>
      </c>
      <c r="D99" s="11">
        <v>2</v>
      </c>
      <c r="E99" s="19"/>
      <c r="F99" s="19"/>
    </row>
    <row r="100" spans="1:6" ht="16.5" customHeight="1" thickBot="1" x14ac:dyDescent="0.3">
      <c r="A100" s="20"/>
      <c r="B100" s="48" t="s">
        <v>67</v>
      </c>
      <c r="C100" s="49"/>
      <c r="D100" s="49"/>
      <c r="E100" s="50"/>
      <c r="F100" s="34"/>
    </row>
    <row r="101" spans="1:6" ht="18.75" customHeight="1" x14ac:dyDescent="0.25">
      <c r="A101" s="10"/>
      <c r="B101" s="64" t="s">
        <v>68</v>
      </c>
      <c r="C101" s="65"/>
      <c r="D101" s="65"/>
      <c r="E101" s="66"/>
      <c r="F101" s="47"/>
    </row>
    <row r="102" spans="1:6" ht="22.5" customHeight="1" x14ac:dyDescent="0.25">
      <c r="A102" s="10">
        <f>+A98+1</f>
        <v>39</v>
      </c>
      <c r="B102" s="12" t="s">
        <v>81</v>
      </c>
      <c r="C102" s="8"/>
      <c r="D102" s="11"/>
      <c r="E102" s="11"/>
      <c r="F102" s="11"/>
    </row>
    <row r="103" spans="1:6" ht="18" customHeight="1" x14ac:dyDescent="0.25">
      <c r="A103" s="8"/>
      <c r="B103" s="14" t="s">
        <v>69</v>
      </c>
      <c r="C103" s="10" t="s">
        <v>10</v>
      </c>
      <c r="D103" s="11">
        <v>2250</v>
      </c>
      <c r="E103" s="11"/>
      <c r="F103" s="11"/>
    </row>
    <row r="104" spans="1:6" ht="30.75" customHeight="1" x14ac:dyDescent="0.25">
      <c r="A104" s="10">
        <f>A102+1</f>
        <v>40</v>
      </c>
      <c r="B104" s="12" t="s">
        <v>84</v>
      </c>
      <c r="C104" s="8"/>
      <c r="D104" s="11"/>
      <c r="E104" s="11"/>
      <c r="F104" s="11"/>
    </row>
    <row r="105" spans="1:6" ht="18" customHeight="1" x14ac:dyDescent="0.25">
      <c r="A105" s="8"/>
      <c r="B105" s="14" t="s">
        <v>69</v>
      </c>
      <c r="C105" s="10" t="s">
        <v>10</v>
      </c>
      <c r="D105" s="11">
        <f>400+30+100</f>
        <v>530</v>
      </c>
      <c r="E105" s="11"/>
      <c r="F105" s="11"/>
    </row>
    <row r="106" spans="1:6" ht="18" customHeight="1" x14ac:dyDescent="0.25">
      <c r="A106" s="10">
        <f>A104+1</f>
        <v>41</v>
      </c>
      <c r="B106" s="12" t="s">
        <v>107</v>
      </c>
      <c r="C106" s="8"/>
      <c r="D106" s="11"/>
      <c r="E106" s="11"/>
      <c r="F106" s="11"/>
    </row>
    <row r="107" spans="1:6" ht="18" customHeight="1" x14ac:dyDescent="0.25">
      <c r="A107" s="8"/>
      <c r="B107" s="14" t="s">
        <v>69</v>
      </c>
      <c r="C107" s="10" t="s">
        <v>10</v>
      </c>
      <c r="D107" s="11">
        <v>100</v>
      </c>
      <c r="E107" s="11"/>
      <c r="F107" s="11"/>
    </row>
    <row r="108" spans="1:6" ht="18" customHeight="1" x14ac:dyDescent="0.25">
      <c r="A108" s="10">
        <f>A106+1</f>
        <v>42</v>
      </c>
      <c r="B108" s="12" t="s">
        <v>104</v>
      </c>
      <c r="C108" s="8"/>
      <c r="D108" s="11"/>
      <c r="E108" s="11"/>
      <c r="F108" s="11"/>
    </row>
    <row r="109" spans="1:6" ht="18" customHeight="1" x14ac:dyDescent="0.25">
      <c r="A109" s="8"/>
      <c r="B109" s="14" t="s">
        <v>69</v>
      </c>
      <c r="C109" s="10" t="s">
        <v>10</v>
      </c>
      <c r="D109" s="11">
        <v>370</v>
      </c>
      <c r="E109" s="11"/>
      <c r="F109" s="11"/>
    </row>
    <row r="110" spans="1:6" ht="30" customHeight="1" x14ac:dyDescent="0.25">
      <c r="A110" s="10">
        <f>A108+1</f>
        <v>43</v>
      </c>
      <c r="B110" s="12" t="s">
        <v>82</v>
      </c>
      <c r="C110" s="8"/>
      <c r="D110" s="11"/>
      <c r="E110" s="11"/>
      <c r="F110" s="11"/>
    </row>
    <row r="111" spans="1:6" ht="18" customHeight="1" thickBot="1" x14ac:dyDescent="0.3">
      <c r="A111" s="8"/>
      <c r="B111" s="15" t="s">
        <v>69</v>
      </c>
      <c r="C111" s="16" t="s">
        <v>10</v>
      </c>
      <c r="D111" s="11">
        <f>150+70</f>
        <v>220</v>
      </c>
      <c r="E111" s="19"/>
      <c r="F111" s="19"/>
    </row>
    <row r="112" spans="1:6" ht="18.75" customHeight="1" thickBot="1" x14ac:dyDescent="0.3">
      <c r="A112" s="20"/>
      <c r="B112" s="48" t="s">
        <v>70</v>
      </c>
      <c r="C112" s="49"/>
      <c r="D112" s="49"/>
      <c r="E112" s="50"/>
      <c r="F112" s="34"/>
    </row>
    <row r="113" spans="1:6" ht="17.25" customHeight="1" x14ac:dyDescent="0.25">
      <c r="A113" s="10"/>
      <c r="B113" s="64" t="s">
        <v>71</v>
      </c>
      <c r="C113" s="65"/>
      <c r="D113" s="65"/>
      <c r="E113" s="66"/>
      <c r="F113" s="47"/>
    </row>
    <row r="114" spans="1:6" ht="20.25" customHeight="1" x14ac:dyDescent="0.25">
      <c r="A114" s="10">
        <f>A110+1</f>
        <v>44</v>
      </c>
      <c r="B114" s="12" t="s">
        <v>72</v>
      </c>
      <c r="C114" s="8"/>
      <c r="D114" s="11"/>
      <c r="E114" s="11"/>
      <c r="F114" s="11"/>
    </row>
    <row r="115" spans="1:6" ht="18" customHeight="1" x14ac:dyDescent="0.25">
      <c r="A115" s="8"/>
      <c r="B115" s="14" t="s">
        <v>69</v>
      </c>
      <c r="C115" s="10" t="s">
        <v>10</v>
      </c>
      <c r="D115" s="11">
        <f>56</f>
        <v>56</v>
      </c>
      <c r="E115" s="11"/>
      <c r="F115" s="11"/>
    </row>
    <row r="116" spans="1:6" ht="19.5" customHeight="1" x14ac:dyDescent="0.25">
      <c r="A116" s="10">
        <f>A114+1</f>
        <v>45</v>
      </c>
      <c r="B116" s="12" t="s">
        <v>105</v>
      </c>
      <c r="C116" s="8"/>
      <c r="D116" s="11"/>
      <c r="E116" s="11"/>
      <c r="F116" s="11"/>
    </row>
    <row r="117" spans="1:6" ht="18" customHeight="1" x14ac:dyDescent="0.25">
      <c r="A117" s="8"/>
      <c r="B117" s="14" t="s">
        <v>69</v>
      </c>
      <c r="C117" s="10" t="s">
        <v>10</v>
      </c>
      <c r="D117" s="11">
        <f>56</f>
        <v>56</v>
      </c>
      <c r="E117" s="11"/>
      <c r="F117" s="11"/>
    </row>
    <row r="118" spans="1:6" ht="30.75" customHeight="1" x14ac:dyDescent="0.25">
      <c r="A118" s="10">
        <f>A116+1</f>
        <v>46</v>
      </c>
      <c r="B118" s="12" t="s">
        <v>106</v>
      </c>
      <c r="C118" s="8"/>
      <c r="D118" s="11"/>
      <c r="E118" s="11"/>
      <c r="F118" s="11"/>
    </row>
    <row r="119" spans="1:6" ht="18" customHeight="1" x14ac:dyDescent="0.25">
      <c r="A119" s="8"/>
      <c r="B119" s="14" t="s">
        <v>75</v>
      </c>
      <c r="C119" s="10" t="s">
        <v>17</v>
      </c>
      <c r="D119" s="11">
        <f>20</f>
        <v>20</v>
      </c>
      <c r="E119" s="11"/>
      <c r="F119" s="11"/>
    </row>
    <row r="120" spans="1:6" ht="16.5" customHeight="1" x14ac:dyDescent="0.25">
      <c r="A120" s="10">
        <f>A118+1</f>
        <v>47</v>
      </c>
      <c r="B120" s="12" t="s">
        <v>76</v>
      </c>
      <c r="C120" s="8"/>
      <c r="D120" s="11"/>
      <c r="E120" s="11"/>
      <c r="F120" s="11"/>
    </row>
    <row r="121" spans="1:6" ht="18" customHeight="1" thickBot="1" x14ac:dyDescent="0.3">
      <c r="A121" s="8"/>
      <c r="B121" s="15" t="s">
        <v>13</v>
      </c>
      <c r="C121" s="16" t="s">
        <v>14</v>
      </c>
      <c r="D121" s="11">
        <v>2</v>
      </c>
      <c r="E121" s="19"/>
      <c r="F121" s="11"/>
    </row>
    <row r="122" spans="1:6" ht="18" customHeight="1" thickBot="1" x14ac:dyDescent="0.3">
      <c r="A122" s="20"/>
      <c r="B122" s="48" t="s">
        <v>77</v>
      </c>
      <c r="C122" s="49"/>
      <c r="D122" s="49"/>
      <c r="E122" s="50"/>
      <c r="F122" s="34"/>
    </row>
    <row r="123" spans="1:6" ht="18" customHeight="1" thickBot="1" x14ac:dyDescent="0.3">
      <c r="A123" s="59" t="s">
        <v>78</v>
      </c>
      <c r="B123" s="60"/>
      <c r="C123" s="60"/>
      <c r="D123" s="60"/>
      <c r="E123" s="61"/>
      <c r="F123" s="1"/>
    </row>
    <row r="124" spans="1:6" ht="15" customHeight="1" thickBot="1" x14ac:dyDescent="0.3">
      <c r="A124" s="59" t="s">
        <v>79</v>
      </c>
      <c r="B124" s="60"/>
      <c r="C124" s="60"/>
      <c r="D124" s="60"/>
      <c r="E124" s="61"/>
      <c r="F124" s="25"/>
    </row>
    <row r="125" spans="1:6" ht="16.5" customHeight="1" thickBot="1" x14ac:dyDescent="0.3">
      <c r="A125" s="59" t="s">
        <v>80</v>
      </c>
      <c r="B125" s="60"/>
      <c r="C125" s="60"/>
      <c r="D125" s="60"/>
      <c r="E125" s="61"/>
      <c r="F125" s="25"/>
    </row>
    <row r="126" spans="1:6" ht="58.5" customHeight="1" x14ac:dyDescent="0.25">
      <c r="A126" s="67" t="s">
        <v>113</v>
      </c>
      <c r="B126" s="68"/>
      <c r="C126" s="68"/>
      <c r="D126" s="68"/>
      <c r="E126" s="68"/>
      <c r="F126" s="68"/>
    </row>
    <row r="127" spans="1:6" ht="44.25" customHeight="1" x14ac:dyDescent="0.25">
      <c r="A127" s="62"/>
      <c r="B127" s="62"/>
      <c r="C127" s="62"/>
      <c r="D127" s="62"/>
      <c r="E127" s="62"/>
      <c r="F127" s="62"/>
    </row>
    <row r="128" spans="1:6" x14ac:dyDescent="0.25">
      <c r="F128" s="31"/>
    </row>
    <row r="129" spans="6:6" x14ac:dyDescent="0.25">
      <c r="F129" s="32"/>
    </row>
  </sheetData>
  <mergeCells count="21">
    <mergeCell ref="A125:E125"/>
    <mergeCell ref="A127:F127"/>
    <mergeCell ref="B101:E101"/>
    <mergeCell ref="B112:E112"/>
    <mergeCell ref="B113:E113"/>
    <mergeCell ref="B122:E122"/>
    <mergeCell ref="A123:E123"/>
    <mergeCell ref="A124:E124"/>
    <mergeCell ref="A126:F126"/>
    <mergeCell ref="B100:E100"/>
    <mergeCell ref="A1:F1"/>
    <mergeCell ref="A2:F2"/>
    <mergeCell ref="B5:E5"/>
    <mergeCell ref="B31:E31"/>
    <mergeCell ref="B32:E32"/>
    <mergeCell ref="B41:E41"/>
    <mergeCell ref="B42:E42"/>
    <mergeCell ref="B58:E58"/>
    <mergeCell ref="B59:E59"/>
    <mergeCell ref="B76:E76"/>
    <mergeCell ref="B77:E77"/>
  </mergeCells>
  <pageMargins left="0.19685039370078741" right="0.19685039370078741" top="0.19685039370078741" bottom="0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0"/>
  <sheetViews>
    <sheetView view="pageBreakPreview" topLeftCell="A109" zoomScale="91" zoomScaleNormal="130" zoomScaleSheetLayoutView="91" workbookViewId="0">
      <selection activeCell="H115" sqref="H115"/>
    </sheetView>
  </sheetViews>
  <sheetFormatPr baseColWidth="10" defaultColWidth="11.42578125" defaultRowHeight="15" x14ac:dyDescent="0.25"/>
  <cols>
    <col min="1" max="1" width="7.85546875" style="5" customWidth="1"/>
    <col min="2" max="2" width="42" style="5" customWidth="1"/>
    <col min="3" max="3" width="9.85546875" style="5" customWidth="1"/>
    <col min="4" max="4" width="16.42578125" style="5" customWidth="1"/>
    <col min="5" max="5" width="15.7109375" style="5" customWidth="1"/>
    <col min="6" max="6" width="16.7109375" style="5" customWidth="1"/>
    <col min="7" max="16384" width="11.42578125" style="5"/>
  </cols>
  <sheetData>
    <row r="1" spans="1:6" ht="30" customHeight="1" x14ac:dyDescent="0.25">
      <c r="A1" s="51" t="s">
        <v>0</v>
      </c>
      <c r="B1" s="51"/>
      <c r="C1" s="51"/>
      <c r="D1" s="51"/>
      <c r="E1" s="51"/>
      <c r="F1" s="51"/>
    </row>
    <row r="2" spans="1:6" ht="83.25" customHeight="1" thickBot="1" x14ac:dyDescent="0.3">
      <c r="A2" s="52" t="s">
        <v>100</v>
      </c>
      <c r="B2" s="52"/>
      <c r="C2" s="52"/>
      <c r="D2" s="52"/>
      <c r="E2" s="52"/>
      <c r="F2" s="52"/>
    </row>
    <row r="3" spans="1:6" ht="29.25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4" t="s">
        <v>5</v>
      </c>
      <c r="F3" s="4" t="s">
        <v>6</v>
      </c>
    </row>
    <row r="4" spans="1:6" ht="15" customHeight="1" x14ac:dyDescent="0.25">
      <c r="A4" s="6"/>
      <c r="B4" s="53" t="s">
        <v>7</v>
      </c>
      <c r="C4" s="54"/>
      <c r="D4" s="54"/>
      <c r="E4" s="55"/>
      <c r="F4" s="7"/>
    </row>
    <row r="5" spans="1:6" ht="17.25" customHeight="1" x14ac:dyDescent="0.25">
      <c r="A5" s="8"/>
      <c r="B5" s="9" t="s">
        <v>8</v>
      </c>
      <c r="C5" s="10"/>
      <c r="D5" s="11"/>
      <c r="E5" s="11"/>
      <c r="F5" s="11"/>
    </row>
    <row r="6" spans="1:6" s="13" customFormat="1" x14ac:dyDescent="0.25">
      <c r="A6" s="10">
        <f>1</f>
        <v>1</v>
      </c>
      <c r="B6" s="12" t="s">
        <v>11</v>
      </c>
      <c r="C6" s="8"/>
      <c r="D6" s="11"/>
      <c r="E6" s="11"/>
      <c r="F6" s="11"/>
    </row>
    <row r="7" spans="1:6" s="13" customFormat="1" x14ac:dyDescent="0.25">
      <c r="A7" s="10"/>
      <c r="B7" s="14" t="s">
        <v>9</v>
      </c>
      <c r="C7" s="10" t="s">
        <v>10</v>
      </c>
      <c r="D7" s="11">
        <v>30</v>
      </c>
      <c r="E7" s="11">
        <v>15</v>
      </c>
      <c r="F7" s="11">
        <f t="shared" ref="F7:F46" si="0">+E7*D7</f>
        <v>450</v>
      </c>
    </row>
    <row r="8" spans="1:6" s="13" customFormat="1" x14ac:dyDescent="0.25">
      <c r="A8" s="10">
        <f>A6+1</f>
        <v>2</v>
      </c>
      <c r="B8" s="12" t="s">
        <v>12</v>
      </c>
      <c r="C8" s="8"/>
      <c r="D8" s="11"/>
      <c r="E8" s="11"/>
      <c r="F8" s="11"/>
    </row>
    <row r="9" spans="1:6" s="13" customFormat="1" x14ac:dyDescent="0.25">
      <c r="A9" s="10"/>
      <c r="B9" s="14" t="s">
        <v>9</v>
      </c>
      <c r="C9" s="10" t="s">
        <v>10</v>
      </c>
      <c r="D9" s="11">
        <v>170</v>
      </c>
      <c r="E9" s="11">
        <v>15</v>
      </c>
      <c r="F9" s="11">
        <f t="shared" si="0"/>
        <v>2550</v>
      </c>
    </row>
    <row r="10" spans="1:6" s="13" customFormat="1" ht="21" customHeight="1" x14ac:dyDescent="0.25">
      <c r="A10" s="10">
        <f>A8+1</f>
        <v>3</v>
      </c>
      <c r="B10" s="12" t="s">
        <v>15</v>
      </c>
      <c r="C10" s="8"/>
      <c r="D10" s="11"/>
      <c r="E10" s="11"/>
      <c r="F10" s="11"/>
    </row>
    <row r="11" spans="1:6" ht="18" customHeight="1" x14ac:dyDescent="0.25">
      <c r="A11" s="8"/>
      <c r="B11" s="14" t="s">
        <v>9</v>
      </c>
      <c r="C11" s="10" t="s">
        <v>10</v>
      </c>
      <c r="D11" s="11">
        <v>56</v>
      </c>
      <c r="E11" s="11">
        <v>15</v>
      </c>
      <c r="F11" s="11">
        <f t="shared" si="0"/>
        <v>840</v>
      </c>
    </row>
    <row r="12" spans="1:6" ht="17.25" customHeight="1" x14ac:dyDescent="0.25">
      <c r="A12" s="10">
        <f>A10+1</f>
        <v>4</v>
      </c>
      <c r="B12" s="12" t="s">
        <v>16</v>
      </c>
      <c r="C12" s="8"/>
      <c r="D12" s="11"/>
      <c r="E12" s="11"/>
      <c r="F12" s="11"/>
    </row>
    <row r="13" spans="1:6" ht="18" customHeight="1" x14ac:dyDescent="0.25">
      <c r="A13" s="8"/>
      <c r="B13" s="14" t="s">
        <v>96</v>
      </c>
      <c r="C13" s="10" t="s">
        <v>95</v>
      </c>
      <c r="D13" s="11">
        <v>150</v>
      </c>
      <c r="E13" s="11">
        <v>50</v>
      </c>
      <c r="F13" s="11">
        <f t="shared" si="0"/>
        <v>7500</v>
      </c>
    </row>
    <row r="14" spans="1:6" ht="15.75" customHeight="1" x14ac:dyDescent="0.25">
      <c r="A14" s="8"/>
      <c r="B14" s="9" t="s">
        <v>19</v>
      </c>
      <c r="C14" s="10"/>
      <c r="D14" s="11"/>
      <c r="E14" s="11"/>
      <c r="F14" s="11"/>
    </row>
    <row r="15" spans="1:6" ht="27" customHeight="1" x14ac:dyDescent="0.25">
      <c r="A15" s="10">
        <f>A12+1</f>
        <v>5</v>
      </c>
      <c r="B15" s="12" t="s">
        <v>20</v>
      </c>
      <c r="C15" s="8"/>
      <c r="D15" s="11"/>
      <c r="E15" s="11"/>
      <c r="F15" s="11"/>
    </row>
    <row r="16" spans="1:6" ht="15.75" customHeight="1" x14ac:dyDescent="0.25">
      <c r="A16" s="8"/>
      <c r="B16" s="14" t="s">
        <v>21</v>
      </c>
      <c r="C16" s="10" t="s">
        <v>14</v>
      </c>
      <c r="D16" s="11">
        <v>2</v>
      </c>
      <c r="E16" s="11">
        <v>400</v>
      </c>
      <c r="F16" s="11">
        <f t="shared" si="0"/>
        <v>800</v>
      </c>
    </row>
    <row r="17" spans="1:6" ht="18.75" customHeight="1" x14ac:dyDescent="0.25">
      <c r="A17" s="10">
        <f>A15+1</f>
        <v>6</v>
      </c>
      <c r="B17" s="12" t="s">
        <v>22</v>
      </c>
      <c r="C17" s="8"/>
      <c r="D17" s="11"/>
      <c r="E17" s="11"/>
      <c r="F17" s="11"/>
    </row>
    <row r="18" spans="1:6" ht="17.25" customHeight="1" x14ac:dyDescent="0.25">
      <c r="A18" s="8"/>
      <c r="B18" s="14" t="s">
        <v>23</v>
      </c>
      <c r="C18" s="10" t="s">
        <v>17</v>
      </c>
      <c r="D18" s="11">
        <v>15</v>
      </c>
      <c r="E18" s="11">
        <v>140</v>
      </c>
      <c r="F18" s="11">
        <f t="shared" si="0"/>
        <v>2100</v>
      </c>
    </row>
    <row r="19" spans="1:6" ht="18" customHeight="1" x14ac:dyDescent="0.25">
      <c r="A19" s="8"/>
      <c r="B19" s="9" t="s">
        <v>24</v>
      </c>
      <c r="C19" s="10"/>
      <c r="D19" s="11"/>
      <c r="E19" s="11"/>
      <c r="F19" s="11"/>
    </row>
    <row r="20" spans="1:6" ht="27" customHeight="1" x14ac:dyDescent="0.25">
      <c r="A20" s="10">
        <f>A17+1</f>
        <v>7</v>
      </c>
      <c r="B20" s="12" t="s">
        <v>25</v>
      </c>
      <c r="C20" s="8"/>
      <c r="D20" s="11"/>
      <c r="E20" s="11"/>
      <c r="F20" s="11"/>
    </row>
    <row r="21" spans="1:6" ht="18" customHeight="1" x14ac:dyDescent="0.25">
      <c r="A21" s="8"/>
      <c r="B21" s="14" t="s">
        <v>18</v>
      </c>
      <c r="C21" s="10" t="s">
        <v>10</v>
      </c>
      <c r="D21" s="11">
        <v>15</v>
      </c>
      <c r="E21" s="11">
        <v>170</v>
      </c>
      <c r="F21" s="11">
        <f t="shared" si="0"/>
        <v>2550</v>
      </c>
    </row>
    <row r="22" spans="1:6" ht="18" customHeight="1" x14ac:dyDescent="0.25">
      <c r="A22" s="8"/>
      <c r="B22" s="9" t="s">
        <v>26</v>
      </c>
      <c r="C22" s="10"/>
      <c r="D22" s="11"/>
      <c r="E22" s="11"/>
      <c r="F22" s="11"/>
    </row>
    <row r="23" spans="1:6" ht="15.75" customHeight="1" x14ac:dyDescent="0.25">
      <c r="A23" s="10">
        <f>A20+1</f>
        <v>8</v>
      </c>
      <c r="B23" s="12" t="s">
        <v>27</v>
      </c>
      <c r="C23" s="8"/>
      <c r="D23" s="11"/>
      <c r="E23" s="11"/>
      <c r="F23" s="11"/>
    </row>
    <row r="24" spans="1:6" ht="18" customHeight="1" x14ac:dyDescent="0.25">
      <c r="A24" s="8"/>
      <c r="B24" s="14" t="s">
        <v>23</v>
      </c>
      <c r="C24" s="10" t="s">
        <v>17</v>
      </c>
      <c r="D24" s="11">
        <v>20</v>
      </c>
      <c r="E24" s="11">
        <v>100</v>
      </c>
      <c r="F24" s="11">
        <f t="shared" si="0"/>
        <v>2000</v>
      </c>
    </row>
    <row r="25" spans="1:6" ht="24.95" customHeight="1" x14ac:dyDescent="0.25">
      <c r="A25" s="8"/>
      <c r="B25" s="9" t="s">
        <v>28</v>
      </c>
      <c r="C25" s="10"/>
      <c r="D25" s="11"/>
      <c r="E25" s="11"/>
      <c r="F25" s="11"/>
    </row>
    <row r="26" spans="1:6" ht="21.75" customHeight="1" x14ac:dyDescent="0.25">
      <c r="A26" s="10">
        <f>A23+1</f>
        <v>9</v>
      </c>
      <c r="B26" s="12" t="s">
        <v>29</v>
      </c>
      <c r="C26" s="8"/>
      <c r="D26" s="11"/>
      <c r="E26" s="11"/>
      <c r="F26" s="11"/>
    </row>
    <row r="27" spans="1:6" ht="18" customHeight="1" x14ac:dyDescent="0.25">
      <c r="A27" s="8"/>
      <c r="B27" s="14" t="s">
        <v>18</v>
      </c>
      <c r="C27" s="10" t="s">
        <v>10</v>
      </c>
      <c r="D27" s="11">
        <v>10</v>
      </c>
      <c r="E27" s="11">
        <v>50</v>
      </c>
      <c r="F27" s="11">
        <f t="shared" si="0"/>
        <v>500</v>
      </c>
    </row>
    <row r="28" spans="1:6" ht="21.75" customHeight="1" x14ac:dyDescent="0.25">
      <c r="A28" s="10">
        <f>A26+1</f>
        <v>10</v>
      </c>
      <c r="B28" s="12" t="s">
        <v>30</v>
      </c>
      <c r="C28" s="8"/>
      <c r="D28" s="11"/>
      <c r="E28" s="11"/>
      <c r="F28" s="11"/>
    </row>
    <row r="29" spans="1:6" ht="18" customHeight="1" x14ac:dyDescent="0.25">
      <c r="A29" s="8"/>
      <c r="B29" s="15" t="s">
        <v>18</v>
      </c>
      <c r="C29" s="16" t="s">
        <v>10</v>
      </c>
      <c r="D29" s="11">
        <v>20</v>
      </c>
      <c r="E29" s="11">
        <v>50</v>
      </c>
      <c r="F29" s="11">
        <f t="shared" si="0"/>
        <v>1000</v>
      </c>
    </row>
    <row r="30" spans="1:6" ht="18" customHeight="1" x14ac:dyDescent="0.25">
      <c r="A30" s="10">
        <f>A28+1</f>
        <v>11</v>
      </c>
      <c r="B30" s="12" t="s">
        <v>31</v>
      </c>
      <c r="C30" s="8"/>
      <c r="D30" s="11"/>
      <c r="E30" s="11"/>
      <c r="F30" s="11"/>
    </row>
    <row r="31" spans="1:6" ht="18" customHeight="1" thickBot="1" x14ac:dyDescent="0.3">
      <c r="A31" s="8"/>
      <c r="B31" s="15" t="s">
        <v>23</v>
      </c>
      <c r="C31" s="16" t="s">
        <v>17</v>
      </c>
      <c r="D31" s="11">
        <v>20</v>
      </c>
      <c r="E31" s="11">
        <v>300</v>
      </c>
      <c r="F31" s="11">
        <f t="shared" si="0"/>
        <v>6000</v>
      </c>
    </row>
    <row r="32" spans="1:6" ht="15" customHeight="1" thickBot="1" x14ac:dyDescent="0.3">
      <c r="A32" s="17"/>
      <c r="B32" s="48" t="s">
        <v>32</v>
      </c>
      <c r="C32" s="49"/>
      <c r="D32" s="49"/>
      <c r="E32" s="50"/>
      <c r="F32" s="33">
        <f>SUM(F6:F31)</f>
        <v>26290</v>
      </c>
    </row>
    <row r="33" spans="1:6" ht="13.5" customHeight="1" x14ac:dyDescent="0.25">
      <c r="A33" s="10"/>
      <c r="B33" s="53" t="s">
        <v>33</v>
      </c>
      <c r="C33" s="54"/>
      <c r="D33" s="54"/>
      <c r="E33" s="55"/>
      <c r="F33" s="11"/>
    </row>
    <row r="34" spans="1:6" s="39" customFormat="1" ht="20.25" customHeight="1" x14ac:dyDescent="0.25">
      <c r="A34" s="35">
        <f>A30+1</f>
        <v>12</v>
      </c>
      <c r="B34" s="36" t="s">
        <v>89</v>
      </c>
      <c r="C34" s="37"/>
      <c r="D34" s="38"/>
      <c r="E34" s="38"/>
      <c r="F34" s="38"/>
    </row>
    <row r="35" spans="1:6" s="39" customFormat="1" ht="18" customHeight="1" x14ac:dyDescent="0.25">
      <c r="A35" s="37"/>
      <c r="B35" s="40" t="s">
        <v>18</v>
      </c>
      <c r="C35" s="35" t="s">
        <v>10</v>
      </c>
      <c r="D35" s="38">
        <v>120</v>
      </c>
      <c r="E35" s="38">
        <v>50</v>
      </c>
      <c r="F35" s="38">
        <f t="shared" ref="F35:F37" si="1">+E35*D35</f>
        <v>6000</v>
      </c>
    </row>
    <row r="36" spans="1:6" s="39" customFormat="1" ht="17.25" customHeight="1" x14ac:dyDescent="0.25">
      <c r="A36" s="35">
        <f>A34+1</f>
        <v>13</v>
      </c>
      <c r="B36" s="42" t="s">
        <v>97</v>
      </c>
      <c r="C36" s="35"/>
      <c r="D36" s="38"/>
      <c r="E36" s="38"/>
      <c r="F36" s="38"/>
    </row>
    <row r="37" spans="1:6" s="39" customFormat="1" ht="18" customHeight="1" x14ac:dyDescent="0.25">
      <c r="A37" s="37"/>
      <c r="B37" s="40" t="s">
        <v>18</v>
      </c>
      <c r="C37" s="35" t="s">
        <v>10</v>
      </c>
      <c r="D37" s="38">
        <v>30</v>
      </c>
      <c r="E37" s="38">
        <v>170</v>
      </c>
      <c r="F37" s="38">
        <f t="shared" si="1"/>
        <v>5100</v>
      </c>
    </row>
    <row r="38" spans="1:6" s="39" customFormat="1" ht="17.25" customHeight="1" x14ac:dyDescent="0.25">
      <c r="A38" s="35">
        <f>A36+1</f>
        <v>14</v>
      </c>
      <c r="B38" s="42" t="s">
        <v>91</v>
      </c>
      <c r="C38" s="35"/>
      <c r="D38" s="38"/>
      <c r="E38" s="38"/>
      <c r="F38" s="38"/>
    </row>
    <row r="39" spans="1:6" s="39" customFormat="1" ht="18" customHeight="1" x14ac:dyDescent="0.25">
      <c r="A39" s="37"/>
      <c r="B39" s="40" t="s">
        <v>18</v>
      </c>
      <c r="C39" s="35" t="s">
        <v>10</v>
      </c>
      <c r="D39" s="38">
        <v>8</v>
      </c>
      <c r="E39" s="38">
        <v>1200</v>
      </c>
      <c r="F39" s="38">
        <f t="shared" ref="F39" si="2">+E39*D39</f>
        <v>9600</v>
      </c>
    </row>
    <row r="40" spans="1:6" ht="20.25" customHeight="1" x14ac:dyDescent="0.25">
      <c r="A40" s="10">
        <f>A38+1</f>
        <v>15</v>
      </c>
      <c r="B40" s="18" t="s">
        <v>34</v>
      </c>
      <c r="C40" s="10"/>
      <c r="D40" s="11"/>
      <c r="E40" s="11"/>
      <c r="F40" s="11"/>
    </row>
    <row r="41" spans="1:6" ht="18" customHeight="1" thickBot="1" x14ac:dyDescent="0.3">
      <c r="A41" s="8"/>
      <c r="B41" s="15" t="s">
        <v>18</v>
      </c>
      <c r="C41" s="16" t="s">
        <v>10</v>
      </c>
      <c r="D41" s="11">
        <v>110</v>
      </c>
      <c r="E41" s="19">
        <v>170</v>
      </c>
      <c r="F41" s="11">
        <f t="shared" si="0"/>
        <v>18700</v>
      </c>
    </row>
    <row r="42" spans="1:6" ht="18" customHeight="1" thickBot="1" x14ac:dyDescent="0.3">
      <c r="A42" s="20"/>
      <c r="B42" s="48" t="s">
        <v>35</v>
      </c>
      <c r="C42" s="49"/>
      <c r="D42" s="49"/>
      <c r="E42" s="50"/>
      <c r="F42" s="33">
        <f>SUM(F33:F41)</f>
        <v>39400</v>
      </c>
    </row>
    <row r="43" spans="1:6" ht="18" customHeight="1" x14ac:dyDescent="0.25">
      <c r="A43" s="10"/>
      <c r="B43" s="53" t="s">
        <v>36</v>
      </c>
      <c r="C43" s="54"/>
      <c r="D43" s="54"/>
      <c r="E43" s="55"/>
      <c r="F43" s="11"/>
    </row>
    <row r="44" spans="1:6" ht="19.5" customHeight="1" x14ac:dyDescent="0.25">
      <c r="A44" s="8"/>
      <c r="B44" s="9" t="s">
        <v>37</v>
      </c>
      <c r="C44" s="10"/>
      <c r="D44" s="11"/>
      <c r="E44" s="11"/>
      <c r="F44" s="11"/>
    </row>
    <row r="45" spans="1:6" ht="46.5" customHeight="1" x14ac:dyDescent="0.25">
      <c r="A45" s="10">
        <f>A40+1</f>
        <v>16</v>
      </c>
      <c r="B45" s="12" t="s">
        <v>83</v>
      </c>
      <c r="C45" s="8"/>
      <c r="D45" s="11"/>
      <c r="E45" s="11"/>
      <c r="F45" s="11"/>
    </row>
    <row r="46" spans="1:6" ht="18" customHeight="1" x14ac:dyDescent="0.25">
      <c r="A46" s="8"/>
      <c r="B46" s="14" t="s">
        <v>13</v>
      </c>
      <c r="C46" s="10" t="s">
        <v>14</v>
      </c>
      <c r="D46" s="11">
        <v>15</v>
      </c>
      <c r="E46" s="11">
        <v>500</v>
      </c>
      <c r="F46" s="11">
        <f t="shared" si="0"/>
        <v>7500</v>
      </c>
    </row>
    <row r="47" spans="1:6" x14ac:dyDescent="0.25">
      <c r="A47" s="10">
        <f>A45+1</f>
        <v>17</v>
      </c>
      <c r="B47" s="12" t="s">
        <v>98</v>
      </c>
      <c r="C47" s="8"/>
      <c r="D47" s="11"/>
      <c r="E47" s="11"/>
      <c r="F47" s="11"/>
    </row>
    <row r="48" spans="1:6" x14ac:dyDescent="0.25">
      <c r="A48" s="10"/>
      <c r="B48" s="14" t="s">
        <v>13</v>
      </c>
      <c r="C48" s="10" t="s">
        <v>10</v>
      </c>
      <c r="D48" s="11">
        <v>12</v>
      </c>
      <c r="E48" s="11">
        <v>900</v>
      </c>
      <c r="F48" s="11">
        <f t="shared" ref="F48" si="3">+E48*D48</f>
        <v>10800</v>
      </c>
    </row>
    <row r="49" spans="1:6" x14ac:dyDescent="0.25">
      <c r="A49" s="10">
        <f>A47+1</f>
        <v>18</v>
      </c>
      <c r="B49" s="12" t="s">
        <v>87</v>
      </c>
      <c r="C49" s="8"/>
      <c r="D49" s="11"/>
      <c r="E49" s="11"/>
      <c r="F49" s="11"/>
    </row>
    <row r="50" spans="1:6" x14ac:dyDescent="0.25">
      <c r="A50" s="10"/>
      <c r="B50" s="14" t="s">
        <v>13</v>
      </c>
      <c r="C50" s="10" t="s">
        <v>10</v>
      </c>
      <c r="D50" s="11">
        <v>4</v>
      </c>
      <c r="E50" s="11">
        <v>1200</v>
      </c>
      <c r="F50" s="11">
        <f t="shared" ref="F50" si="4">+E50*D50</f>
        <v>4800</v>
      </c>
    </row>
    <row r="51" spans="1:6" ht="28.5" customHeight="1" x14ac:dyDescent="0.25">
      <c r="A51" s="10">
        <f>A49+1</f>
        <v>19</v>
      </c>
      <c r="B51" s="12" t="s">
        <v>99</v>
      </c>
      <c r="C51" s="8"/>
      <c r="D51" s="11"/>
      <c r="E51" s="11"/>
      <c r="F51" s="11"/>
    </row>
    <row r="52" spans="1:6" x14ac:dyDescent="0.25">
      <c r="A52" s="10"/>
      <c r="B52" s="14" t="s">
        <v>13</v>
      </c>
      <c r="C52" s="10" t="s">
        <v>10</v>
      </c>
      <c r="D52" s="41">
        <v>30</v>
      </c>
      <c r="E52" s="41">
        <v>600</v>
      </c>
      <c r="F52" s="11">
        <f t="shared" ref="F52:F102" si="5">+E52*D52</f>
        <v>18000</v>
      </c>
    </row>
    <row r="53" spans="1:6" x14ac:dyDescent="0.25">
      <c r="A53" s="10">
        <f>A51+1</f>
        <v>20</v>
      </c>
      <c r="B53" s="12" t="s">
        <v>92</v>
      </c>
      <c r="C53" s="8"/>
      <c r="D53" s="41"/>
      <c r="E53" s="41"/>
      <c r="F53" s="11"/>
    </row>
    <row r="54" spans="1:6" x14ac:dyDescent="0.25">
      <c r="A54" s="10"/>
      <c r="B54" s="14" t="s">
        <v>18</v>
      </c>
      <c r="C54" s="10" t="s">
        <v>10</v>
      </c>
      <c r="D54" s="41">
        <v>12</v>
      </c>
      <c r="E54" s="41">
        <v>1000</v>
      </c>
      <c r="F54" s="11">
        <f t="shared" si="5"/>
        <v>12000</v>
      </c>
    </row>
    <row r="55" spans="1:6" s="39" customFormat="1" x14ac:dyDescent="0.25">
      <c r="A55" s="35">
        <f>A53+1</f>
        <v>21</v>
      </c>
      <c r="B55" s="36" t="s">
        <v>88</v>
      </c>
      <c r="C55" s="37"/>
      <c r="D55" s="41"/>
      <c r="E55" s="41"/>
      <c r="F55" s="38"/>
    </row>
    <row r="56" spans="1:6" s="39" customFormat="1" x14ac:dyDescent="0.25">
      <c r="A56" s="35"/>
      <c r="B56" s="40" t="s">
        <v>18</v>
      </c>
      <c r="C56" s="35" t="s">
        <v>17</v>
      </c>
      <c r="D56" s="41">
        <v>30</v>
      </c>
      <c r="E56" s="41">
        <v>250</v>
      </c>
      <c r="F56" s="38">
        <f t="shared" si="5"/>
        <v>7500</v>
      </c>
    </row>
    <row r="57" spans="1:6" ht="30" x14ac:dyDescent="0.25">
      <c r="A57" s="10">
        <f>A55+1</f>
        <v>22</v>
      </c>
      <c r="B57" s="12" t="s">
        <v>38</v>
      </c>
      <c r="C57" s="8"/>
      <c r="D57" s="41"/>
      <c r="E57" s="41"/>
      <c r="F57" s="11"/>
    </row>
    <row r="58" spans="1:6" ht="15.75" thickBot="1" x14ac:dyDescent="0.3">
      <c r="A58" s="10"/>
      <c r="B58" s="14" t="s">
        <v>18</v>
      </c>
      <c r="C58" s="10" t="s">
        <v>14</v>
      </c>
      <c r="D58" s="11">
        <v>5</v>
      </c>
      <c r="E58" s="11">
        <v>500</v>
      </c>
      <c r="F58" s="11">
        <f t="shared" si="5"/>
        <v>2500</v>
      </c>
    </row>
    <row r="59" spans="1:6" ht="18" customHeight="1" thickBot="1" x14ac:dyDescent="0.3">
      <c r="A59" s="20"/>
      <c r="B59" s="48" t="s">
        <v>39</v>
      </c>
      <c r="C59" s="49"/>
      <c r="D59" s="49"/>
      <c r="E59" s="50"/>
      <c r="F59" s="33">
        <f>+SUM(F43:F58)</f>
        <v>63100</v>
      </c>
    </row>
    <row r="60" spans="1:6" x14ac:dyDescent="0.25">
      <c r="A60" s="20"/>
      <c r="B60" s="53" t="s">
        <v>40</v>
      </c>
      <c r="C60" s="54"/>
      <c r="D60" s="54"/>
      <c r="E60" s="55"/>
      <c r="F60" s="11"/>
    </row>
    <row r="61" spans="1:6" x14ac:dyDescent="0.25">
      <c r="A61" s="8"/>
      <c r="B61" s="9" t="s">
        <v>41</v>
      </c>
      <c r="C61" s="10"/>
      <c r="D61" s="11"/>
      <c r="E61" s="11"/>
      <c r="F61" s="11"/>
    </row>
    <row r="62" spans="1:6" ht="20.25" customHeight="1" x14ac:dyDescent="0.25">
      <c r="A62" s="10">
        <f>A57+1</f>
        <v>23</v>
      </c>
      <c r="B62" s="12" t="s">
        <v>42</v>
      </c>
      <c r="C62" s="8"/>
      <c r="D62" s="11"/>
      <c r="E62" s="11"/>
      <c r="F62" s="11"/>
    </row>
    <row r="63" spans="1:6" ht="18" customHeight="1" x14ac:dyDescent="0.25">
      <c r="A63" s="8"/>
      <c r="B63" s="14" t="s">
        <v>13</v>
      </c>
      <c r="C63" s="10" t="s">
        <v>14</v>
      </c>
      <c r="D63" s="11">
        <v>2</v>
      </c>
      <c r="E63" s="11">
        <v>5000</v>
      </c>
      <c r="F63" s="11">
        <f t="shared" si="5"/>
        <v>10000</v>
      </c>
    </row>
    <row r="64" spans="1:6" ht="18" customHeight="1" x14ac:dyDescent="0.25">
      <c r="A64" s="8"/>
      <c r="B64" s="9" t="s">
        <v>43</v>
      </c>
      <c r="C64" s="10"/>
      <c r="D64" s="11"/>
      <c r="E64" s="11"/>
      <c r="F64" s="11"/>
    </row>
    <row r="65" spans="1:6" ht="20.25" customHeight="1" x14ac:dyDescent="0.25">
      <c r="A65" s="10">
        <f>A62+1</f>
        <v>24</v>
      </c>
      <c r="B65" s="12" t="s">
        <v>44</v>
      </c>
      <c r="C65" s="8"/>
      <c r="D65" s="11"/>
      <c r="E65" s="11"/>
      <c r="F65" s="11"/>
    </row>
    <row r="66" spans="1:6" ht="18" customHeight="1" x14ac:dyDescent="0.25">
      <c r="A66" s="8"/>
      <c r="B66" s="14" t="s">
        <v>13</v>
      </c>
      <c r="C66" s="10" t="s">
        <v>14</v>
      </c>
      <c r="D66" s="11">
        <v>7</v>
      </c>
      <c r="E66" s="11">
        <v>150</v>
      </c>
      <c r="F66" s="11">
        <f t="shared" si="5"/>
        <v>1050</v>
      </c>
    </row>
    <row r="67" spans="1:6" ht="20.25" customHeight="1" x14ac:dyDescent="0.25">
      <c r="A67" s="10">
        <f>A65+1</f>
        <v>25</v>
      </c>
      <c r="B67" s="12" t="s">
        <v>45</v>
      </c>
      <c r="C67" s="8"/>
      <c r="D67" s="11"/>
      <c r="E67" s="11"/>
      <c r="F67" s="11"/>
    </row>
    <row r="68" spans="1:6" ht="18" customHeight="1" x14ac:dyDescent="0.25">
      <c r="A68" s="8"/>
      <c r="B68" s="14" t="s">
        <v>13</v>
      </c>
      <c r="C68" s="10" t="s">
        <v>14</v>
      </c>
      <c r="D68" s="11">
        <v>7</v>
      </c>
      <c r="E68" s="11">
        <v>150</v>
      </c>
      <c r="F68" s="11">
        <f t="shared" si="5"/>
        <v>1050</v>
      </c>
    </row>
    <row r="69" spans="1:6" ht="20.25" customHeight="1" x14ac:dyDescent="0.25">
      <c r="A69" s="10">
        <f>+A67+1</f>
        <v>26</v>
      </c>
      <c r="B69" s="12" t="s">
        <v>46</v>
      </c>
      <c r="C69" s="8"/>
      <c r="D69" s="11"/>
      <c r="E69" s="11"/>
      <c r="F69" s="11"/>
    </row>
    <row r="70" spans="1:6" ht="18" customHeight="1" x14ac:dyDescent="0.25">
      <c r="A70" s="8"/>
      <c r="B70" s="14" t="s">
        <v>13</v>
      </c>
      <c r="C70" s="10" t="s">
        <v>14</v>
      </c>
      <c r="D70" s="11">
        <v>5</v>
      </c>
      <c r="E70" s="11">
        <v>150</v>
      </c>
      <c r="F70" s="11">
        <f t="shared" si="5"/>
        <v>750</v>
      </c>
    </row>
    <row r="71" spans="1:6" ht="20.25" customHeight="1" x14ac:dyDescent="0.25">
      <c r="A71" s="10">
        <f>A69+1</f>
        <v>27</v>
      </c>
      <c r="B71" s="12" t="s">
        <v>47</v>
      </c>
      <c r="C71" s="8"/>
      <c r="D71" s="11"/>
      <c r="E71" s="11"/>
      <c r="F71" s="11"/>
    </row>
    <row r="72" spans="1:6" ht="18" customHeight="1" x14ac:dyDescent="0.25">
      <c r="A72" s="8"/>
      <c r="B72" s="14" t="s">
        <v>13</v>
      </c>
      <c r="C72" s="10" t="s">
        <v>14</v>
      </c>
      <c r="D72" s="11">
        <v>4</v>
      </c>
      <c r="E72" s="11">
        <v>160</v>
      </c>
      <c r="F72" s="11">
        <f t="shared" si="5"/>
        <v>640</v>
      </c>
    </row>
    <row r="73" spans="1:6" ht="20.25" customHeight="1" x14ac:dyDescent="0.25">
      <c r="A73" s="10">
        <f>A71+1</f>
        <v>28</v>
      </c>
      <c r="B73" s="12" t="s">
        <v>48</v>
      </c>
      <c r="C73" s="8"/>
      <c r="D73" s="11"/>
      <c r="E73" s="11"/>
      <c r="F73" s="11"/>
    </row>
    <row r="74" spans="1:6" ht="18" customHeight="1" x14ac:dyDescent="0.25">
      <c r="A74" s="8"/>
      <c r="B74" s="14" t="s">
        <v>13</v>
      </c>
      <c r="C74" s="10" t="s">
        <v>14</v>
      </c>
      <c r="D74" s="11">
        <v>2</v>
      </c>
      <c r="E74" s="11">
        <v>160</v>
      </c>
      <c r="F74" s="11">
        <f t="shared" si="5"/>
        <v>320</v>
      </c>
    </row>
    <row r="75" spans="1:6" ht="21" customHeight="1" x14ac:dyDescent="0.25">
      <c r="A75" s="8"/>
      <c r="B75" s="9" t="s">
        <v>49</v>
      </c>
      <c r="C75" s="10"/>
      <c r="D75" s="11"/>
      <c r="E75" s="11"/>
      <c r="F75" s="11"/>
    </row>
    <row r="76" spans="1:6" ht="21.75" customHeight="1" x14ac:dyDescent="0.25">
      <c r="A76" s="10">
        <f>A73+1</f>
        <v>29</v>
      </c>
      <c r="B76" s="12" t="s">
        <v>50</v>
      </c>
      <c r="C76" s="8"/>
      <c r="D76" s="11"/>
      <c r="E76" s="11"/>
      <c r="F76" s="11"/>
    </row>
    <row r="77" spans="1:6" ht="18" customHeight="1" x14ac:dyDescent="0.25">
      <c r="A77" s="8"/>
      <c r="B77" s="14" t="s">
        <v>13</v>
      </c>
      <c r="C77" s="10" t="s">
        <v>14</v>
      </c>
      <c r="D77" s="11">
        <v>12</v>
      </c>
      <c r="E77" s="11">
        <v>300</v>
      </c>
      <c r="F77" s="11">
        <f t="shared" si="5"/>
        <v>3600</v>
      </c>
    </row>
    <row r="78" spans="1:6" ht="26.25" customHeight="1" x14ac:dyDescent="0.25">
      <c r="A78" s="10">
        <f>A76+1</f>
        <v>30</v>
      </c>
      <c r="B78" s="12" t="s">
        <v>51</v>
      </c>
      <c r="C78" s="8"/>
      <c r="D78" s="11"/>
      <c r="E78" s="11"/>
      <c r="F78" s="11"/>
    </row>
    <row r="79" spans="1:6" ht="18" customHeight="1" x14ac:dyDescent="0.25">
      <c r="A79" s="8"/>
      <c r="B79" s="14" t="s">
        <v>13</v>
      </c>
      <c r="C79" s="10" t="s">
        <v>14</v>
      </c>
      <c r="D79" s="11">
        <v>10</v>
      </c>
      <c r="E79" s="11">
        <v>150</v>
      </c>
      <c r="F79" s="11">
        <f t="shared" si="5"/>
        <v>1500</v>
      </c>
    </row>
    <row r="80" spans="1:6" ht="20.25" customHeight="1" x14ac:dyDescent="0.25">
      <c r="A80" s="10">
        <f>A78+1</f>
        <v>31</v>
      </c>
      <c r="B80" s="12" t="s">
        <v>52</v>
      </c>
      <c r="C80" s="8"/>
      <c r="D80" s="11"/>
      <c r="E80" s="11"/>
      <c r="F80" s="11"/>
    </row>
    <row r="81" spans="1:6" ht="21" customHeight="1" x14ac:dyDescent="0.25">
      <c r="A81" s="8"/>
      <c r="B81" s="15" t="s">
        <v>13</v>
      </c>
      <c r="C81" s="16" t="s">
        <v>14</v>
      </c>
      <c r="D81" s="11">
        <v>1</v>
      </c>
      <c r="E81" s="19">
        <v>4000</v>
      </c>
      <c r="F81" s="11">
        <f t="shared" si="5"/>
        <v>4000</v>
      </c>
    </row>
    <row r="82" spans="1:6" ht="20.25" customHeight="1" x14ac:dyDescent="0.25">
      <c r="A82" s="10">
        <f>A80+1</f>
        <v>32</v>
      </c>
      <c r="B82" s="12" t="s">
        <v>94</v>
      </c>
      <c r="C82" s="8"/>
      <c r="D82" s="11"/>
      <c r="E82" s="11"/>
      <c r="F82" s="11"/>
    </row>
    <row r="83" spans="1:6" ht="21" customHeight="1" thickBot="1" x14ac:dyDescent="0.3">
      <c r="A83" s="8"/>
      <c r="B83" s="15" t="s">
        <v>13</v>
      </c>
      <c r="C83" s="16" t="s">
        <v>14</v>
      </c>
      <c r="D83" s="11">
        <v>2</v>
      </c>
      <c r="E83" s="19">
        <v>3000</v>
      </c>
      <c r="F83" s="11">
        <f t="shared" ref="F83" si="6">+E83*D83</f>
        <v>6000</v>
      </c>
    </row>
    <row r="84" spans="1:6" ht="18" customHeight="1" thickBot="1" x14ac:dyDescent="0.3">
      <c r="A84" s="20"/>
      <c r="B84" s="48" t="s">
        <v>53</v>
      </c>
      <c r="C84" s="49"/>
      <c r="D84" s="49"/>
      <c r="E84" s="50"/>
      <c r="F84" s="33">
        <f>SUM(F62:F83)</f>
        <v>28910</v>
      </c>
    </row>
    <row r="85" spans="1:6" ht="17.25" customHeight="1" x14ac:dyDescent="0.25">
      <c r="A85" s="10"/>
      <c r="B85" s="56" t="s">
        <v>54</v>
      </c>
      <c r="C85" s="57"/>
      <c r="D85" s="57"/>
      <c r="E85" s="58"/>
      <c r="F85" s="11"/>
    </row>
    <row r="86" spans="1:6" ht="18" customHeight="1" x14ac:dyDescent="0.25">
      <c r="A86" s="8"/>
      <c r="B86" s="9" t="s">
        <v>55</v>
      </c>
      <c r="C86" s="10"/>
      <c r="D86" s="11"/>
      <c r="E86" s="11"/>
      <c r="F86" s="11"/>
    </row>
    <row r="87" spans="1:6" ht="27.75" customHeight="1" x14ac:dyDescent="0.25">
      <c r="A87" s="10">
        <f>A80+1</f>
        <v>32</v>
      </c>
      <c r="B87" s="12" t="s">
        <v>56</v>
      </c>
      <c r="C87" s="8"/>
      <c r="D87" s="11"/>
      <c r="E87" s="11"/>
      <c r="F87" s="11"/>
    </row>
    <row r="88" spans="1:6" ht="18" customHeight="1" x14ac:dyDescent="0.25">
      <c r="A88" s="8"/>
      <c r="B88" s="14" t="s">
        <v>13</v>
      </c>
      <c r="C88" s="10" t="s">
        <v>14</v>
      </c>
      <c r="D88" s="11">
        <v>2</v>
      </c>
      <c r="E88" s="11">
        <v>5000</v>
      </c>
      <c r="F88" s="11">
        <f t="shared" si="5"/>
        <v>10000</v>
      </c>
    </row>
    <row r="89" spans="1:6" ht="27.75" customHeight="1" x14ac:dyDescent="0.25">
      <c r="A89" s="10">
        <f>A87+1</f>
        <v>33</v>
      </c>
      <c r="B89" s="12" t="s">
        <v>93</v>
      </c>
      <c r="C89" s="8"/>
      <c r="D89" s="11"/>
      <c r="E89" s="11"/>
      <c r="F89" s="11"/>
    </row>
    <row r="90" spans="1:6" ht="18" customHeight="1" x14ac:dyDescent="0.25">
      <c r="A90" s="8"/>
      <c r="B90" s="14" t="s">
        <v>23</v>
      </c>
      <c r="C90" s="10" t="s">
        <v>17</v>
      </c>
      <c r="D90" s="11">
        <v>15</v>
      </c>
      <c r="E90" s="11">
        <v>50</v>
      </c>
      <c r="F90" s="11">
        <f t="shared" si="5"/>
        <v>750</v>
      </c>
    </row>
    <row r="91" spans="1:6" ht="20.25" customHeight="1" x14ac:dyDescent="0.25">
      <c r="A91" s="10">
        <f>A89+1</f>
        <v>34</v>
      </c>
      <c r="B91" s="12" t="s">
        <v>57</v>
      </c>
      <c r="C91" s="8"/>
      <c r="D91" s="11"/>
      <c r="E91" s="11"/>
      <c r="F91" s="11"/>
    </row>
    <row r="92" spans="1:6" ht="18" customHeight="1" x14ac:dyDescent="0.25">
      <c r="A92" s="8"/>
      <c r="B92" s="14" t="s">
        <v>13</v>
      </c>
      <c r="C92" s="10" t="s">
        <v>14</v>
      </c>
      <c r="D92" s="11">
        <v>3</v>
      </c>
      <c r="E92" s="11">
        <v>200</v>
      </c>
      <c r="F92" s="11">
        <f t="shared" si="5"/>
        <v>600</v>
      </c>
    </row>
    <row r="93" spans="1:6" ht="20.25" customHeight="1" x14ac:dyDescent="0.25">
      <c r="A93" s="10">
        <f>A91+1</f>
        <v>35</v>
      </c>
      <c r="B93" s="12" t="s">
        <v>58</v>
      </c>
      <c r="C93" s="8"/>
      <c r="D93" s="11"/>
      <c r="E93" s="11"/>
      <c r="F93" s="11"/>
    </row>
    <row r="94" spans="1:6" ht="18" customHeight="1" x14ac:dyDescent="0.25">
      <c r="A94" s="8"/>
      <c r="B94" s="14" t="s">
        <v>13</v>
      </c>
      <c r="C94" s="10" t="s">
        <v>14</v>
      </c>
      <c r="D94" s="11">
        <v>3</v>
      </c>
      <c r="E94" s="11">
        <v>200</v>
      </c>
      <c r="F94" s="11">
        <f t="shared" si="5"/>
        <v>600</v>
      </c>
    </row>
    <row r="95" spans="1:6" ht="20.25" customHeight="1" x14ac:dyDescent="0.25">
      <c r="A95" s="10"/>
      <c r="B95" s="21" t="s">
        <v>59</v>
      </c>
      <c r="C95" s="8"/>
      <c r="D95" s="11"/>
      <c r="E95" s="11"/>
      <c r="F95" s="11"/>
    </row>
    <row r="96" spans="1:6" ht="27.75" customHeight="1" x14ac:dyDescent="0.25">
      <c r="A96" s="22">
        <f>A93+1</f>
        <v>36</v>
      </c>
      <c r="B96" s="23" t="s">
        <v>60</v>
      </c>
      <c r="C96" s="24"/>
      <c r="D96" s="11"/>
      <c r="E96" s="11"/>
      <c r="F96" s="11"/>
    </row>
    <row r="97" spans="1:6" ht="18" customHeight="1" x14ac:dyDescent="0.25">
      <c r="A97" s="8"/>
      <c r="B97" s="14" t="s">
        <v>13</v>
      </c>
      <c r="C97" s="10" t="s">
        <v>14</v>
      </c>
      <c r="D97" s="11">
        <v>1</v>
      </c>
      <c r="E97" s="11">
        <v>5000</v>
      </c>
      <c r="F97" s="11">
        <f t="shared" si="5"/>
        <v>5000</v>
      </c>
    </row>
    <row r="98" spans="1:6" ht="20.25" customHeight="1" x14ac:dyDescent="0.25">
      <c r="A98" s="10"/>
      <c r="B98" s="21" t="s">
        <v>61</v>
      </c>
      <c r="C98" s="8"/>
      <c r="D98" s="11"/>
      <c r="E98" s="11"/>
      <c r="F98" s="11"/>
    </row>
    <row r="99" spans="1:6" ht="20.25" customHeight="1" x14ac:dyDescent="0.25">
      <c r="A99" s="10">
        <f>A96+1</f>
        <v>37</v>
      </c>
      <c r="B99" s="12" t="s">
        <v>62</v>
      </c>
      <c r="C99" s="8"/>
      <c r="D99" s="11"/>
      <c r="E99" s="11"/>
      <c r="F99" s="11"/>
    </row>
    <row r="100" spans="1:6" ht="18" customHeight="1" x14ac:dyDescent="0.25">
      <c r="A100" s="8"/>
      <c r="B100" s="14" t="s">
        <v>13</v>
      </c>
      <c r="C100" s="10" t="s">
        <v>14</v>
      </c>
      <c r="D100" s="11">
        <v>2</v>
      </c>
      <c r="E100" s="11">
        <v>1500</v>
      </c>
      <c r="F100" s="11">
        <f t="shared" si="5"/>
        <v>3000</v>
      </c>
    </row>
    <row r="101" spans="1:6" ht="20.25" customHeight="1" x14ac:dyDescent="0.25">
      <c r="A101" s="10">
        <f>A99+1</f>
        <v>38</v>
      </c>
      <c r="B101" s="12" t="s">
        <v>63</v>
      </c>
      <c r="C101" s="8"/>
      <c r="D101" s="11"/>
      <c r="E101" s="11"/>
      <c r="F101" s="11"/>
    </row>
    <row r="102" spans="1:6" ht="18" customHeight="1" x14ac:dyDescent="0.25">
      <c r="A102" s="8"/>
      <c r="B102" s="14" t="s">
        <v>13</v>
      </c>
      <c r="C102" s="10" t="s">
        <v>14</v>
      </c>
      <c r="D102" s="11">
        <v>1</v>
      </c>
      <c r="E102" s="11">
        <v>600</v>
      </c>
      <c r="F102" s="11">
        <f t="shared" si="5"/>
        <v>600</v>
      </c>
    </row>
    <row r="103" spans="1:6" ht="18" customHeight="1" x14ac:dyDescent="0.25">
      <c r="A103" s="10">
        <f>A101+1</f>
        <v>39</v>
      </c>
      <c r="B103" s="12" t="s">
        <v>64</v>
      </c>
      <c r="C103" s="10"/>
      <c r="D103" s="11"/>
      <c r="E103" s="11"/>
      <c r="F103" s="11"/>
    </row>
    <row r="104" spans="1:6" ht="18" customHeight="1" x14ac:dyDescent="0.25">
      <c r="A104" s="8"/>
      <c r="B104" s="14" t="s">
        <v>13</v>
      </c>
      <c r="C104" s="10" t="s">
        <v>14</v>
      </c>
      <c r="D104" s="11">
        <v>2</v>
      </c>
      <c r="E104" s="11">
        <v>1300</v>
      </c>
      <c r="F104" s="11">
        <f t="shared" ref="F104:F130" si="7">+E104*D104</f>
        <v>2600</v>
      </c>
    </row>
    <row r="105" spans="1:6" ht="20.25" customHeight="1" x14ac:dyDescent="0.25">
      <c r="A105" s="10">
        <f>A103+1</f>
        <v>40</v>
      </c>
      <c r="B105" s="12" t="s">
        <v>65</v>
      </c>
      <c r="C105" s="8"/>
      <c r="D105" s="11"/>
      <c r="E105" s="11"/>
      <c r="F105" s="11"/>
    </row>
    <row r="106" spans="1:6" ht="18" customHeight="1" x14ac:dyDescent="0.25">
      <c r="A106" s="8"/>
      <c r="B106" s="14" t="s">
        <v>13</v>
      </c>
      <c r="C106" s="10" t="s">
        <v>14</v>
      </c>
      <c r="D106" s="11">
        <v>2</v>
      </c>
      <c r="E106" s="11">
        <v>1500</v>
      </c>
      <c r="F106" s="11">
        <f t="shared" si="7"/>
        <v>3000</v>
      </c>
    </row>
    <row r="107" spans="1:6" s="39" customFormat="1" ht="20.25" customHeight="1" x14ac:dyDescent="0.25">
      <c r="A107" s="43">
        <f>A105+1</f>
        <v>41</v>
      </c>
      <c r="B107" s="44" t="s">
        <v>90</v>
      </c>
      <c r="C107" s="45"/>
      <c r="D107" s="38"/>
      <c r="E107" s="38"/>
      <c r="F107" s="38"/>
    </row>
    <row r="108" spans="1:6" s="39" customFormat="1" ht="18" customHeight="1" x14ac:dyDescent="0.25">
      <c r="A108" s="37"/>
      <c r="B108" s="40" t="s">
        <v>13</v>
      </c>
      <c r="C108" s="35" t="s">
        <v>14</v>
      </c>
      <c r="D108" s="38">
        <v>2</v>
      </c>
      <c r="E108" s="38">
        <v>1500</v>
      </c>
      <c r="F108" s="38">
        <f t="shared" si="7"/>
        <v>3000</v>
      </c>
    </row>
    <row r="109" spans="1:6" ht="20.25" customHeight="1" x14ac:dyDescent="0.25">
      <c r="A109" s="10">
        <f>A107+1</f>
        <v>42</v>
      </c>
      <c r="B109" s="12" t="s">
        <v>66</v>
      </c>
      <c r="C109" s="8"/>
      <c r="D109" s="11"/>
      <c r="E109" s="11"/>
      <c r="F109" s="11"/>
    </row>
    <row r="110" spans="1:6" ht="18" customHeight="1" thickBot="1" x14ac:dyDescent="0.3">
      <c r="A110" s="8"/>
      <c r="B110" s="15" t="s">
        <v>13</v>
      </c>
      <c r="C110" s="16" t="s">
        <v>14</v>
      </c>
      <c r="D110" s="11">
        <v>4</v>
      </c>
      <c r="E110" s="19">
        <v>500</v>
      </c>
      <c r="F110" s="11">
        <f t="shared" si="7"/>
        <v>2000</v>
      </c>
    </row>
    <row r="111" spans="1:6" ht="16.5" customHeight="1" thickBot="1" x14ac:dyDescent="0.3">
      <c r="A111" s="20"/>
      <c r="B111" s="48" t="s">
        <v>67</v>
      </c>
      <c r="C111" s="49"/>
      <c r="D111" s="49"/>
      <c r="E111" s="50"/>
      <c r="F111" s="33">
        <f>SUM(F88:F110)</f>
        <v>31150</v>
      </c>
    </row>
    <row r="112" spans="1:6" ht="18.75" customHeight="1" x14ac:dyDescent="0.25">
      <c r="A112" s="10"/>
      <c r="B112" s="56" t="s">
        <v>68</v>
      </c>
      <c r="C112" s="57"/>
      <c r="D112" s="57"/>
      <c r="E112" s="58"/>
      <c r="F112" s="11"/>
    </row>
    <row r="113" spans="1:6" ht="30.75" customHeight="1" x14ac:dyDescent="0.25">
      <c r="A113" s="10">
        <f>+A109+1</f>
        <v>43</v>
      </c>
      <c r="B113" s="12" t="s">
        <v>81</v>
      </c>
      <c r="C113" s="8"/>
      <c r="D113" s="11"/>
      <c r="E113" s="11"/>
      <c r="F113" s="11"/>
    </row>
    <row r="114" spans="1:6" ht="18" customHeight="1" x14ac:dyDescent="0.25">
      <c r="A114" s="8"/>
      <c r="B114" s="14" t="s">
        <v>69</v>
      </c>
      <c r="C114" s="10" t="s">
        <v>10</v>
      </c>
      <c r="D114" s="11">
        <f>1525+300+600</f>
        <v>2425</v>
      </c>
      <c r="E114" s="11">
        <v>25</v>
      </c>
      <c r="F114" s="11">
        <f t="shared" si="7"/>
        <v>60625</v>
      </c>
    </row>
    <row r="115" spans="1:6" ht="30.75" customHeight="1" x14ac:dyDescent="0.25">
      <c r="A115" s="10">
        <f>A113+1</f>
        <v>44</v>
      </c>
      <c r="B115" s="12" t="s">
        <v>84</v>
      </c>
      <c r="C115" s="8"/>
      <c r="D115" s="11"/>
      <c r="E115" s="11"/>
      <c r="F115" s="11"/>
    </row>
    <row r="116" spans="1:6" ht="18" customHeight="1" x14ac:dyDescent="0.25">
      <c r="A116" s="8"/>
      <c r="B116" s="14" t="s">
        <v>69</v>
      </c>
      <c r="C116" s="10" t="s">
        <v>10</v>
      </c>
      <c r="D116" s="11">
        <f>400+30+100</f>
        <v>530</v>
      </c>
      <c r="E116" s="11">
        <v>25</v>
      </c>
      <c r="F116" s="11">
        <f t="shared" si="7"/>
        <v>13250</v>
      </c>
    </row>
    <row r="117" spans="1:6" ht="27.75" customHeight="1" x14ac:dyDescent="0.25">
      <c r="A117" s="10">
        <f>A115+1</f>
        <v>45</v>
      </c>
      <c r="B117" s="12" t="s">
        <v>85</v>
      </c>
      <c r="C117" s="8"/>
      <c r="D117" s="11"/>
      <c r="E117" s="11"/>
      <c r="F117" s="11"/>
    </row>
    <row r="118" spans="1:6" ht="18" customHeight="1" x14ac:dyDescent="0.25">
      <c r="A118" s="8"/>
      <c r="B118" s="14" t="s">
        <v>69</v>
      </c>
      <c r="C118" s="10" t="s">
        <v>10</v>
      </c>
      <c r="D118" s="11">
        <v>430</v>
      </c>
      <c r="E118" s="11">
        <v>80</v>
      </c>
      <c r="F118" s="11">
        <f t="shared" ref="F118" si="8">+E118*D118</f>
        <v>34400</v>
      </c>
    </row>
    <row r="119" spans="1:6" ht="30" customHeight="1" x14ac:dyDescent="0.25">
      <c r="A119" s="10">
        <f>A117+1</f>
        <v>46</v>
      </c>
      <c r="B119" s="12" t="s">
        <v>82</v>
      </c>
      <c r="C119" s="8"/>
      <c r="D119" s="11"/>
      <c r="E119" s="11"/>
      <c r="F119" s="11"/>
    </row>
    <row r="120" spans="1:6" ht="18" customHeight="1" x14ac:dyDescent="0.25">
      <c r="A120" s="8"/>
      <c r="B120" s="15" t="s">
        <v>69</v>
      </c>
      <c r="C120" s="16" t="s">
        <v>10</v>
      </c>
      <c r="D120" s="11">
        <v>544</v>
      </c>
      <c r="E120" s="19">
        <v>20</v>
      </c>
      <c r="F120" s="11">
        <f>+E120*D120</f>
        <v>10880</v>
      </c>
    </row>
    <row r="121" spans="1:6" ht="27.75" customHeight="1" x14ac:dyDescent="0.25">
      <c r="A121" s="10">
        <f>A119+1</f>
        <v>47</v>
      </c>
      <c r="B121" s="12" t="s">
        <v>86</v>
      </c>
      <c r="C121" s="8"/>
      <c r="D121" s="11"/>
      <c r="E121" s="11"/>
      <c r="F121" s="11"/>
    </row>
    <row r="122" spans="1:6" ht="18" customHeight="1" thickBot="1" x14ac:dyDescent="0.3">
      <c r="A122" s="8"/>
      <c r="B122" s="14" t="s">
        <v>69</v>
      </c>
      <c r="C122" s="10" t="s">
        <v>10</v>
      </c>
      <c r="D122" s="11">
        <v>95</v>
      </c>
      <c r="E122" s="11">
        <v>25</v>
      </c>
      <c r="F122" s="11">
        <f t="shared" ref="F122" si="9">+E122*D122</f>
        <v>2375</v>
      </c>
    </row>
    <row r="123" spans="1:6" ht="14.25" customHeight="1" thickBot="1" x14ac:dyDescent="0.3">
      <c r="A123" s="20"/>
      <c r="B123" s="48" t="s">
        <v>70</v>
      </c>
      <c r="C123" s="49"/>
      <c r="D123" s="49"/>
      <c r="E123" s="50"/>
      <c r="F123" s="33">
        <f>+SUM(F113:F122)</f>
        <v>121530</v>
      </c>
    </row>
    <row r="124" spans="1:6" ht="14.25" customHeight="1" x14ac:dyDescent="0.25">
      <c r="A124" s="10"/>
      <c r="B124" s="56" t="s">
        <v>71</v>
      </c>
      <c r="C124" s="57"/>
      <c r="D124" s="57"/>
      <c r="E124" s="58"/>
      <c r="F124" s="11"/>
    </row>
    <row r="125" spans="1:6" ht="20.25" customHeight="1" x14ac:dyDescent="0.25">
      <c r="A125" s="10">
        <f>A121+1</f>
        <v>48</v>
      </c>
      <c r="B125" s="12" t="s">
        <v>72</v>
      </c>
      <c r="C125" s="8"/>
      <c r="D125" s="11"/>
      <c r="E125" s="11"/>
      <c r="F125" s="11"/>
    </row>
    <row r="126" spans="1:6" ht="18" customHeight="1" x14ac:dyDescent="0.25">
      <c r="A126" s="8"/>
      <c r="B126" s="14" t="s">
        <v>69</v>
      </c>
      <c r="C126" s="10" t="s">
        <v>10</v>
      </c>
      <c r="D126" s="11">
        <f>56</f>
        <v>56</v>
      </c>
      <c r="E126" s="11">
        <v>50</v>
      </c>
      <c r="F126" s="11">
        <f t="shared" si="7"/>
        <v>2800</v>
      </c>
    </row>
    <row r="127" spans="1:6" ht="29.25" customHeight="1" x14ac:dyDescent="0.25">
      <c r="A127" s="10">
        <f>A125+1</f>
        <v>49</v>
      </c>
      <c r="B127" s="12" t="s">
        <v>73</v>
      </c>
      <c r="C127" s="8"/>
      <c r="D127" s="11"/>
      <c r="E127" s="11"/>
      <c r="F127" s="11"/>
    </row>
    <row r="128" spans="1:6" ht="18" customHeight="1" x14ac:dyDescent="0.25">
      <c r="A128" s="8"/>
      <c r="B128" s="14" t="s">
        <v>69</v>
      </c>
      <c r="C128" s="10" t="s">
        <v>10</v>
      </c>
      <c r="D128" s="11">
        <f>56</f>
        <v>56</v>
      </c>
      <c r="E128" s="11">
        <v>150</v>
      </c>
      <c r="F128" s="11">
        <f t="shared" si="7"/>
        <v>8400</v>
      </c>
    </row>
    <row r="129" spans="1:6" ht="30.75" customHeight="1" x14ac:dyDescent="0.25">
      <c r="A129" s="10">
        <f>A127+1</f>
        <v>50</v>
      </c>
      <c r="B129" s="12" t="s">
        <v>74</v>
      </c>
      <c r="C129" s="8"/>
      <c r="D129" s="11"/>
      <c r="E129" s="11"/>
      <c r="F129" s="11"/>
    </row>
    <row r="130" spans="1:6" ht="18" customHeight="1" x14ac:dyDescent="0.25">
      <c r="A130" s="8"/>
      <c r="B130" s="14" t="s">
        <v>75</v>
      </c>
      <c r="C130" s="10" t="s">
        <v>17</v>
      </c>
      <c r="D130" s="11">
        <f>20</f>
        <v>20</v>
      </c>
      <c r="E130" s="11">
        <v>50</v>
      </c>
      <c r="F130" s="11">
        <f t="shared" si="7"/>
        <v>1000</v>
      </c>
    </row>
    <row r="131" spans="1:6" ht="20.25" customHeight="1" x14ac:dyDescent="0.25">
      <c r="A131" s="10">
        <f>A129+1</f>
        <v>51</v>
      </c>
      <c r="B131" s="12" t="s">
        <v>76</v>
      </c>
      <c r="C131" s="8"/>
      <c r="D131" s="11"/>
      <c r="E131" s="11"/>
      <c r="F131" s="11"/>
    </row>
    <row r="132" spans="1:6" ht="18" customHeight="1" thickBot="1" x14ac:dyDescent="0.3">
      <c r="A132" s="8"/>
      <c r="B132" s="15" t="s">
        <v>13</v>
      </c>
      <c r="C132" s="16" t="s">
        <v>14</v>
      </c>
      <c r="D132" s="11">
        <v>2</v>
      </c>
      <c r="E132" s="19">
        <v>500</v>
      </c>
      <c r="F132" s="11">
        <f>+E132*D132</f>
        <v>1000</v>
      </c>
    </row>
    <row r="133" spans="1:6" ht="15" customHeight="1" thickBot="1" x14ac:dyDescent="0.3">
      <c r="A133" s="20"/>
      <c r="B133" s="48" t="s">
        <v>77</v>
      </c>
      <c r="C133" s="49"/>
      <c r="D133" s="49"/>
      <c r="E133" s="50"/>
      <c r="F133" s="34">
        <f>SUM(F126:F132)</f>
        <v>13200</v>
      </c>
    </row>
    <row r="134" spans="1:6" ht="18" customHeight="1" thickBot="1" x14ac:dyDescent="0.3">
      <c r="A134" s="59" t="s">
        <v>78</v>
      </c>
      <c r="B134" s="60"/>
      <c r="C134" s="60"/>
      <c r="D134" s="60"/>
      <c r="E134" s="61"/>
      <c r="F134" s="1">
        <f>+F133+F123+F111+F84+F59+F42+F32</f>
        <v>323580</v>
      </c>
    </row>
    <row r="135" spans="1:6" ht="15" customHeight="1" thickBot="1" x14ac:dyDescent="0.3">
      <c r="A135" s="59" t="s">
        <v>79</v>
      </c>
      <c r="B135" s="60"/>
      <c r="C135" s="60"/>
      <c r="D135" s="60"/>
      <c r="E135" s="61"/>
      <c r="F135" s="25">
        <f>0.2*F134</f>
        <v>64716</v>
      </c>
    </row>
    <row r="136" spans="1:6" ht="16.5" customHeight="1" thickBot="1" x14ac:dyDescent="0.3">
      <c r="A136" s="59" t="s">
        <v>80</v>
      </c>
      <c r="B136" s="60"/>
      <c r="C136" s="60"/>
      <c r="D136" s="60"/>
      <c r="E136" s="61"/>
      <c r="F136" s="25">
        <f>SUM(F134:F135)</f>
        <v>388296</v>
      </c>
    </row>
    <row r="137" spans="1:6" ht="15.75" customHeight="1" x14ac:dyDescent="0.25">
      <c r="A137" s="26"/>
      <c r="B137" s="27"/>
      <c r="C137" s="28"/>
      <c r="D137" s="29"/>
      <c r="E137" s="29"/>
      <c r="F137" s="30"/>
    </row>
    <row r="138" spans="1:6" ht="44.25" customHeight="1" x14ac:dyDescent="0.25">
      <c r="A138" s="62"/>
      <c r="B138" s="62"/>
      <c r="C138" s="62"/>
      <c r="D138" s="62"/>
      <c r="E138" s="62"/>
      <c r="F138" s="62"/>
    </row>
    <row r="139" spans="1:6" x14ac:dyDescent="0.25">
      <c r="F139" s="31"/>
    </row>
    <row r="140" spans="1:6" x14ac:dyDescent="0.25">
      <c r="F140" s="32"/>
    </row>
  </sheetData>
  <mergeCells count="20">
    <mergeCell ref="A136:E136"/>
    <mergeCell ref="A138:F138"/>
    <mergeCell ref="B112:E112"/>
    <mergeCell ref="B123:E123"/>
    <mergeCell ref="B124:E124"/>
    <mergeCell ref="B133:E133"/>
    <mergeCell ref="A134:E134"/>
    <mergeCell ref="A135:E135"/>
    <mergeCell ref="B111:E111"/>
    <mergeCell ref="A1:F1"/>
    <mergeCell ref="A2:F2"/>
    <mergeCell ref="B4:E4"/>
    <mergeCell ref="B32:E32"/>
    <mergeCell ref="B33:E33"/>
    <mergeCell ref="B42:E42"/>
    <mergeCell ref="B43:E43"/>
    <mergeCell ref="B59:E59"/>
    <mergeCell ref="B60:E60"/>
    <mergeCell ref="B84:E84"/>
    <mergeCell ref="B85:E85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Sheet1</vt:lpstr>
      <vt:lpstr>Feuil2</vt:lpstr>
      <vt:lpstr>Feuil1</vt:lpstr>
      <vt:lpstr>Feuil3</vt:lpstr>
      <vt:lpstr>Feuil1!Impression_des_titres</vt:lpstr>
      <vt:lpstr>Feuil1!Zone_d_impression</vt:lpstr>
      <vt:lpstr>Sheet1!Zone_d_impression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2026-07-22T13:17:06Z</dcterms:modified>
</cp:coreProperties>
</file>