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ZIZOU\Desktop\DCE AO 21\"/>
    </mc:Choice>
  </mc:AlternateContent>
  <xr:revisionPtr revIDLastSave="0" documentId="13_ncr:1_{AD37D513-06A6-4DEE-BEA5-A76F0D2B98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3" i="1" l="1"/>
  <c r="F63" i="1" s="1"/>
  <c r="D53" i="1"/>
  <c r="D49" i="1"/>
  <c r="D47" i="1"/>
  <c r="F47" i="1" s="1"/>
  <c r="F87" i="1"/>
  <c r="F85" i="1"/>
  <c r="F83" i="1"/>
  <c r="F81" i="1"/>
  <c r="F79" i="1"/>
  <c r="F77" i="1"/>
  <c r="F75" i="1"/>
  <c r="A75" i="1"/>
  <c r="F73" i="1"/>
  <c r="F71" i="1"/>
  <c r="F67" i="1"/>
  <c r="F65" i="1"/>
  <c r="F61" i="1"/>
  <c r="F59" i="1"/>
  <c r="F57" i="1"/>
  <c r="F55" i="1"/>
  <c r="F53" i="1"/>
  <c r="F51" i="1"/>
  <c r="F49" i="1"/>
  <c r="A49" i="1"/>
  <c r="A51" i="1" s="1"/>
  <c r="A53" i="1" s="1"/>
  <c r="A55" i="1" s="1"/>
  <c r="A57" i="1" s="1"/>
  <c r="A59" i="1" s="1"/>
  <c r="A61" i="1" s="1"/>
  <c r="A63" i="1" s="1"/>
  <c r="A65" i="1" s="1"/>
  <c r="A67" i="1" s="1"/>
  <c r="F43" i="1"/>
  <c r="F41" i="1"/>
  <c r="F39" i="1"/>
  <c r="F37" i="1"/>
  <c r="F35" i="1"/>
  <c r="F33" i="1"/>
  <c r="F31" i="1"/>
  <c r="F29" i="1"/>
  <c r="F27" i="1"/>
  <c r="F25" i="1"/>
  <c r="F23" i="1"/>
  <c r="F21" i="1"/>
  <c r="F19" i="1"/>
  <c r="F17" i="1"/>
  <c r="F15" i="1"/>
  <c r="F13" i="1"/>
  <c r="F11" i="1"/>
  <c r="F9" i="1"/>
  <c r="A9" i="1"/>
  <c r="A11" i="1" s="1"/>
  <c r="A13" i="1" s="1"/>
  <c r="A15" i="1" s="1"/>
  <c r="A17" i="1" s="1"/>
  <c r="A19" i="1" s="1"/>
  <c r="A21" i="1" s="1"/>
  <c r="A23" i="1" s="1"/>
  <c r="A25" i="1" s="1"/>
  <c r="A27" i="1" s="1"/>
  <c r="A29" i="1" s="1"/>
  <c r="A31" i="1" s="1"/>
  <c r="A33" i="1" s="1"/>
  <c r="A35" i="1" s="1"/>
  <c r="A37" i="1" s="1"/>
  <c r="A39" i="1" s="1"/>
  <c r="A41" i="1" s="1"/>
  <c r="A43" i="1" s="1"/>
  <c r="F7" i="1"/>
  <c r="F89" i="1" l="1"/>
  <c r="F69" i="1"/>
  <c r="F45" i="1"/>
  <c r="F91" i="1" l="1"/>
  <c r="F92" i="1"/>
  <c r="F93" i="1" s="1"/>
</calcChain>
</file>

<file path=xl/sharedStrings.xml><?xml version="1.0" encoding="utf-8"?>
<sst xmlns="http://schemas.openxmlformats.org/spreadsheetml/2006/main" count="137" uniqueCount="80">
  <si>
    <r>
      <t xml:space="preserve">OBJET: </t>
    </r>
    <r>
      <rPr>
        <sz val="14"/>
        <rFont val="Times New Roman"/>
        <family val="1"/>
      </rPr>
      <t>Programme de mise à niveau urbain de la commune el mansouria (travaux d’aménagement d’un tronçon de la voirie de em 01 sur 400 ml)</t>
    </r>
  </si>
  <si>
    <t>N°</t>
  </si>
  <si>
    <t>DÉSIGNATION DES PRESTATIONS</t>
  </si>
  <si>
    <t>U</t>
  </si>
  <si>
    <t>Quantité</t>
  </si>
  <si>
    <t>Prix unitaire H.T</t>
  </si>
  <si>
    <t>TOTAL H.T</t>
  </si>
  <si>
    <t>PHASE I : TRAVAUX DE VOIRIE ET DIVERS OUVRAGES</t>
  </si>
  <si>
    <t xml:space="preserve">Installation du chantier </t>
  </si>
  <si>
    <t>F</t>
  </si>
  <si>
    <t xml:space="preserve"> - Forfait ……………………………………………………………………………………</t>
  </si>
  <si>
    <t>Dépose et pose des arbres existants</t>
  </si>
  <si>
    <t xml:space="preserve"> - L'unité ……………………………………………………………………………………</t>
  </si>
  <si>
    <t>Dépose des poteaux  électriques et téléphoniques</t>
  </si>
  <si>
    <t xml:space="preserve"> - L'unité ……………………………………………………………………………</t>
  </si>
  <si>
    <t>Démolition des ouvrages existants</t>
  </si>
  <si>
    <t>m²</t>
  </si>
  <si>
    <t xml:space="preserve"> - L'unité ………………………………………………………………………………</t>
  </si>
  <si>
    <t>Terrassement  en  masse  déblais  en  terrain de  toute  nature</t>
  </si>
  <si>
    <t>m3</t>
  </si>
  <si>
    <t xml:space="preserve"> - Le  mètre  cube  ……………………………………………………………………</t>
  </si>
  <si>
    <t xml:space="preserve"> Compactage  et  réglage  des  fonds  de  forme</t>
  </si>
  <si>
    <t xml:space="preserve"> - Le  mètre  carré…………………………………………………………………………</t>
  </si>
  <si>
    <t xml:space="preserve"> - Le  mètre  cube  ………………………………………………………………………</t>
  </si>
  <si>
    <t>Fourniture et pose de la couche de forme F1</t>
  </si>
  <si>
    <t>Fourniture et pose de la grave non traité du type GNA</t>
  </si>
  <si>
    <t xml:space="preserve"> - Le  mètre  cube  …………………………………………………………………………</t>
  </si>
  <si>
    <t>Fourniture et pose de la grave non traité du type GNF 1</t>
  </si>
  <si>
    <t>Enduit d'imprégnation y compris sablage</t>
  </si>
  <si>
    <t>Revêtement  en  Enrobé  ( 0 / 10 ) de 6 cm d'epaisseur  y compris couche d'accrochage</t>
  </si>
  <si>
    <t>T</t>
  </si>
  <si>
    <t xml:space="preserve"> - La tonne………………………………………………………………………………</t>
  </si>
  <si>
    <t>Fourniture et pose de canivaux CC 1</t>
  </si>
  <si>
    <t>ml</t>
  </si>
  <si>
    <t xml:space="preserve"> - Le  mètre  linéaire  ……………………………………………………………………</t>
  </si>
  <si>
    <t>Fourniture et pose de la bordure de trottoirs type T4</t>
  </si>
  <si>
    <t>Fourniture et pose de la bordure de jardin type P1</t>
  </si>
  <si>
    <t xml:space="preserve"> - Le  mètre  carré………………………………………………………………….……</t>
  </si>
  <si>
    <t>Marquage de chaussée</t>
  </si>
  <si>
    <t xml:space="preserve"> - Le mètre linéaire  ……………………………………………………………………</t>
  </si>
  <si>
    <t xml:space="preserve"> - Le mètre carré………………………………………………………………………….</t>
  </si>
  <si>
    <r>
      <t xml:space="preserve"> </t>
    </r>
    <r>
      <rPr>
        <b/>
        <sz val="12"/>
        <rFont val="Times New Roman"/>
        <family val="1"/>
      </rPr>
      <t xml:space="preserve">TOTA H.T PHASE I </t>
    </r>
    <r>
      <rPr>
        <sz val="12"/>
        <rFont val="Times New Roman"/>
        <family val="1"/>
      </rPr>
      <t>: TRAVAUX DE VOIRIE ET DIVERS OUVRAGES</t>
    </r>
  </si>
  <si>
    <t>PHASE II :TRAVAUX D'ASSAINISSEMENT</t>
  </si>
  <si>
    <t>Terrassement en tranchée en terrain de  toute  nature</t>
  </si>
  <si>
    <t xml:space="preserve"> - Le mètre cube…………………………………………………………………………</t>
  </si>
  <si>
    <t>Remblai primaire</t>
  </si>
  <si>
    <t>Remblai secondaire en tout venant</t>
  </si>
  <si>
    <t>lit de sable</t>
  </si>
  <si>
    <t xml:space="preserve">   - Le  mètre  linéaire  …………………………………………………………………</t>
  </si>
  <si>
    <t xml:space="preserve"> - L'unité……………………………….…………………………………………..……</t>
  </si>
  <si>
    <t xml:space="preserve"> - L'unité……………………………….………………………………………………</t>
  </si>
  <si>
    <t xml:space="preserve">fourniture et pose de la fonte ductile </t>
  </si>
  <si>
    <t xml:space="preserve">Mise à la cote des Regards et Chambres Existantes  </t>
  </si>
  <si>
    <t>PHASE 3 :TRAVAUX DE GENIE CIVIL D'ECLAIRAGE PUBLIC</t>
  </si>
  <si>
    <t>Fouille en tranchées sous trottoirs</t>
  </si>
  <si>
    <t>Fouille en tranchées sous chaussée</t>
  </si>
  <si>
    <t>Fourniture et pose des Socles  en  béton  pour  les  poteaux  des  candélabres</t>
  </si>
  <si>
    <t xml:space="preserve"> - Le  mètre  linéaire  ……………………………………………………………….……</t>
  </si>
  <si>
    <t xml:space="preserve">   Confection  et  équipement  des  regards  de  tirage  de  câble</t>
  </si>
  <si>
    <t>TOTAL H.T.PHASE 3 : TRAVAUX DE AGENIE CIVIL D'ECLAIRAGE PUBLIC</t>
  </si>
  <si>
    <t>TOTAL DES TRAVAUX H.T</t>
  </si>
  <si>
    <t>T.V.A  20 %</t>
  </si>
  <si>
    <t>TOTAL GENERAL T.T.C</t>
  </si>
  <si>
    <t>BORDEREAUX DES PRIX</t>
  </si>
  <si>
    <t xml:space="preserve">Arrêté  le  présent bordereau  des  prix -  détail  estimatif  toutes  taxes  comprises  à  la  somme  de  : </t>
  </si>
  <si>
    <t>l'entreprise</t>
  </si>
  <si>
    <t>Fourniture et  pose des  buses diamètre  400 mm en PEHD</t>
  </si>
  <si>
    <t>Fourniture et  pose des  buses diamètre  300 mm en PEHD</t>
  </si>
  <si>
    <t>fourniture et pose de regard de regard de visite D1000 mm en béton</t>
  </si>
  <si>
    <t>revêtement  en  beton lissé de 12 cm d’épaisseur 12 cm</t>
  </si>
  <si>
    <r>
      <rPr>
        <b/>
        <sz val="12"/>
        <rFont val="Times New Roman"/>
        <family val="1"/>
      </rPr>
      <t xml:space="preserve"> TOTA H.T PHASE II</t>
    </r>
    <r>
      <rPr>
        <sz val="12"/>
        <rFont val="Times New Roman"/>
        <family val="1"/>
      </rPr>
      <t xml:space="preserve"> : TRAVAUX D'ASSAINISSEMENT </t>
    </r>
  </si>
  <si>
    <t>Fourniture Et Pose de la  couche anti contaminante:</t>
  </si>
  <si>
    <t>Revêtement en pavé autobloquant 6 cm 20*20 cm</t>
  </si>
  <si>
    <t xml:space="preserve">Ralentisseurs de vitesse en enrobé bitumineux 0/6 imprimé à Chaud </t>
  </si>
  <si>
    <t>Fourniture et  pose des  buses diametre  200 mm en pvc type ASS serie 1:</t>
  </si>
  <si>
    <t>fourniture et pose de regard a grille carrée 80 x 80 cm en béton</t>
  </si>
  <si>
    <t>Fourniture et pose des buses en tube gorgé Ø 160</t>
  </si>
  <si>
    <t>Fourniture et pose des buses en tube gorgé Ø 75</t>
  </si>
  <si>
    <t>Fourniture et pose de cable NU 25 mm2</t>
  </si>
  <si>
    <t>APPEL D'OFFRE :21/2026 du 07/09/2026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</si>
</sst>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General_)"/>
    <numFmt numFmtId="165" formatCode="_-* #,##0\ _€_-;\-* #,##0\ _€_-;_-* &quot;-&quot;??\ _€_-;_-@_-"/>
    <numFmt numFmtId="166" formatCode="_-* #,##0.00\ _F_-;\-* #,##0.00\ _F_-;_-* &quot;-&quot;??\ _F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Helv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b/>
      <sz val="14"/>
      <name val="Times New Roman"/>
      <family val="1"/>
    </font>
    <font>
      <sz val="14"/>
      <name val="Times New Roman"/>
      <family val="1"/>
    </font>
    <font>
      <b/>
      <u/>
      <sz val="12"/>
      <name val="Times New Roman"/>
      <family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2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thin">
        <color indexed="64"/>
      </right>
      <top style="double">
        <color indexed="64"/>
      </top>
      <bottom style="double">
        <color auto="1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4" fontId="5" fillId="0" borderId="0" applyFont="0" applyFill="0" applyBorder="0" applyAlignment="0" applyProtection="0"/>
  </cellStyleXfs>
  <cellXfs count="99">
    <xf numFmtId="0" fontId="0" fillId="0" borderId="0" xfId="0"/>
    <xf numFmtId="0" fontId="3" fillId="0" borderId="0" xfId="2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4" fillId="0" borderId="0" xfId="0" applyNumberFormat="1" applyFont="1"/>
    <xf numFmtId="165" fontId="4" fillId="0" borderId="0" xfId="3" applyNumberFormat="1" applyFont="1" applyFill="1" applyAlignment="1">
      <alignment horizontal="center" vertical="center"/>
    </xf>
    <xf numFmtId="166" fontId="4" fillId="0" borderId="0" xfId="3" applyNumberFormat="1" applyFont="1" applyFill="1" applyAlignment="1">
      <alignment horizontal="center" vertical="center"/>
    </xf>
    <xf numFmtId="3" fontId="4" fillId="0" borderId="0" xfId="0" applyNumberFormat="1" applyFont="1"/>
    <xf numFmtId="0" fontId="8" fillId="0" borderId="0" xfId="2" applyFont="1" applyAlignment="1">
      <alignment horizontal="center" vertical="center"/>
    </xf>
    <xf numFmtId="3" fontId="4" fillId="0" borderId="0" xfId="2" applyNumberFormat="1" applyFont="1" applyAlignment="1">
      <alignment horizontal="left" vertical="center" wrapText="1" indent="1"/>
    </xf>
    <xf numFmtId="164" fontId="4" fillId="0" borderId="0" xfId="0" applyNumberFormat="1" applyFont="1" applyAlignment="1">
      <alignment vertical="center"/>
    </xf>
    <xf numFmtId="43" fontId="3" fillId="0" borderId="32" xfId="1" applyFont="1" applyFill="1" applyBorder="1" applyAlignment="1">
      <alignment horizontal="center" vertical="center"/>
    </xf>
    <xf numFmtId="0" fontId="4" fillId="0" borderId="0" xfId="2" applyFont="1" applyAlignment="1">
      <alignment horizontal="left" vertical="center" wrapText="1" indent="1"/>
    </xf>
    <xf numFmtId="0" fontId="4" fillId="0" borderId="0" xfId="2" applyFont="1" applyAlignment="1">
      <alignment horizontal="center" vertical="center"/>
    </xf>
    <xf numFmtId="43" fontId="3" fillId="0" borderId="41" xfId="1" applyFont="1" applyFill="1" applyBorder="1" applyAlignment="1">
      <alignment horizontal="center" vertical="center"/>
    </xf>
    <xf numFmtId="43" fontId="3" fillId="0" borderId="45" xfId="1" applyFont="1" applyFill="1" applyBorder="1" applyAlignment="1">
      <alignment horizontal="center" vertical="center"/>
    </xf>
    <xf numFmtId="43" fontId="3" fillId="0" borderId="49" xfId="1" applyFont="1" applyFill="1" applyBorder="1" applyAlignment="1">
      <alignment horizontal="center" vertical="center"/>
    </xf>
    <xf numFmtId="4" fontId="4" fillId="0" borderId="0" xfId="3" applyNumberFormat="1" applyFont="1" applyFill="1" applyAlignment="1">
      <alignment horizontal="center" vertical="center"/>
    </xf>
    <xf numFmtId="0" fontId="4" fillId="0" borderId="0" xfId="2" applyFont="1" applyAlignment="1">
      <alignment horizontal="left" vertical="center" indent="1"/>
    </xf>
    <xf numFmtId="0" fontId="4" fillId="0" borderId="23" xfId="2" applyFont="1" applyBorder="1" applyAlignment="1">
      <alignment horizontal="left" vertical="center" indent="1"/>
    </xf>
    <xf numFmtId="0" fontId="4" fillId="0" borderId="38" xfId="2" applyFont="1" applyBorder="1" applyAlignment="1">
      <alignment horizontal="left" vertical="center" indent="1"/>
    </xf>
    <xf numFmtId="0" fontId="8" fillId="0" borderId="0" xfId="2" applyFont="1" applyAlignment="1">
      <alignment horizontal="left" vertical="center" indent="1"/>
    </xf>
    <xf numFmtId="0" fontId="4" fillId="0" borderId="13" xfId="2" applyFont="1" applyBorder="1" applyAlignment="1">
      <alignment horizontal="left" vertical="center" indent="1"/>
    </xf>
    <xf numFmtId="0" fontId="4" fillId="0" borderId="21" xfId="2" applyFont="1" applyBorder="1" applyAlignment="1">
      <alignment horizontal="left" vertical="center" indent="1"/>
    </xf>
    <xf numFmtId="0" fontId="4" fillId="0" borderId="21" xfId="2" applyFont="1" applyBorder="1" applyAlignment="1">
      <alignment horizontal="left" vertical="center" wrapText="1" indent="1"/>
    </xf>
    <xf numFmtId="0" fontId="4" fillId="0" borderId="25" xfId="2" applyFont="1" applyBorder="1" applyAlignment="1">
      <alignment horizontal="left" vertical="center" indent="1"/>
    </xf>
    <xf numFmtId="0" fontId="4" fillId="0" borderId="23" xfId="2" applyFont="1" applyBorder="1" applyAlignment="1">
      <alignment horizontal="left" vertical="center" wrapText="1" indent="1"/>
    </xf>
    <xf numFmtId="0" fontId="9" fillId="0" borderId="17" xfId="2" applyFont="1" applyBorder="1" applyAlignment="1">
      <alignment horizontal="left" vertical="center" indent="1"/>
    </xf>
    <xf numFmtId="0" fontId="9" fillId="0" borderId="18" xfId="2" applyFont="1" applyBorder="1" applyAlignment="1">
      <alignment horizontal="left" vertical="center" indent="1"/>
    </xf>
    <xf numFmtId="0" fontId="9" fillId="0" borderId="24" xfId="2" applyFont="1" applyBorder="1" applyAlignment="1">
      <alignment horizontal="left" vertical="center" indent="1"/>
    </xf>
    <xf numFmtId="0" fontId="9" fillId="0" borderId="0" xfId="2" applyFont="1" applyAlignment="1">
      <alignment horizontal="left" vertical="center" indent="1"/>
    </xf>
    <xf numFmtId="165" fontId="6" fillId="0" borderId="0" xfId="3" applyNumberFormat="1" applyFont="1" applyFill="1" applyAlignment="1">
      <alignment horizontal="center"/>
    </xf>
    <xf numFmtId="0" fontId="4" fillId="0" borderId="46" xfId="2" applyFont="1" applyBorder="1" applyAlignment="1">
      <alignment horizontal="center" vertical="center"/>
    </xf>
    <xf numFmtId="0" fontId="4" fillId="0" borderId="47" xfId="2" applyFont="1" applyBorder="1" applyAlignment="1">
      <alignment horizontal="center" vertical="center"/>
    </xf>
    <xf numFmtId="0" fontId="4" fillId="0" borderId="48" xfId="2" applyFont="1" applyBorder="1" applyAlignment="1">
      <alignment horizontal="center" vertical="center"/>
    </xf>
    <xf numFmtId="0" fontId="4" fillId="0" borderId="50" xfId="2" applyFont="1" applyBorder="1" applyAlignment="1">
      <alignment horizontal="center" vertical="center" wrapText="1"/>
    </xf>
    <xf numFmtId="0" fontId="4" fillId="0" borderId="50" xfId="2" applyFont="1" applyBorder="1" applyAlignment="1">
      <alignment horizontal="center" vertical="center"/>
    </xf>
    <xf numFmtId="0" fontId="4" fillId="0" borderId="39" xfId="2" applyFont="1" applyBorder="1" applyAlignment="1">
      <alignment horizontal="center" vertical="center"/>
    </xf>
    <xf numFmtId="0" fontId="4" fillId="0" borderId="10" xfId="2" applyFont="1" applyBorder="1" applyAlignment="1">
      <alignment horizontal="center" vertical="center"/>
    </xf>
    <xf numFmtId="0" fontId="4" fillId="0" borderId="40" xfId="2" applyFont="1" applyBorder="1" applyAlignment="1">
      <alignment horizontal="center" vertical="center"/>
    </xf>
    <xf numFmtId="164" fontId="4" fillId="0" borderId="29" xfId="0" applyNumberFormat="1" applyFont="1" applyBorder="1" applyAlignment="1">
      <alignment horizontal="right" vertical="center"/>
    </xf>
    <xf numFmtId="164" fontId="4" fillId="0" borderId="30" xfId="0" applyNumberFormat="1" applyFont="1" applyBorder="1" applyAlignment="1">
      <alignment horizontal="right" vertical="center"/>
    </xf>
    <xf numFmtId="164" fontId="4" fillId="0" borderId="31" xfId="0" applyNumberFormat="1" applyFont="1" applyBorder="1" applyAlignment="1">
      <alignment horizontal="right" vertical="center"/>
    </xf>
    <xf numFmtId="0" fontId="4" fillId="0" borderId="42" xfId="2" applyFont="1" applyBorder="1" applyAlignment="1">
      <alignment horizontal="center" vertical="center"/>
    </xf>
    <xf numFmtId="0" fontId="4" fillId="0" borderId="43" xfId="2" applyFont="1" applyBorder="1" applyAlignment="1">
      <alignment horizontal="center" vertical="center"/>
    </xf>
    <xf numFmtId="0" fontId="4" fillId="0" borderId="44" xfId="2" applyFont="1" applyBorder="1" applyAlignment="1">
      <alignment horizontal="center" vertical="center"/>
    </xf>
    <xf numFmtId="0" fontId="4" fillId="0" borderId="20" xfId="2" applyFont="1" applyBorder="1" applyAlignment="1">
      <alignment horizontal="center" vertical="center"/>
    </xf>
    <xf numFmtId="0" fontId="4" fillId="0" borderId="16" xfId="2" applyFont="1" applyBorder="1" applyAlignment="1">
      <alignment horizontal="center" vertical="center"/>
    </xf>
    <xf numFmtId="164" fontId="4" fillId="0" borderId="21" xfId="0" applyNumberFormat="1" applyFont="1" applyBorder="1" applyAlignment="1">
      <alignment horizontal="center" vertical="center"/>
    </xf>
    <xf numFmtId="164" fontId="4" fillId="0" borderId="18" xfId="0" applyNumberFormat="1" applyFont="1" applyBorder="1" applyAlignment="1">
      <alignment horizontal="center" vertical="center"/>
    </xf>
    <xf numFmtId="0" fontId="4" fillId="0" borderId="21" xfId="3" applyNumberFormat="1" applyFont="1" applyFill="1" applyBorder="1" applyAlignment="1">
      <alignment horizontal="center" vertical="center"/>
    </xf>
    <xf numFmtId="0" fontId="4" fillId="0" borderId="18" xfId="3" applyNumberFormat="1" applyFont="1" applyFill="1" applyBorder="1" applyAlignment="1">
      <alignment horizontal="center" vertical="center"/>
    </xf>
    <xf numFmtId="4" fontId="4" fillId="0" borderId="36" xfId="3" applyNumberFormat="1" applyFont="1" applyFill="1" applyBorder="1" applyAlignment="1">
      <alignment horizontal="center" vertical="center"/>
    </xf>
    <xf numFmtId="4" fontId="4" fillId="0" borderId="37" xfId="0" applyNumberFormat="1" applyFont="1" applyBorder="1" applyAlignment="1">
      <alignment horizontal="center" vertical="center"/>
    </xf>
    <xf numFmtId="0" fontId="4" fillId="0" borderId="27" xfId="2" applyFont="1" applyBorder="1" applyAlignment="1">
      <alignment horizontal="center" vertical="center"/>
    </xf>
    <xf numFmtId="164" fontId="4" fillId="0" borderId="28" xfId="0" applyNumberFormat="1" applyFont="1" applyBorder="1" applyAlignment="1">
      <alignment horizontal="center" vertical="center"/>
    </xf>
    <xf numFmtId="4" fontId="4" fillId="0" borderId="25" xfId="3" applyNumberFormat="1" applyFont="1" applyFill="1" applyBorder="1" applyAlignment="1">
      <alignment horizontal="center" vertical="center"/>
    </xf>
    <xf numFmtId="4" fontId="4" fillId="0" borderId="18" xfId="3" applyNumberFormat="1" applyFont="1" applyFill="1" applyBorder="1" applyAlignment="1">
      <alignment horizontal="center" vertical="center"/>
    </xf>
    <xf numFmtId="4" fontId="4" fillId="0" borderId="26" xfId="0" applyNumberFormat="1" applyFont="1" applyBorder="1" applyAlignment="1">
      <alignment horizontal="center" vertical="center"/>
    </xf>
    <xf numFmtId="4" fontId="4" fillId="0" borderId="19" xfId="0" applyNumberFormat="1" applyFont="1" applyBorder="1" applyAlignment="1">
      <alignment horizontal="center" vertical="center"/>
    </xf>
    <xf numFmtId="4" fontId="4" fillId="0" borderId="21" xfId="3" applyNumberFormat="1" applyFont="1" applyFill="1" applyBorder="1" applyAlignment="1">
      <alignment horizontal="center" vertical="center"/>
    </xf>
    <xf numFmtId="43" fontId="4" fillId="0" borderId="26" xfId="1" applyFont="1" applyFill="1" applyBorder="1" applyAlignment="1">
      <alignment horizontal="center" vertical="center"/>
    </xf>
    <xf numFmtId="43" fontId="4" fillId="0" borderId="19" xfId="1" applyFont="1" applyFill="1" applyBorder="1" applyAlignment="1">
      <alignment horizontal="center" vertical="center"/>
    </xf>
    <xf numFmtId="164" fontId="4" fillId="0" borderId="29" xfId="0" applyNumberFormat="1" applyFont="1" applyBorder="1" applyAlignment="1">
      <alignment horizontal="center" vertical="center"/>
    </xf>
    <xf numFmtId="164" fontId="4" fillId="0" borderId="30" xfId="0" applyNumberFormat="1" applyFont="1" applyBorder="1" applyAlignment="1">
      <alignment horizontal="center" vertical="center"/>
    </xf>
    <xf numFmtId="164" fontId="4" fillId="0" borderId="31" xfId="0" applyNumberFormat="1" applyFont="1" applyBorder="1" applyAlignment="1">
      <alignment horizontal="center" vertical="center"/>
    </xf>
    <xf numFmtId="0" fontId="3" fillId="2" borderId="33" xfId="2" applyFont="1" applyFill="1" applyBorder="1" applyAlignment="1">
      <alignment horizontal="center" vertical="center"/>
    </xf>
    <xf numFmtId="0" fontId="3" fillId="2" borderId="34" xfId="2" applyFont="1" applyFill="1" applyBorder="1" applyAlignment="1">
      <alignment horizontal="center" vertical="center"/>
    </xf>
    <xf numFmtId="0" fontId="3" fillId="2" borderId="35" xfId="2" applyFont="1" applyFill="1" applyBorder="1" applyAlignment="1">
      <alignment horizontal="center" vertical="center"/>
    </xf>
    <xf numFmtId="0" fontId="4" fillId="0" borderId="12" xfId="2" applyFont="1" applyBorder="1" applyAlignment="1">
      <alignment horizontal="center" vertical="center"/>
    </xf>
    <xf numFmtId="164" fontId="4" fillId="0" borderId="14" xfId="0" applyNumberFormat="1" applyFont="1" applyBorder="1" applyAlignment="1">
      <alignment horizontal="center" vertical="center"/>
    </xf>
    <xf numFmtId="0" fontId="4" fillId="0" borderId="14" xfId="3" applyNumberFormat="1" applyFont="1" applyFill="1" applyBorder="1" applyAlignment="1">
      <alignment horizontal="center" vertical="center"/>
    </xf>
    <xf numFmtId="4" fontId="4" fillId="0" borderId="14" xfId="3" applyNumberFormat="1" applyFont="1" applyFill="1" applyBorder="1" applyAlignment="1">
      <alignment horizontal="center" vertical="center"/>
    </xf>
    <xf numFmtId="4" fontId="4" fillId="0" borderId="15" xfId="0" applyNumberFormat="1" applyFont="1" applyBorder="1" applyAlignment="1">
      <alignment horizontal="center" vertical="center"/>
    </xf>
    <xf numFmtId="164" fontId="4" fillId="0" borderId="25" xfId="0" applyNumberFormat="1" applyFont="1" applyBorder="1" applyAlignment="1">
      <alignment horizontal="center" vertical="center"/>
    </xf>
    <xf numFmtId="0" fontId="4" fillId="0" borderId="25" xfId="3" applyNumberFormat="1" applyFont="1" applyFill="1" applyBorder="1" applyAlignment="1">
      <alignment horizontal="center" vertical="center"/>
    </xf>
    <xf numFmtId="43" fontId="4" fillId="0" borderId="22" xfId="1" applyFont="1" applyFill="1" applyBorder="1" applyAlignment="1">
      <alignment horizontal="center" vertical="center"/>
    </xf>
    <xf numFmtId="0" fontId="3" fillId="2" borderId="9" xfId="2" applyFont="1" applyFill="1" applyBorder="1" applyAlignment="1">
      <alignment horizontal="left" vertical="center" indent="5"/>
    </xf>
    <xf numFmtId="0" fontId="3" fillId="2" borderId="10" xfId="2" applyFont="1" applyFill="1" applyBorder="1" applyAlignment="1">
      <alignment horizontal="left" vertical="center" indent="5"/>
    </xf>
    <xf numFmtId="0" fontId="3" fillId="2" borderId="11" xfId="2" applyFont="1" applyFill="1" applyBorder="1" applyAlignment="1">
      <alignment horizontal="left" vertical="center" indent="5"/>
    </xf>
    <xf numFmtId="0" fontId="4" fillId="0" borderId="22" xfId="1" applyNumberFormat="1" applyFont="1" applyFill="1" applyBorder="1" applyAlignment="1">
      <alignment horizontal="center" vertical="center"/>
    </xf>
    <xf numFmtId="0" fontId="4" fillId="0" borderId="19" xfId="1" applyNumberFormat="1" applyFont="1" applyFill="1" applyBorder="1" applyAlignment="1">
      <alignment horizontal="center" vertical="center"/>
    </xf>
    <xf numFmtId="166" fontId="4" fillId="0" borderId="21" xfId="3" applyNumberFormat="1" applyFont="1" applyFill="1" applyBorder="1" applyAlignment="1">
      <alignment horizontal="center" vertical="center"/>
    </xf>
    <xf numFmtId="166" fontId="4" fillId="0" borderId="18" xfId="3" applyNumberFormat="1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6" fillId="0" borderId="0" xfId="2" applyFont="1" applyAlignment="1">
      <alignment horizontal="center" vertical="center" wrapText="1"/>
    </xf>
    <xf numFmtId="0" fontId="3" fillId="0" borderId="1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3" fillId="0" borderId="2" xfId="2" applyFont="1" applyBorder="1" applyAlignment="1">
      <alignment horizontal="left" vertical="center" indent="1"/>
    </xf>
    <xf numFmtId="0" fontId="3" fillId="0" borderId="6" xfId="2" applyFont="1" applyBorder="1" applyAlignment="1">
      <alignment horizontal="left" vertical="center" indent="1"/>
    </xf>
    <xf numFmtId="164" fontId="3" fillId="0" borderId="3" xfId="0" applyNumberFormat="1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4" fontId="3" fillId="0" borderId="3" xfId="3" applyNumberFormat="1" applyFont="1" applyFill="1" applyBorder="1" applyAlignment="1">
      <alignment horizontal="center" vertical="center" wrapText="1"/>
    </xf>
    <xf numFmtId="4" fontId="3" fillId="0" borderId="7" xfId="3" applyNumberFormat="1" applyFont="1" applyFill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0" fontId="8" fillId="0" borderId="51" xfId="2" applyFont="1" applyBorder="1" applyAlignment="1">
      <alignment horizontal="center" vertical="center"/>
    </xf>
  </cellXfs>
  <cellStyles count="4">
    <cellStyle name="Milliers" xfId="1" builtinId="3"/>
    <cellStyle name="Milliers 2" xfId="3" xr:uid="{844848E1-1385-4C87-BE53-7BABBCA3CC76}"/>
    <cellStyle name="Normal" xfId="0" builtinId="0"/>
    <cellStyle name="Normal_EST-Conf" xfId="2" xr:uid="{238C1807-04B3-403A-BA15-4FBDF61345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6"/>
  <sheetViews>
    <sheetView tabSelected="1" view="pageBreakPreview" zoomScale="145" zoomScaleNormal="100" zoomScaleSheetLayoutView="145" workbookViewId="0">
      <selection activeCell="B3" sqref="B3:E3"/>
    </sheetView>
  </sheetViews>
  <sheetFormatPr baseColWidth="10" defaultColWidth="11.28515625" defaultRowHeight="15.75" x14ac:dyDescent="0.25"/>
  <cols>
    <col min="1" max="1" width="5.85546875" style="12" customWidth="1"/>
    <col min="2" max="2" width="59.85546875" style="17" customWidth="1"/>
    <col min="3" max="3" width="6.5703125" style="2" customWidth="1"/>
    <col min="4" max="4" width="13.5703125" style="4" customWidth="1"/>
    <col min="5" max="5" width="18" style="5" customWidth="1"/>
    <col min="6" max="6" width="17" style="6" customWidth="1"/>
    <col min="7" max="16384" width="11.28515625" style="3"/>
  </cols>
  <sheetData>
    <row r="1" spans="1:6" ht="37.5" customHeight="1" x14ac:dyDescent="0.25">
      <c r="A1" s="87" t="s">
        <v>0</v>
      </c>
      <c r="B1" s="87"/>
      <c r="C1" s="87"/>
      <c r="D1" s="87"/>
      <c r="E1" s="87"/>
      <c r="F1" s="87"/>
    </row>
    <row r="2" spans="1:6" ht="27.75" customHeight="1" x14ac:dyDescent="0.25">
      <c r="A2" s="1"/>
      <c r="B2" s="20" t="s">
        <v>79</v>
      </c>
      <c r="C2" s="7"/>
      <c r="D2" s="7"/>
      <c r="E2" s="7"/>
      <c r="F2" s="7"/>
    </row>
    <row r="3" spans="1:6" ht="27.75" customHeight="1" thickBot="1" x14ac:dyDescent="0.3">
      <c r="A3" s="1"/>
      <c r="B3" s="98" t="s">
        <v>63</v>
      </c>
      <c r="C3" s="98"/>
      <c r="D3" s="98"/>
      <c r="E3" s="98"/>
      <c r="F3" s="7"/>
    </row>
    <row r="4" spans="1:6" ht="15.75" customHeight="1" thickTop="1" x14ac:dyDescent="0.25">
      <c r="A4" s="88" t="s">
        <v>1</v>
      </c>
      <c r="B4" s="90" t="s">
        <v>2</v>
      </c>
      <c r="C4" s="92" t="s">
        <v>3</v>
      </c>
      <c r="D4" s="92" t="s">
        <v>4</v>
      </c>
      <c r="E4" s="94" t="s">
        <v>5</v>
      </c>
      <c r="F4" s="96" t="s">
        <v>6</v>
      </c>
    </row>
    <row r="5" spans="1:6" s="2" customFormat="1" ht="28.5" customHeight="1" thickBot="1" x14ac:dyDescent="0.3">
      <c r="A5" s="89"/>
      <c r="B5" s="91"/>
      <c r="C5" s="93"/>
      <c r="D5" s="93"/>
      <c r="E5" s="95"/>
      <c r="F5" s="97"/>
    </row>
    <row r="6" spans="1:6" s="2" customFormat="1" ht="24" customHeight="1" x14ac:dyDescent="0.25">
      <c r="A6" s="76" t="s">
        <v>7</v>
      </c>
      <c r="B6" s="77"/>
      <c r="C6" s="77"/>
      <c r="D6" s="77"/>
      <c r="E6" s="77"/>
      <c r="F6" s="78"/>
    </row>
    <row r="7" spans="1:6" s="2" customFormat="1" ht="18" customHeight="1" x14ac:dyDescent="0.25">
      <c r="A7" s="68">
        <v>101</v>
      </c>
      <c r="B7" s="21" t="s">
        <v>8</v>
      </c>
      <c r="C7" s="69" t="s">
        <v>9</v>
      </c>
      <c r="D7" s="83">
        <v>1</v>
      </c>
      <c r="E7" s="71"/>
      <c r="F7" s="85">
        <f>D7*E7</f>
        <v>0</v>
      </c>
    </row>
    <row r="8" spans="1:6" s="2" customFormat="1" ht="18" customHeight="1" x14ac:dyDescent="0.25">
      <c r="A8" s="46"/>
      <c r="B8" s="26" t="s">
        <v>10</v>
      </c>
      <c r="C8" s="48"/>
      <c r="D8" s="84"/>
      <c r="E8" s="56"/>
      <c r="F8" s="86"/>
    </row>
    <row r="9" spans="1:6" s="2" customFormat="1" ht="18" customHeight="1" x14ac:dyDescent="0.25">
      <c r="A9" s="45">
        <f>A7+1</f>
        <v>102</v>
      </c>
      <c r="B9" s="17" t="s">
        <v>11</v>
      </c>
      <c r="C9" s="47" t="s">
        <v>3</v>
      </c>
      <c r="D9" s="49">
        <v>4</v>
      </c>
      <c r="E9" s="59"/>
      <c r="F9" s="79">
        <f>D9*E9</f>
        <v>0</v>
      </c>
    </row>
    <row r="10" spans="1:6" s="2" customFormat="1" ht="18" customHeight="1" x14ac:dyDescent="0.25">
      <c r="A10" s="46"/>
      <c r="B10" s="26" t="s">
        <v>12</v>
      </c>
      <c r="C10" s="48"/>
      <c r="D10" s="50"/>
      <c r="E10" s="56"/>
      <c r="F10" s="80"/>
    </row>
    <row r="11" spans="1:6" s="2" customFormat="1" ht="18" customHeight="1" x14ac:dyDescent="0.25">
      <c r="A11" s="45">
        <f t="shared" ref="A11" si="0">A9+1</f>
        <v>103</v>
      </c>
      <c r="B11" s="18" t="s">
        <v>13</v>
      </c>
      <c r="C11" s="47" t="s">
        <v>3</v>
      </c>
      <c r="D11" s="49">
        <v>7</v>
      </c>
      <c r="E11" s="59"/>
      <c r="F11" s="79">
        <f>D11*E11</f>
        <v>0</v>
      </c>
    </row>
    <row r="12" spans="1:6" s="2" customFormat="1" ht="18" customHeight="1" x14ac:dyDescent="0.25">
      <c r="A12" s="46"/>
      <c r="B12" s="26" t="s">
        <v>14</v>
      </c>
      <c r="C12" s="48"/>
      <c r="D12" s="50"/>
      <c r="E12" s="56"/>
      <c r="F12" s="80"/>
    </row>
    <row r="13" spans="1:6" s="2" customFormat="1" ht="18" customHeight="1" x14ac:dyDescent="0.25">
      <c r="A13" s="45">
        <f t="shared" ref="A13" si="1">A11+1</f>
        <v>104</v>
      </c>
      <c r="B13" s="18" t="s">
        <v>15</v>
      </c>
      <c r="C13" s="81" t="s">
        <v>16</v>
      </c>
      <c r="D13" s="49">
        <v>37.5</v>
      </c>
      <c r="E13" s="59"/>
      <c r="F13" s="79">
        <f>D13*E13</f>
        <v>0</v>
      </c>
    </row>
    <row r="14" spans="1:6" s="2" customFormat="1" ht="18" customHeight="1" x14ac:dyDescent="0.25">
      <c r="A14" s="46"/>
      <c r="B14" s="27" t="s">
        <v>17</v>
      </c>
      <c r="C14" s="82"/>
      <c r="D14" s="50"/>
      <c r="E14" s="56"/>
      <c r="F14" s="80"/>
    </row>
    <row r="15" spans="1:6" s="9" customFormat="1" ht="30" customHeight="1" x14ac:dyDescent="0.25">
      <c r="A15" s="45">
        <f t="shared" ref="A15" si="2">A13+1</f>
        <v>105</v>
      </c>
      <c r="B15" s="8" t="s">
        <v>18</v>
      </c>
      <c r="C15" s="81" t="s">
        <v>19</v>
      </c>
      <c r="D15" s="49">
        <v>3900</v>
      </c>
      <c r="E15" s="59"/>
      <c r="F15" s="79">
        <f>D15*E15</f>
        <v>0</v>
      </c>
    </row>
    <row r="16" spans="1:6" s="9" customFormat="1" ht="18" customHeight="1" x14ac:dyDescent="0.25">
      <c r="A16" s="46"/>
      <c r="B16" s="28" t="s">
        <v>20</v>
      </c>
      <c r="C16" s="82"/>
      <c r="D16" s="50"/>
      <c r="E16" s="56"/>
      <c r="F16" s="80"/>
    </row>
    <row r="17" spans="1:6" s="9" customFormat="1" ht="18" customHeight="1" x14ac:dyDescent="0.25">
      <c r="A17" s="45">
        <f t="shared" ref="A17" si="3">A15+1</f>
        <v>106</v>
      </c>
      <c r="B17" s="17" t="s">
        <v>21</v>
      </c>
      <c r="C17" s="81" t="s">
        <v>16</v>
      </c>
      <c r="D17" s="49">
        <v>6410</v>
      </c>
      <c r="E17" s="59"/>
      <c r="F17" s="79">
        <f>D17*E17</f>
        <v>0</v>
      </c>
    </row>
    <row r="18" spans="1:6" s="9" customFormat="1" ht="18" customHeight="1" x14ac:dyDescent="0.25">
      <c r="A18" s="46"/>
      <c r="B18" s="28" t="s">
        <v>22</v>
      </c>
      <c r="C18" s="82"/>
      <c r="D18" s="50"/>
      <c r="E18" s="56"/>
      <c r="F18" s="80"/>
    </row>
    <row r="19" spans="1:6" s="9" customFormat="1" ht="18" customHeight="1" x14ac:dyDescent="0.25">
      <c r="A19" s="45">
        <f t="shared" ref="A19" si="4">A17+1</f>
        <v>107</v>
      </c>
      <c r="B19" s="17" t="s">
        <v>71</v>
      </c>
      <c r="C19" s="81" t="s">
        <v>19</v>
      </c>
      <c r="D19" s="49">
        <v>641</v>
      </c>
      <c r="E19" s="59"/>
      <c r="F19" s="79">
        <f>D19*E19</f>
        <v>0</v>
      </c>
    </row>
    <row r="20" spans="1:6" s="9" customFormat="1" ht="18" customHeight="1" x14ac:dyDescent="0.25">
      <c r="A20" s="46"/>
      <c r="B20" s="28" t="s">
        <v>23</v>
      </c>
      <c r="C20" s="82"/>
      <c r="D20" s="50"/>
      <c r="E20" s="56"/>
      <c r="F20" s="80"/>
    </row>
    <row r="21" spans="1:6" s="9" customFormat="1" ht="18" customHeight="1" x14ac:dyDescent="0.25">
      <c r="A21" s="45">
        <f t="shared" ref="A21" si="5">A19+1</f>
        <v>108</v>
      </c>
      <c r="B21" s="17" t="s">
        <v>24</v>
      </c>
      <c r="C21" s="81" t="s">
        <v>19</v>
      </c>
      <c r="D21" s="49">
        <v>1282</v>
      </c>
      <c r="E21" s="59"/>
      <c r="F21" s="79">
        <f>D21*E21</f>
        <v>0</v>
      </c>
    </row>
    <row r="22" spans="1:6" s="9" customFormat="1" ht="18" customHeight="1" x14ac:dyDescent="0.25">
      <c r="A22" s="46"/>
      <c r="B22" s="28" t="s">
        <v>23</v>
      </c>
      <c r="C22" s="82"/>
      <c r="D22" s="50"/>
      <c r="E22" s="56"/>
      <c r="F22" s="80"/>
    </row>
    <row r="23" spans="1:6" ht="18" customHeight="1" x14ac:dyDescent="0.25">
      <c r="A23" s="45">
        <f t="shared" ref="A23" si="6">A21+1</f>
        <v>109</v>
      </c>
      <c r="B23" s="17" t="s">
        <v>25</v>
      </c>
      <c r="C23" s="81" t="s">
        <v>19</v>
      </c>
      <c r="D23" s="49">
        <v>961.5</v>
      </c>
      <c r="E23" s="59"/>
      <c r="F23" s="79">
        <f>D23*E23</f>
        <v>0</v>
      </c>
    </row>
    <row r="24" spans="1:6" s="9" customFormat="1" ht="18" customHeight="1" x14ac:dyDescent="0.25">
      <c r="A24" s="46"/>
      <c r="B24" s="28" t="s">
        <v>26</v>
      </c>
      <c r="C24" s="82"/>
      <c r="D24" s="50"/>
      <c r="E24" s="56"/>
      <c r="F24" s="80"/>
    </row>
    <row r="25" spans="1:6" ht="18" customHeight="1" x14ac:dyDescent="0.25">
      <c r="A25" s="45">
        <f t="shared" ref="A25" si="7">A23+1</f>
        <v>110</v>
      </c>
      <c r="B25" s="17" t="s">
        <v>27</v>
      </c>
      <c r="C25" s="81" t="s">
        <v>19</v>
      </c>
      <c r="D25" s="49">
        <v>1282</v>
      </c>
      <c r="E25" s="59"/>
      <c r="F25" s="79">
        <f>D25*E25</f>
        <v>0</v>
      </c>
    </row>
    <row r="26" spans="1:6" s="9" customFormat="1" ht="18" customHeight="1" x14ac:dyDescent="0.25">
      <c r="A26" s="46"/>
      <c r="B26" s="28" t="s">
        <v>26</v>
      </c>
      <c r="C26" s="82"/>
      <c r="D26" s="50"/>
      <c r="E26" s="56"/>
      <c r="F26" s="80"/>
    </row>
    <row r="27" spans="1:6" ht="18" customHeight="1" x14ac:dyDescent="0.25">
      <c r="A27" s="45">
        <f t="shared" ref="A27" si="8">A25+1</f>
        <v>111</v>
      </c>
      <c r="B27" s="17" t="s">
        <v>28</v>
      </c>
      <c r="C27" s="81" t="s">
        <v>16</v>
      </c>
      <c r="D27" s="49">
        <v>5230</v>
      </c>
      <c r="E27" s="59"/>
      <c r="F27" s="79">
        <f>D27*E27</f>
        <v>0</v>
      </c>
    </row>
    <row r="28" spans="1:6" s="9" customFormat="1" ht="18" customHeight="1" x14ac:dyDescent="0.25">
      <c r="A28" s="46"/>
      <c r="B28" s="28" t="s">
        <v>22</v>
      </c>
      <c r="C28" s="82"/>
      <c r="D28" s="50"/>
      <c r="E28" s="56"/>
      <c r="F28" s="80"/>
    </row>
    <row r="29" spans="1:6" ht="31.5" customHeight="1" x14ac:dyDescent="0.25">
      <c r="A29" s="45">
        <f t="shared" ref="A29" si="9">A27+1</f>
        <v>112</v>
      </c>
      <c r="B29" s="11" t="s">
        <v>29</v>
      </c>
      <c r="C29" s="81" t="s">
        <v>30</v>
      </c>
      <c r="D29" s="49">
        <v>1239</v>
      </c>
      <c r="E29" s="59"/>
      <c r="F29" s="79">
        <f>D29*E29</f>
        <v>0</v>
      </c>
    </row>
    <row r="30" spans="1:6" s="9" customFormat="1" ht="18" customHeight="1" x14ac:dyDescent="0.25">
      <c r="A30" s="46"/>
      <c r="B30" s="28" t="s">
        <v>31</v>
      </c>
      <c r="C30" s="82"/>
      <c r="D30" s="50"/>
      <c r="E30" s="56"/>
      <c r="F30" s="80"/>
    </row>
    <row r="31" spans="1:6" ht="18" customHeight="1" x14ac:dyDescent="0.25">
      <c r="A31" s="45">
        <f t="shared" ref="A31" si="10">A29+1</f>
        <v>113</v>
      </c>
      <c r="B31" s="17" t="s">
        <v>32</v>
      </c>
      <c r="C31" s="81" t="s">
        <v>33</v>
      </c>
      <c r="D31" s="49">
        <v>820</v>
      </c>
      <c r="E31" s="59"/>
      <c r="F31" s="79">
        <f>D31*E31</f>
        <v>0</v>
      </c>
    </row>
    <row r="32" spans="1:6" s="9" customFormat="1" ht="18" customHeight="1" x14ac:dyDescent="0.25">
      <c r="A32" s="46"/>
      <c r="B32" s="28" t="s">
        <v>34</v>
      </c>
      <c r="C32" s="82"/>
      <c r="D32" s="50"/>
      <c r="E32" s="56"/>
      <c r="F32" s="80"/>
    </row>
    <row r="33" spans="1:6" ht="18" customHeight="1" x14ac:dyDescent="0.25">
      <c r="A33" s="45">
        <f t="shared" ref="A33" si="11">A31+1</f>
        <v>114</v>
      </c>
      <c r="B33" s="17" t="s">
        <v>35</v>
      </c>
      <c r="C33" s="81" t="s">
        <v>33</v>
      </c>
      <c r="D33" s="49">
        <v>1280</v>
      </c>
      <c r="E33" s="59"/>
      <c r="F33" s="79">
        <f>D33*E33</f>
        <v>0</v>
      </c>
    </row>
    <row r="34" spans="1:6" s="9" customFormat="1" ht="18" customHeight="1" x14ac:dyDescent="0.25">
      <c r="A34" s="46"/>
      <c r="B34" s="28" t="s">
        <v>34</v>
      </c>
      <c r="C34" s="82"/>
      <c r="D34" s="50"/>
      <c r="E34" s="56"/>
      <c r="F34" s="80"/>
    </row>
    <row r="35" spans="1:6" ht="18" customHeight="1" x14ac:dyDescent="0.25">
      <c r="A35" s="45">
        <f t="shared" ref="A35" si="12">A33+1</f>
        <v>115</v>
      </c>
      <c r="B35" s="17" t="s">
        <v>36</v>
      </c>
      <c r="C35" s="81" t="s">
        <v>33</v>
      </c>
      <c r="D35" s="49">
        <v>980</v>
      </c>
      <c r="E35" s="59"/>
      <c r="F35" s="79">
        <f>D35*E35</f>
        <v>0</v>
      </c>
    </row>
    <row r="36" spans="1:6" s="9" customFormat="1" ht="18" customHeight="1" x14ac:dyDescent="0.25">
      <c r="A36" s="46"/>
      <c r="B36" s="28" t="s">
        <v>34</v>
      </c>
      <c r="C36" s="82"/>
      <c r="D36" s="50"/>
      <c r="E36" s="56"/>
      <c r="F36" s="80"/>
    </row>
    <row r="37" spans="1:6" ht="18" customHeight="1" x14ac:dyDescent="0.25">
      <c r="A37" s="45">
        <f t="shared" ref="A37" si="13">A35+1</f>
        <v>116</v>
      </c>
      <c r="B37" s="17" t="s">
        <v>72</v>
      </c>
      <c r="C37" s="47" t="s">
        <v>16</v>
      </c>
      <c r="D37" s="49">
        <v>1700</v>
      </c>
      <c r="E37" s="59"/>
      <c r="F37" s="79">
        <f>D37*E37</f>
        <v>0</v>
      </c>
    </row>
    <row r="38" spans="1:6" ht="18" customHeight="1" x14ac:dyDescent="0.25">
      <c r="A38" s="46"/>
      <c r="B38" s="26" t="s">
        <v>37</v>
      </c>
      <c r="C38" s="48"/>
      <c r="D38" s="50"/>
      <c r="E38" s="56"/>
      <c r="F38" s="80"/>
    </row>
    <row r="39" spans="1:6" ht="18" customHeight="1" x14ac:dyDescent="0.25">
      <c r="A39" s="45">
        <f t="shared" ref="A39" si="14">A37+1</f>
        <v>117</v>
      </c>
      <c r="B39" s="22" t="s">
        <v>38</v>
      </c>
      <c r="C39" s="47" t="s">
        <v>33</v>
      </c>
      <c r="D39" s="49">
        <v>1395</v>
      </c>
      <c r="E39" s="59"/>
      <c r="F39" s="79">
        <f>D39*E39</f>
        <v>0</v>
      </c>
    </row>
    <row r="40" spans="1:6" ht="18" customHeight="1" x14ac:dyDescent="0.25">
      <c r="A40" s="46"/>
      <c r="B40" s="27" t="s">
        <v>39</v>
      </c>
      <c r="C40" s="48"/>
      <c r="D40" s="50"/>
      <c r="E40" s="56"/>
      <c r="F40" s="80"/>
    </row>
    <row r="41" spans="1:6" ht="33.75" customHeight="1" x14ac:dyDescent="0.25">
      <c r="A41" s="45">
        <f t="shared" ref="A41" si="15">A39+1</f>
        <v>118</v>
      </c>
      <c r="B41" s="23" t="s">
        <v>73</v>
      </c>
      <c r="C41" s="47" t="s">
        <v>16</v>
      </c>
      <c r="D41" s="49">
        <v>200</v>
      </c>
      <c r="E41" s="59"/>
      <c r="F41" s="79">
        <f>D41*E41</f>
        <v>0</v>
      </c>
    </row>
    <row r="42" spans="1:6" ht="18" customHeight="1" x14ac:dyDescent="0.25">
      <c r="A42" s="46"/>
      <c r="B42" s="27" t="s">
        <v>40</v>
      </c>
      <c r="C42" s="48"/>
      <c r="D42" s="50"/>
      <c r="E42" s="56"/>
      <c r="F42" s="80"/>
    </row>
    <row r="43" spans="1:6" ht="18" customHeight="1" x14ac:dyDescent="0.25">
      <c r="A43" s="45">
        <f t="shared" ref="A43" si="16">A41+1</f>
        <v>119</v>
      </c>
      <c r="B43" s="24" t="s">
        <v>69</v>
      </c>
      <c r="C43" s="47" t="s">
        <v>16</v>
      </c>
      <c r="D43" s="49">
        <v>40</v>
      </c>
      <c r="E43" s="59"/>
      <c r="F43" s="79">
        <f>E43*D43</f>
        <v>0</v>
      </c>
    </row>
    <row r="44" spans="1:6" s="2" customFormat="1" ht="18" customHeight="1" thickBot="1" x14ac:dyDescent="0.3">
      <c r="A44" s="46"/>
      <c r="B44" s="27" t="s">
        <v>22</v>
      </c>
      <c r="C44" s="48"/>
      <c r="D44" s="50"/>
      <c r="E44" s="56"/>
      <c r="F44" s="80"/>
    </row>
    <row r="45" spans="1:6" ht="29.25" customHeight="1" thickTop="1" thickBot="1" x14ac:dyDescent="0.3">
      <c r="A45" s="39" t="s">
        <v>41</v>
      </c>
      <c r="B45" s="40"/>
      <c r="C45" s="40"/>
      <c r="D45" s="40"/>
      <c r="E45" s="41"/>
      <c r="F45" s="10">
        <f>SUM(F7:F44)</f>
        <v>0</v>
      </c>
    </row>
    <row r="46" spans="1:6" ht="26.25" customHeight="1" thickTop="1" x14ac:dyDescent="0.25">
      <c r="A46" s="76" t="s">
        <v>42</v>
      </c>
      <c r="B46" s="77"/>
      <c r="C46" s="77"/>
      <c r="D46" s="77"/>
      <c r="E46" s="77"/>
      <c r="F46" s="78"/>
    </row>
    <row r="47" spans="1:6" ht="18" customHeight="1" x14ac:dyDescent="0.25">
      <c r="A47" s="45">
        <v>201</v>
      </c>
      <c r="B47" s="17" t="s">
        <v>43</v>
      </c>
      <c r="C47" s="47" t="s">
        <v>19</v>
      </c>
      <c r="D47" s="74">
        <f>(500*0.6*3)+12*1.2</f>
        <v>914.4</v>
      </c>
      <c r="E47" s="55"/>
      <c r="F47" s="60">
        <f>D47*E47</f>
        <v>0</v>
      </c>
    </row>
    <row r="48" spans="1:6" s="2" customFormat="1" ht="18" customHeight="1" x14ac:dyDescent="0.25">
      <c r="A48" s="46"/>
      <c r="B48" s="26" t="s">
        <v>44</v>
      </c>
      <c r="C48" s="48"/>
      <c r="D48" s="50"/>
      <c r="E48" s="56"/>
      <c r="F48" s="61"/>
    </row>
    <row r="49" spans="1:6" ht="18" customHeight="1" x14ac:dyDescent="0.25">
      <c r="A49" s="45">
        <f>A47+1</f>
        <v>202</v>
      </c>
      <c r="B49" s="18" t="s">
        <v>45</v>
      </c>
      <c r="C49" s="47" t="s">
        <v>19</v>
      </c>
      <c r="D49" s="49">
        <f>500*0.3*0.6</f>
        <v>90</v>
      </c>
      <c r="E49" s="59"/>
      <c r="F49" s="60">
        <f t="shared" ref="F49" si="17">D49*E49</f>
        <v>0</v>
      </c>
    </row>
    <row r="50" spans="1:6" s="2" customFormat="1" ht="18" customHeight="1" x14ac:dyDescent="0.25">
      <c r="A50" s="46"/>
      <c r="B50" s="26" t="s">
        <v>23</v>
      </c>
      <c r="C50" s="48"/>
      <c r="D50" s="50"/>
      <c r="E50" s="56"/>
      <c r="F50" s="61"/>
    </row>
    <row r="51" spans="1:6" ht="18" customHeight="1" x14ac:dyDescent="0.25">
      <c r="A51" s="45">
        <f>A49+1</f>
        <v>203</v>
      </c>
      <c r="B51" s="18" t="s">
        <v>46</v>
      </c>
      <c r="C51" s="47" t="s">
        <v>19</v>
      </c>
      <c r="D51" s="49">
        <v>760</v>
      </c>
      <c r="E51" s="59"/>
      <c r="F51" s="60">
        <f t="shared" ref="F51" si="18">D51*E51</f>
        <v>0</v>
      </c>
    </row>
    <row r="52" spans="1:6" s="2" customFormat="1" ht="18" customHeight="1" x14ac:dyDescent="0.25">
      <c r="A52" s="46"/>
      <c r="B52" s="26" t="s">
        <v>23</v>
      </c>
      <c r="C52" s="48"/>
      <c r="D52" s="50"/>
      <c r="E52" s="56"/>
      <c r="F52" s="61"/>
    </row>
    <row r="53" spans="1:6" ht="18" customHeight="1" x14ac:dyDescent="0.25">
      <c r="A53" s="45">
        <f>A51+1</f>
        <v>204</v>
      </c>
      <c r="B53" s="18" t="s">
        <v>47</v>
      </c>
      <c r="C53" s="47" t="s">
        <v>19</v>
      </c>
      <c r="D53" s="49">
        <f>500*0.1*0.6</f>
        <v>30</v>
      </c>
      <c r="E53" s="59"/>
      <c r="F53" s="60">
        <f t="shared" ref="F53" si="19">D53*E53</f>
        <v>0</v>
      </c>
    </row>
    <row r="54" spans="1:6" s="2" customFormat="1" ht="18" customHeight="1" x14ac:dyDescent="0.25">
      <c r="A54" s="46"/>
      <c r="B54" s="26" t="s">
        <v>23</v>
      </c>
      <c r="C54" s="48"/>
      <c r="D54" s="50"/>
      <c r="E54" s="56"/>
      <c r="F54" s="61"/>
    </row>
    <row r="55" spans="1:6" ht="18" customHeight="1" x14ac:dyDescent="0.25">
      <c r="A55" s="45">
        <f t="shared" ref="A55:A65" si="20">A53+1</f>
        <v>205</v>
      </c>
      <c r="B55" s="18" t="s">
        <v>66</v>
      </c>
      <c r="C55" s="47" t="s">
        <v>33</v>
      </c>
      <c r="D55" s="49">
        <v>450</v>
      </c>
      <c r="E55" s="59"/>
      <c r="F55" s="60">
        <f t="shared" ref="F55" si="21">D55*E55</f>
        <v>0</v>
      </c>
    </row>
    <row r="56" spans="1:6" s="2" customFormat="1" ht="18" customHeight="1" x14ac:dyDescent="0.25">
      <c r="A56" s="46"/>
      <c r="B56" s="26" t="s">
        <v>48</v>
      </c>
      <c r="C56" s="48"/>
      <c r="D56" s="50"/>
      <c r="E56" s="56"/>
      <c r="F56" s="61"/>
    </row>
    <row r="57" spans="1:6" s="2" customFormat="1" ht="18" customHeight="1" x14ac:dyDescent="0.25">
      <c r="A57" s="45">
        <f t="shared" si="20"/>
        <v>206</v>
      </c>
      <c r="B57" s="18" t="s">
        <v>67</v>
      </c>
      <c r="C57" s="47" t="s">
        <v>33</v>
      </c>
      <c r="D57" s="49">
        <v>90</v>
      </c>
      <c r="E57" s="59"/>
      <c r="F57" s="60">
        <f t="shared" ref="F57" si="22">D57*E57</f>
        <v>0</v>
      </c>
    </row>
    <row r="58" spans="1:6" s="2" customFormat="1" ht="18" customHeight="1" x14ac:dyDescent="0.25">
      <c r="A58" s="46"/>
      <c r="B58" s="26" t="s">
        <v>48</v>
      </c>
      <c r="C58" s="48"/>
      <c r="D58" s="50"/>
      <c r="E58" s="56"/>
      <c r="F58" s="61"/>
    </row>
    <row r="59" spans="1:6" ht="42.75" customHeight="1" x14ac:dyDescent="0.25">
      <c r="A59" s="45">
        <f>A57+1</f>
        <v>207</v>
      </c>
      <c r="B59" s="11" t="s">
        <v>68</v>
      </c>
      <c r="C59" s="47" t="s">
        <v>3</v>
      </c>
      <c r="D59" s="49">
        <v>8</v>
      </c>
      <c r="E59" s="59"/>
      <c r="F59" s="60">
        <f t="shared" ref="F59" si="23">D59*E59</f>
        <v>0</v>
      </c>
    </row>
    <row r="60" spans="1:6" s="2" customFormat="1" ht="18" customHeight="1" x14ac:dyDescent="0.25">
      <c r="A60" s="46"/>
      <c r="B60" s="26" t="s">
        <v>49</v>
      </c>
      <c r="C60" s="48"/>
      <c r="D60" s="50"/>
      <c r="E60" s="56"/>
      <c r="F60" s="61"/>
    </row>
    <row r="61" spans="1:6" s="9" customFormat="1" ht="38.25" customHeight="1" x14ac:dyDescent="0.25">
      <c r="A61" s="45">
        <f t="shared" si="20"/>
        <v>208</v>
      </c>
      <c r="B61" s="11" t="s">
        <v>75</v>
      </c>
      <c r="C61" s="47" t="s">
        <v>3</v>
      </c>
      <c r="D61" s="49">
        <v>16</v>
      </c>
      <c r="E61" s="59"/>
      <c r="F61" s="60">
        <f t="shared" ref="F61" si="24">D61*E61</f>
        <v>0</v>
      </c>
    </row>
    <row r="62" spans="1:6" s="2" customFormat="1" ht="18" customHeight="1" x14ac:dyDescent="0.25">
      <c r="A62" s="46"/>
      <c r="B62" s="26" t="s">
        <v>50</v>
      </c>
      <c r="C62" s="48"/>
      <c r="D62" s="50"/>
      <c r="E62" s="56"/>
      <c r="F62" s="61"/>
    </row>
    <row r="63" spans="1:6" s="2" customFormat="1" ht="18" customHeight="1" x14ac:dyDescent="0.25">
      <c r="A63" s="45">
        <f t="shared" si="20"/>
        <v>209</v>
      </c>
      <c r="B63" s="17" t="s">
        <v>51</v>
      </c>
      <c r="C63" s="47" t="s">
        <v>3</v>
      </c>
      <c r="D63" s="49">
        <f>D61+D59+1</f>
        <v>25</v>
      </c>
      <c r="E63" s="59"/>
      <c r="F63" s="60">
        <f t="shared" ref="F63" si="25">D63*E63</f>
        <v>0</v>
      </c>
    </row>
    <row r="64" spans="1:6" s="2" customFormat="1" ht="18" customHeight="1" x14ac:dyDescent="0.25">
      <c r="A64" s="46"/>
      <c r="B64" s="26" t="s">
        <v>49</v>
      </c>
      <c r="C64" s="48"/>
      <c r="D64" s="50"/>
      <c r="E64" s="56"/>
      <c r="F64" s="61"/>
    </row>
    <row r="65" spans="1:6" ht="18" customHeight="1" x14ac:dyDescent="0.25">
      <c r="A65" s="45">
        <f t="shared" si="20"/>
        <v>210</v>
      </c>
      <c r="B65" s="17" t="s">
        <v>52</v>
      </c>
      <c r="C65" s="73" t="s">
        <v>3</v>
      </c>
      <c r="D65" s="49">
        <v>7</v>
      </c>
      <c r="E65" s="59"/>
      <c r="F65" s="60">
        <f t="shared" ref="F65" si="26">D65*E65</f>
        <v>0</v>
      </c>
    </row>
    <row r="66" spans="1:6" s="2" customFormat="1" ht="18" customHeight="1" x14ac:dyDescent="0.25">
      <c r="A66" s="46"/>
      <c r="B66" s="26" t="s">
        <v>49</v>
      </c>
      <c r="C66" s="48"/>
      <c r="D66" s="50"/>
      <c r="E66" s="56"/>
      <c r="F66" s="61"/>
    </row>
    <row r="67" spans="1:6" ht="32.25" customHeight="1" x14ac:dyDescent="0.25">
      <c r="A67" s="45">
        <f>A65+1</f>
        <v>211</v>
      </c>
      <c r="B67" s="25" t="s">
        <v>74</v>
      </c>
      <c r="C67" s="47" t="s">
        <v>33</v>
      </c>
      <c r="D67" s="49">
        <v>80</v>
      </c>
      <c r="E67" s="59"/>
      <c r="F67" s="75">
        <f>D67*E67</f>
        <v>0</v>
      </c>
    </row>
    <row r="68" spans="1:6" ht="18" customHeight="1" thickBot="1" x14ac:dyDescent="0.3">
      <c r="A68" s="53"/>
      <c r="B68" s="29" t="s">
        <v>34</v>
      </c>
      <c r="C68" s="54"/>
      <c r="D68" s="74"/>
      <c r="E68" s="55"/>
      <c r="F68" s="60"/>
    </row>
    <row r="69" spans="1:6" ht="25.5" customHeight="1" thickTop="1" thickBot="1" x14ac:dyDescent="0.3">
      <c r="A69" s="62" t="s">
        <v>70</v>
      </c>
      <c r="B69" s="63"/>
      <c r="C69" s="63"/>
      <c r="D69" s="63"/>
      <c r="E69" s="64"/>
      <c r="F69" s="10">
        <f>SUM(F47:F68)</f>
        <v>0</v>
      </c>
    </row>
    <row r="70" spans="1:6" ht="21" customHeight="1" thickTop="1" x14ac:dyDescent="0.25">
      <c r="A70" s="65" t="s">
        <v>53</v>
      </c>
      <c r="B70" s="66"/>
      <c r="C70" s="66"/>
      <c r="D70" s="66"/>
      <c r="E70" s="66"/>
      <c r="F70" s="67"/>
    </row>
    <row r="71" spans="1:6" ht="18" customHeight="1" x14ac:dyDescent="0.25">
      <c r="A71" s="68">
        <v>301</v>
      </c>
      <c r="B71" s="17" t="s">
        <v>54</v>
      </c>
      <c r="C71" s="69" t="s">
        <v>33</v>
      </c>
      <c r="D71" s="70">
        <v>860</v>
      </c>
      <c r="E71" s="71"/>
      <c r="F71" s="72">
        <f>D71*E71</f>
        <v>0</v>
      </c>
    </row>
    <row r="72" spans="1:6" ht="18" customHeight="1" x14ac:dyDescent="0.25">
      <c r="A72" s="46"/>
      <c r="B72" s="26" t="s">
        <v>34</v>
      </c>
      <c r="C72" s="48"/>
      <c r="D72" s="50"/>
      <c r="E72" s="55"/>
      <c r="F72" s="57"/>
    </row>
    <row r="73" spans="1:6" ht="18" customHeight="1" x14ac:dyDescent="0.25">
      <c r="A73" s="45">
        <v>302</v>
      </c>
      <c r="B73" s="17" t="s">
        <v>55</v>
      </c>
      <c r="C73" s="47" t="s">
        <v>33</v>
      </c>
      <c r="D73" s="49">
        <v>70</v>
      </c>
      <c r="E73" s="51"/>
      <c r="F73" s="52">
        <f>D73*E73</f>
        <v>0</v>
      </c>
    </row>
    <row r="74" spans="1:6" ht="18" customHeight="1" x14ac:dyDescent="0.25">
      <c r="A74" s="46"/>
      <c r="B74" s="26" t="s">
        <v>34</v>
      </c>
      <c r="C74" s="48"/>
      <c r="D74" s="50"/>
      <c r="E74" s="51"/>
      <c r="F74" s="52"/>
    </row>
    <row r="75" spans="1:6" ht="18" customHeight="1" x14ac:dyDescent="0.25">
      <c r="A75" s="45">
        <f>A73+1</f>
        <v>303</v>
      </c>
      <c r="B75" s="18" t="s">
        <v>47</v>
      </c>
      <c r="C75" s="47" t="s">
        <v>19</v>
      </c>
      <c r="D75" s="49">
        <v>24</v>
      </c>
      <c r="E75" s="59"/>
      <c r="F75" s="60">
        <f>D75*E75</f>
        <v>0</v>
      </c>
    </row>
    <row r="76" spans="1:6" s="2" customFormat="1" ht="18" customHeight="1" x14ac:dyDescent="0.25">
      <c r="A76" s="46"/>
      <c r="B76" s="26" t="s">
        <v>23</v>
      </c>
      <c r="C76" s="48"/>
      <c r="D76" s="50"/>
      <c r="E76" s="56"/>
      <c r="F76" s="61"/>
    </row>
    <row r="77" spans="1:6" ht="18" customHeight="1" x14ac:dyDescent="0.25">
      <c r="A77" s="45">
        <v>304</v>
      </c>
      <c r="B77" s="18" t="s">
        <v>45</v>
      </c>
      <c r="C77" s="47" t="s">
        <v>19</v>
      </c>
      <c r="D77" s="49">
        <v>209</v>
      </c>
      <c r="E77" s="59"/>
      <c r="F77" s="60">
        <f>D77*E77</f>
        <v>0</v>
      </c>
    </row>
    <row r="78" spans="1:6" s="2" customFormat="1" ht="18" customHeight="1" x14ac:dyDescent="0.25">
      <c r="A78" s="46"/>
      <c r="B78" s="26" t="s">
        <v>23</v>
      </c>
      <c r="C78" s="48"/>
      <c r="D78" s="50"/>
      <c r="E78" s="56"/>
      <c r="F78" s="61"/>
    </row>
    <row r="79" spans="1:6" ht="18" customHeight="1" x14ac:dyDescent="0.25">
      <c r="A79" s="45">
        <v>305</v>
      </c>
      <c r="B79" s="18" t="s">
        <v>76</v>
      </c>
      <c r="C79" s="47" t="s">
        <v>33</v>
      </c>
      <c r="D79" s="49">
        <v>60</v>
      </c>
      <c r="E79" s="51"/>
      <c r="F79" s="52">
        <f>D79*E79</f>
        <v>0</v>
      </c>
    </row>
    <row r="80" spans="1:6" ht="18" customHeight="1" x14ac:dyDescent="0.25">
      <c r="A80" s="46"/>
      <c r="B80" s="26" t="s">
        <v>34</v>
      </c>
      <c r="C80" s="48"/>
      <c r="D80" s="50"/>
      <c r="E80" s="51"/>
      <c r="F80" s="52"/>
    </row>
    <row r="81" spans="1:6" ht="18" customHeight="1" x14ac:dyDescent="0.25">
      <c r="A81" s="45">
        <v>306</v>
      </c>
      <c r="B81" s="19" t="s">
        <v>77</v>
      </c>
      <c r="C81" s="47" t="s">
        <v>33</v>
      </c>
      <c r="D81" s="49">
        <v>950</v>
      </c>
      <c r="E81" s="51"/>
      <c r="F81" s="52">
        <f>D81*E81</f>
        <v>0</v>
      </c>
    </row>
    <row r="82" spans="1:6" ht="18" customHeight="1" x14ac:dyDescent="0.25">
      <c r="A82" s="46"/>
      <c r="B82" s="26" t="s">
        <v>34</v>
      </c>
      <c r="C82" s="48"/>
      <c r="D82" s="50"/>
      <c r="E82" s="51"/>
      <c r="F82" s="52"/>
    </row>
    <row r="83" spans="1:6" ht="37.5" customHeight="1" x14ac:dyDescent="0.25">
      <c r="A83" s="45">
        <v>307</v>
      </c>
      <c r="B83" s="11" t="s">
        <v>56</v>
      </c>
      <c r="C83" s="47" t="s">
        <v>3</v>
      </c>
      <c r="D83" s="49">
        <v>36</v>
      </c>
      <c r="E83" s="51"/>
      <c r="F83" s="52">
        <f>D83*E83</f>
        <v>0</v>
      </c>
    </row>
    <row r="84" spans="1:6" ht="18" customHeight="1" x14ac:dyDescent="0.25">
      <c r="A84" s="46"/>
      <c r="B84" s="26" t="s">
        <v>50</v>
      </c>
      <c r="C84" s="48"/>
      <c r="D84" s="50"/>
      <c r="E84" s="51"/>
      <c r="F84" s="52"/>
    </row>
    <row r="85" spans="1:6" ht="18" customHeight="1" x14ac:dyDescent="0.25">
      <c r="A85" s="45">
        <v>308</v>
      </c>
      <c r="B85" s="17" t="s">
        <v>78</v>
      </c>
      <c r="C85" s="47" t="s">
        <v>33</v>
      </c>
      <c r="D85" s="49">
        <v>950</v>
      </c>
      <c r="E85" s="51"/>
      <c r="F85" s="52">
        <f>D85*E85</f>
        <v>0</v>
      </c>
    </row>
    <row r="86" spans="1:6" ht="18" customHeight="1" x14ac:dyDescent="0.25">
      <c r="A86" s="46"/>
      <c r="B86" s="26" t="s">
        <v>57</v>
      </c>
      <c r="C86" s="48"/>
      <c r="D86" s="50"/>
      <c r="E86" s="51"/>
      <c r="F86" s="52"/>
    </row>
    <row r="87" spans="1:6" ht="36" customHeight="1" x14ac:dyDescent="0.25">
      <c r="A87" s="45">
        <v>309</v>
      </c>
      <c r="B87" s="11" t="s">
        <v>58</v>
      </c>
      <c r="C87" s="47" t="s">
        <v>3</v>
      </c>
      <c r="D87" s="49">
        <v>16</v>
      </c>
      <c r="E87" s="55"/>
      <c r="F87" s="57">
        <f>D87*E87</f>
        <v>0</v>
      </c>
    </row>
    <row r="88" spans="1:6" ht="18" customHeight="1" thickBot="1" x14ac:dyDescent="0.3">
      <c r="A88" s="53"/>
      <c r="B88" s="29" t="s">
        <v>49</v>
      </c>
      <c r="C88" s="54"/>
      <c r="D88" s="50"/>
      <c r="E88" s="56"/>
      <c r="F88" s="58"/>
    </row>
    <row r="89" spans="1:6" ht="24.4" customHeight="1" thickTop="1" thickBot="1" x14ac:dyDescent="0.3">
      <c r="A89" s="39" t="s">
        <v>59</v>
      </c>
      <c r="B89" s="40"/>
      <c r="C89" s="40"/>
      <c r="D89" s="40"/>
      <c r="E89" s="41"/>
      <c r="F89" s="10">
        <f>SUM(F71:F88)</f>
        <v>0</v>
      </c>
    </row>
    <row r="90" spans="1:6" ht="9.6" customHeight="1" thickTop="1" thickBot="1" x14ac:dyDescent="0.3">
      <c r="E90" s="16"/>
    </row>
    <row r="91" spans="1:6" ht="24.75" customHeight="1" x14ac:dyDescent="0.25">
      <c r="A91" s="36" t="s">
        <v>60</v>
      </c>
      <c r="B91" s="37"/>
      <c r="C91" s="37"/>
      <c r="D91" s="37"/>
      <c r="E91" s="38"/>
      <c r="F91" s="13">
        <f>F89+F69+F45</f>
        <v>0</v>
      </c>
    </row>
    <row r="92" spans="1:6" ht="24.75" customHeight="1" x14ac:dyDescent="0.25">
      <c r="A92" s="42" t="s">
        <v>61</v>
      </c>
      <c r="B92" s="43"/>
      <c r="C92" s="43"/>
      <c r="D92" s="43"/>
      <c r="E92" s="44"/>
      <c r="F92" s="14">
        <f>F91*0.2</f>
        <v>0</v>
      </c>
    </row>
    <row r="93" spans="1:6" ht="24.75" customHeight="1" thickBot="1" x14ac:dyDescent="0.3">
      <c r="A93" s="31" t="s">
        <v>62</v>
      </c>
      <c r="B93" s="32"/>
      <c r="C93" s="32"/>
      <c r="D93" s="32"/>
      <c r="E93" s="33"/>
      <c r="F93" s="15">
        <f>F91+F92</f>
        <v>0</v>
      </c>
    </row>
    <row r="94" spans="1:6" ht="39" customHeight="1" x14ac:dyDescent="0.25">
      <c r="A94" s="34" t="s">
        <v>64</v>
      </c>
      <c r="B94" s="35"/>
      <c r="C94" s="35"/>
      <c r="D94" s="35"/>
      <c r="E94" s="35"/>
      <c r="F94" s="35"/>
    </row>
    <row r="96" spans="1:6" ht="20.25" customHeight="1" x14ac:dyDescent="0.3">
      <c r="D96" s="30" t="s">
        <v>65</v>
      </c>
      <c r="E96" s="30"/>
      <c r="F96" s="30"/>
    </row>
  </sheetData>
  <mergeCells count="214">
    <mergeCell ref="A6:F6"/>
    <mergeCell ref="A7:A8"/>
    <mergeCell ref="C7:C8"/>
    <mergeCell ref="D7:D8"/>
    <mergeCell ref="E7:E8"/>
    <mergeCell ref="F7:F8"/>
    <mergeCell ref="A1:F1"/>
    <mergeCell ref="A4:A5"/>
    <mergeCell ref="B4:B5"/>
    <mergeCell ref="C4:C5"/>
    <mergeCell ref="D4:D5"/>
    <mergeCell ref="E4:E5"/>
    <mergeCell ref="F4:F5"/>
    <mergeCell ref="B3:E3"/>
    <mergeCell ref="A9:A10"/>
    <mergeCell ref="C9:C10"/>
    <mergeCell ref="D9:D10"/>
    <mergeCell ref="E9:E10"/>
    <mergeCell ref="F9:F10"/>
    <mergeCell ref="A11:A12"/>
    <mergeCell ref="C11:C12"/>
    <mergeCell ref="D11:D12"/>
    <mergeCell ref="E11:E12"/>
    <mergeCell ref="F11:F12"/>
    <mergeCell ref="A13:A14"/>
    <mergeCell ref="C13:C14"/>
    <mergeCell ref="D13:D14"/>
    <mergeCell ref="E13:E14"/>
    <mergeCell ref="F13:F14"/>
    <mergeCell ref="A15:A16"/>
    <mergeCell ref="C15:C16"/>
    <mergeCell ref="D15:D16"/>
    <mergeCell ref="E15:E16"/>
    <mergeCell ref="F15:F16"/>
    <mergeCell ref="A17:A18"/>
    <mergeCell ref="C17:C18"/>
    <mergeCell ref="D17:D18"/>
    <mergeCell ref="E17:E18"/>
    <mergeCell ref="F17:F18"/>
    <mergeCell ref="A19:A20"/>
    <mergeCell ref="C19:C20"/>
    <mergeCell ref="D19:D20"/>
    <mergeCell ref="E19:E20"/>
    <mergeCell ref="F19:F20"/>
    <mergeCell ref="A21:A22"/>
    <mergeCell ref="C21:C22"/>
    <mergeCell ref="D21:D22"/>
    <mergeCell ref="E21:E22"/>
    <mergeCell ref="F21:F22"/>
    <mergeCell ref="A23:A24"/>
    <mergeCell ref="C23:C24"/>
    <mergeCell ref="D23:D24"/>
    <mergeCell ref="E23:E24"/>
    <mergeCell ref="F23:F24"/>
    <mergeCell ref="A25:A26"/>
    <mergeCell ref="C25:C26"/>
    <mergeCell ref="D25:D26"/>
    <mergeCell ref="E25:E26"/>
    <mergeCell ref="F25:F26"/>
    <mergeCell ref="A27:A28"/>
    <mergeCell ref="C27:C28"/>
    <mergeCell ref="D27:D28"/>
    <mergeCell ref="E27:E28"/>
    <mergeCell ref="F27:F28"/>
    <mergeCell ref="A29:A30"/>
    <mergeCell ref="C29:C30"/>
    <mergeCell ref="D29:D30"/>
    <mergeCell ref="E29:E30"/>
    <mergeCell ref="F29:F30"/>
    <mergeCell ref="A31:A32"/>
    <mergeCell ref="C31:C32"/>
    <mergeCell ref="D31:D32"/>
    <mergeCell ref="E31:E32"/>
    <mergeCell ref="F31:F32"/>
    <mergeCell ref="A33:A34"/>
    <mergeCell ref="C33:C34"/>
    <mergeCell ref="D33:D34"/>
    <mergeCell ref="E33:E34"/>
    <mergeCell ref="F33:F34"/>
    <mergeCell ref="A35:A36"/>
    <mergeCell ref="C35:C36"/>
    <mergeCell ref="D35:D36"/>
    <mergeCell ref="E35:E36"/>
    <mergeCell ref="F35:F36"/>
    <mergeCell ref="A37:A38"/>
    <mergeCell ref="C37:C38"/>
    <mergeCell ref="D37:D38"/>
    <mergeCell ref="E37:E38"/>
    <mergeCell ref="F37:F38"/>
    <mergeCell ref="A39:A40"/>
    <mergeCell ref="C39:C40"/>
    <mergeCell ref="D39:D40"/>
    <mergeCell ref="E39:E40"/>
    <mergeCell ref="F39:F40"/>
    <mergeCell ref="A41:A42"/>
    <mergeCell ref="C41:C42"/>
    <mergeCell ref="D41:D42"/>
    <mergeCell ref="E41:E42"/>
    <mergeCell ref="F41:F42"/>
    <mergeCell ref="A43:A44"/>
    <mergeCell ref="C43:C44"/>
    <mergeCell ref="D43:D44"/>
    <mergeCell ref="E43:E44"/>
    <mergeCell ref="F43:F44"/>
    <mergeCell ref="A49:A50"/>
    <mergeCell ref="C49:C50"/>
    <mergeCell ref="D49:D50"/>
    <mergeCell ref="E49:E50"/>
    <mergeCell ref="F49:F50"/>
    <mergeCell ref="A45:E45"/>
    <mergeCell ref="A46:F46"/>
    <mergeCell ref="A47:A48"/>
    <mergeCell ref="C47:C48"/>
    <mergeCell ref="D47:D48"/>
    <mergeCell ref="E47:E48"/>
    <mergeCell ref="F47:F48"/>
    <mergeCell ref="A51:A52"/>
    <mergeCell ref="C51:C52"/>
    <mergeCell ref="D51:D52"/>
    <mergeCell ref="E51:E52"/>
    <mergeCell ref="F51:F52"/>
    <mergeCell ref="A53:A54"/>
    <mergeCell ref="C53:C54"/>
    <mergeCell ref="D53:D54"/>
    <mergeCell ref="E53:E54"/>
    <mergeCell ref="F53:F54"/>
    <mergeCell ref="A55:A56"/>
    <mergeCell ref="C55:C56"/>
    <mergeCell ref="D55:D56"/>
    <mergeCell ref="E55:E56"/>
    <mergeCell ref="F55:F56"/>
    <mergeCell ref="A57:A58"/>
    <mergeCell ref="C57:C58"/>
    <mergeCell ref="D57:D58"/>
    <mergeCell ref="E57:E58"/>
    <mergeCell ref="F57:F58"/>
    <mergeCell ref="A59:A60"/>
    <mergeCell ref="C59:C60"/>
    <mergeCell ref="D59:D60"/>
    <mergeCell ref="E59:E60"/>
    <mergeCell ref="F59:F60"/>
    <mergeCell ref="A63:A64"/>
    <mergeCell ref="C63:C64"/>
    <mergeCell ref="D63:D64"/>
    <mergeCell ref="E63:E64"/>
    <mergeCell ref="F63:F64"/>
    <mergeCell ref="A61:A62"/>
    <mergeCell ref="C61:C62"/>
    <mergeCell ref="D61:D62"/>
    <mergeCell ref="E61:E62"/>
    <mergeCell ref="F61:F62"/>
    <mergeCell ref="A69:E69"/>
    <mergeCell ref="A70:F70"/>
    <mergeCell ref="A71:A72"/>
    <mergeCell ref="C71:C72"/>
    <mergeCell ref="D71:D72"/>
    <mergeCell ref="E71:E72"/>
    <mergeCell ref="F71:F72"/>
    <mergeCell ref="A65:A66"/>
    <mergeCell ref="C65:C66"/>
    <mergeCell ref="D65:D66"/>
    <mergeCell ref="E65:E66"/>
    <mergeCell ref="F65:F66"/>
    <mergeCell ref="A67:A68"/>
    <mergeCell ref="C67:C68"/>
    <mergeCell ref="D67:D68"/>
    <mergeCell ref="E67:E68"/>
    <mergeCell ref="F67:F68"/>
    <mergeCell ref="A75:A76"/>
    <mergeCell ref="C75:C76"/>
    <mergeCell ref="D75:D76"/>
    <mergeCell ref="E75:E76"/>
    <mergeCell ref="F75:F76"/>
    <mergeCell ref="A73:A74"/>
    <mergeCell ref="C73:C74"/>
    <mergeCell ref="D73:D74"/>
    <mergeCell ref="E73:E74"/>
    <mergeCell ref="F73:F74"/>
    <mergeCell ref="A77:A78"/>
    <mergeCell ref="C77:C78"/>
    <mergeCell ref="D77:D78"/>
    <mergeCell ref="E77:E78"/>
    <mergeCell ref="F77:F78"/>
    <mergeCell ref="A79:A80"/>
    <mergeCell ref="C79:C80"/>
    <mergeCell ref="D79:D80"/>
    <mergeCell ref="E79:E80"/>
    <mergeCell ref="F79:F80"/>
    <mergeCell ref="A81:A82"/>
    <mergeCell ref="C81:C82"/>
    <mergeCell ref="D81:D82"/>
    <mergeCell ref="E81:E82"/>
    <mergeCell ref="F81:F82"/>
    <mergeCell ref="A83:A84"/>
    <mergeCell ref="C83:C84"/>
    <mergeCell ref="D83:D84"/>
    <mergeCell ref="E83:E84"/>
    <mergeCell ref="F83:F84"/>
    <mergeCell ref="D96:F96"/>
    <mergeCell ref="A93:E93"/>
    <mergeCell ref="A94:F94"/>
    <mergeCell ref="A91:E91"/>
    <mergeCell ref="A89:E89"/>
    <mergeCell ref="A92:E92"/>
    <mergeCell ref="A85:A86"/>
    <mergeCell ref="C85:C86"/>
    <mergeCell ref="D85:D86"/>
    <mergeCell ref="E85:E86"/>
    <mergeCell ref="F85:F86"/>
    <mergeCell ref="A87:A88"/>
    <mergeCell ref="C87:C88"/>
    <mergeCell ref="D87:D88"/>
    <mergeCell ref="E87:E88"/>
    <mergeCell ref="F87:F88"/>
  </mergeCells>
  <pageMargins left="0.37" right="0.18" top="0.2" bottom="0.17" header="0.19" footer="0.17"/>
  <pageSetup paperSize="9" scale="78" orientation="portrait" r:id="rId1"/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MOSTAFA ZAIDANE</cp:lastModifiedBy>
  <cp:lastPrinted>2026-04-22T12:54:53Z</cp:lastPrinted>
  <dcterms:created xsi:type="dcterms:W3CDTF">2015-06-05T18:19:34Z</dcterms:created>
  <dcterms:modified xsi:type="dcterms:W3CDTF">2026-07-28T12:53:09Z</dcterms:modified>
</cp:coreProperties>
</file>