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-108" yWindow="-108" windowWidth="23256" windowHeight="12576"/>
  </bookViews>
  <sheets>
    <sheet name="BEP" sheetId="11" r:id="rId1"/>
  </sheets>
  <definedNames>
    <definedName name="_xlnm.Print_Area" localSheetId="0">BEP!$A$1:$H$111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2" i="11"/>
  <c r="H101"/>
  <c r="H100"/>
  <c r="H99"/>
  <c r="H98"/>
  <c r="H96"/>
  <c r="H95"/>
  <c r="H94"/>
  <c r="H93"/>
  <c r="H92"/>
  <c r="H91"/>
  <c r="H90"/>
  <c r="H88"/>
  <c r="H87"/>
  <c r="H86"/>
  <c r="H85"/>
  <c r="H84"/>
  <c r="H83"/>
  <c r="H82"/>
  <c r="G82"/>
  <c r="H81"/>
  <c r="G81"/>
  <c r="H80"/>
  <c r="H79"/>
  <c r="H78"/>
  <c r="H77"/>
  <c r="H76"/>
  <c r="H75"/>
  <c r="H74"/>
  <c r="H73"/>
  <c r="H72"/>
  <c r="H71"/>
  <c r="H64"/>
  <c r="H63"/>
  <c r="H62"/>
  <c r="H61"/>
  <c r="H60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2"/>
  <c r="H11"/>
  <c r="H10"/>
  <c r="H9"/>
  <c r="C9"/>
  <c r="H8"/>
  <c r="H66" s="1"/>
  <c r="H67" s="1"/>
  <c r="H106" l="1"/>
  <c r="H107" s="1"/>
  <c r="H108" s="1"/>
  <c r="H103"/>
  <c r="H104" s="1"/>
  <c r="C10"/>
  <c r="C11" l="1"/>
  <c r="C12" l="1"/>
  <c r="C16" l="1"/>
  <c r="C14"/>
  <c r="C15" s="1"/>
  <c r="C19" l="1"/>
  <c r="C18"/>
  <c r="C17"/>
  <c r="C20" l="1"/>
  <c r="C21" s="1"/>
  <c r="C22" l="1"/>
  <c r="C23" l="1"/>
  <c r="C25" l="1"/>
  <c r="C24"/>
  <c r="C27" l="1"/>
  <c r="C26"/>
  <c r="C28" l="1"/>
  <c r="C29" s="1"/>
  <c r="C31" l="1"/>
  <c r="C30"/>
  <c r="C33" l="1"/>
  <c r="C32"/>
  <c r="C35" l="1"/>
  <c r="C34"/>
  <c r="C36" l="1"/>
  <c r="C38" s="1"/>
  <c r="C39" s="1"/>
  <c r="C40" s="1"/>
  <c r="C41" l="1"/>
  <c r="C42" s="1"/>
  <c r="C43" l="1"/>
  <c r="C44" l="1"/>
  <c r="C45" s="1"/>
  <c r="C46" l="1"/>
  <c r="C47" s="1"/>
  <c r="C48" l="1"/>
  <c r="C49" l="1"/>
  <c r="C50" s="1"/>
  <c r="C52" l="1"/>
  <c r="C51"/>
  <c r="C54" l="1"/>
  <c r="C55" s="1"/>
  <c r="C56" s="1"/>
  <c r="C57" s="1"/>
  <c r="C53"/>
  <c r="C58" l="1"/>
  <c r="C60" s="1"/>
  <c r="C61" l="1"/>
  <c r="C62" l="1"/>
  <c r="C63" l="1"/>
  <c r="C64" l="1"/>
  <c r="C72" l="1"/>
  <c r="C71"/>
  <c r="C74" l="1"/>
  <c r="C75" s="1"/>
  <c r="C76" s="1"/>
  <c r="C73"/>
  <c r="C78" l="1"/>
  <c r="C79" s="1"/>
  <c r="C77"/>
  <c r="C80" l="1"/>
  <c r="C81" s="1"/>
  <c r="C83" l="1"/>
  <c r="C82"/>
  <c r="C85" l="1"/>
  <c r="C84"/>
  <c r="C86" l="1"/>
  <c r="C87" l="1"/>
  <c r="C88" s="1"/>
  <c r="C90" l="1"/>
  <c r="C91" l="1"/>
  <c r="C92" l="1"/>
  <c r="C93" l="1"/>
  <c r="C94" s="1"/>
  <c r="C95" l="1"/>
  <c r="C99" l="1"/>
  <c r="C96"/>
  <c r="C98" s="1"/>
  <c r="C100" l="1"/>
  <c r="C101" s="1"/>
</calcChain>
</file>

<file path=xl/sharedStrings.xml><?xml version="1.0" encoding="utf-8"?>
<sst xmlns="http://schemas.openxmlformats.org/spreadsheetml/2006/main" count="208" uniqueCount="114">
  <si>
    <t>m²</t>
  </si>
  <si>
    <t>m3</t>
  </si>
  <si>
    <t>ml</t>
  </si>
  <si>
    <t>U</t>
  </si>
  <si>
    <t>Ft</t>
  </si>
  <si>
    <t>TVA 20%</t>
  </si>
  <si>
    <t>Béton B10</t>
  </si>
  <si>
    <t>Béton B25</t>
  </si>
  <si>
    <t>BORDEREAU DES PRIX ESTIMATIF</t>
  </si>
  <si>
    <t>N° de prix</t>
  </si>
  <si>
    <t>DESIGNATION DES OUVRAGES</t>
  </si>
  <si>
    <t>Prix unitaire</t>
  </si>
  <si>
    <t xml:space="preserve">PRIX TOTAL </t>
  </si>
  <si>
    <t>TERRASSEMENTS</t>
  </si>
  <si>
    <t>Remblais des ouvrages</t>
  </si>
  <si>
    <t>CHAUSSEE ET TROTTOIRS</t>
  </si>
  <si>
    <t xml:space="preserve">Revêtement en pavé autobloquant de 6cm d'épaisseur </t>
  </si>
  <si>
    <t>Bande de peinture blanche</t>
  </si>
  <si>
    <t>Marquage spéciaux</t>
  </si>
  <si>
    <t>Enrobé imprimé coloré y compris couche d'accrochage</t>
  </si>
  <si>
    <t xml:space="preserve">Tube annelé à double parois de classe de rigidité 450 N Ø75 mm </t>
  </si>
  <si>
    <t>Regard de tirage BT</t>
  </si>
  <si>
    <t>TOTAL GENERAL TTC</t>
  </si>
  <si>
    <t>Démolition des ouvrages de toute nature</t>
  </si>
  <si>
    <t>Fourniture, Transport et pose de Bordures en béton P1</t>
  </si>
  <si>
    <t>Panneaux de jalonnement</t>
  </si>
  <si>
    <t xml:space="preserve">Panneaux standards de signalisation </t>
  </si>
  <si>
    <t>Buse D1000 y/c terrassement et remblaiement</t>
  </si>
  <si>
    <t>A</t>
  </si>
  <si>
    <t>B</t>
  </si>
  <si>
    <t>D</t>
  </si>
  <si>
    <t>RECAPITULATIF</t>
  </si>
  <si>
    <t>TRAVAUX DIVERS</t>
  </si>
  <si>
    <t>Acier HA</t>
  </si>
  <si>
    <t>Kg</t>
  </si>
  <si>
    <t>Déplacement de la conduite d'eau potable</t>
  </si>
  <si>
    <t>Plantation type Ficus Nitida</t>
  </si>
  <si>
    <t>Fourniture et pose des canalisations en PVC DN 200</t>
  </si>
  <si>
    <t>Déblais en toute nature et toute profondeur</t>
  </si>
  <si>
    <t>Fourniture, Transport et pose de Bordures en béton pour trottoir T4</t>
  </si>
  <si>
    <t>Fourniture, Transport et pose de Bordures type cunette CC2</t>
  </si>
  <si>
    <t>Arrachement des arbres</t>
  </si>
  <si>
    <t>Fourniture, Transport et pose de Bordures en béton I2</t>
  </si>
  <si>
    <t xml:space="preserve">Bordure jardinière type P1 </t>
  </si>
  <si>
    <t>Revêtement en pavé autobloquant ep 06 cm</t>
  </si>
  <si>
    <t>Revêtement en EPDM y/c béton leger ep 6cm</t>
  </si>
  <si>
    <t>Fourniture et mise en œuvre de la terre végétale yc fumier organique</t>
  </si>
  <si>
    <t>Fourniture et plantation de Washingtonia filifera</t>
  </si>
  <si>
    <t>Fourniture et plantation de prunus pissadii</t>
  </si>
  <si>
    <t>Fourniture et plantation de Brachychiton discolor</t>
  </si>
  <si>
    <t>Fourniture et plantation de Pinus pinea</t>
  </si>
  <si>
    <t>Arbuste Type Acorus gramineus</t>
  </si>
  <si>
    <t>Arbuste Type Acantis</t>
  </si>
  <si>
    <t>Arbuste Type Lavandula</t>
  </si>
  <si>
    <t>Arbuste Type Acalypha</t>
  </si>
  <si>
    <t>Banc en béton forme U</t>
  </si>
  <si>
    <t xml:space="preserve">Poubelle en acier avec support vertical </t>
  </si>
  <si>
    <t>Balancoire</t>
  </si>
  <si>
    <t>Balancoire a bascule</t>
  </si>
  <si>
    <t>Manege compose type 1</t>
  </si>
  <si>
    <t>Manege compose type 2</t>
  </si>
  <si>
    <t xml:space="preserve">Fourniture et pose de candélabre rond-conique en acier galvanisé thermolaqué  de 04m </t>
  </si>
  <si>
    <t xml:space="preserve">Fourniture et pose de luminaire d'ambiance LED </t>
  </si>
  <si>
    <t>Socle pour candélabre de 0,8*0,8*0,8 m</t>
  </si>
  <si>
    <t>Câble U1000 ARVFV 4x16mm² +CU nu 22mm²</t>
  </si>
  <si>
    <t>PLACE PUBLIC ET AIRE DE JEUX</t>
  </si>
  <si>
    <t>Tranchée d'éclairage public</t>
  </si>
  <si>
    <t>Quantité</t>
  </si>
  <si>
    <t>Couche de fondation GNF</t>
  </si>
  <si>
    <t>Couche de base   G.N.B</t>
  </si>
  <si>
    <t>Fourniture du liant en émulsion de bitume à 55% pour imprégnation </t>
  </si>
  <si>
    <t>Mise en œuvre de l'imprégnation</t>
  </si>
  <si>
    <t xml:space="preserve"> Fourniture du liant en émulsion de bitume à 65% pour  revêtement superficiel </t>
  </si>
  <si>
    <t>Mise en œuvre du revêtement superficiel</t>
  </si>
  <si>
    <t>T</t>
  </si>
  <si>
    <t xml:space="preserve">Couche de forme en GNF1 </t>
  </si>
  <si>
    <t>Fourniture, le transport et la réalisation complète d’un revêtement en béton désactivé, y compris couche de forme et support préparé</t>
  </si>
  <si>
    <t>Pavés autobloquants 8 cm pour zones circulées et stationnements</t>
  </si>
  <si>
    <t>Buse D600 y/c terrassement et remblaiement</t>
  </si>
  <si>
    <t xml:space="preserve">Couche en GNF1 </t>
  </si>
  <si>
    <t>Mise à la cote des regards et ouvrages</t>
  </si>
  <si>
    <t>C</t>
  </si>
  <si>
    <t>TRAVAUX D'ECLAIRAGE PUBLIC</t>
  </si>
  <si>
    <t>Coffret d’éclairage public</t>
  </si>
  <si>
    <t>Tranchée normale à un circuit</t>
  </si>
  <si>
    <t>Tranchée normale à deux circuits</t>
  </si>
  <si>
    <t>Tranchée traversée à un  circuit</t>
  </si>
  <si>
    <t>Tranchée traversée à deux  circuits</t>
  </si>
  <si>
    <t>Tube annelé à double parois de classe de rigidité 750 N Ø110  pour  câbles EP sous traversées des voies</t>
  </si>
  <si>
    <t>Câble U 1000 ARVFV 4x35 mm² + CU nu 22mm²</t>
  </si>
  <si>
    <t>Câble U 1000 ARVFV 4x25 mm²  + CU nu 22mm²</t>
  </si>
  <si>
    <t xml:space="preserve">Fourniture et pose de candélabre rond-conique en acier galvanisé thermolaqué  de 08m </t>
  </si>
  <si>
    <t>Fourniture et pose de console en acier galvanisé thermolaqué d'une avancée minimale de 1m</t>
  </si>
  <si>
    <t>Fourniture et pose de console en acier galvanisé thermolaqué d'une avancée minimale de 0.6m</t>
  </si>
  <si>
    <t>Fourniture et pose de luminaire à LED 150W</t>
  </si>
  <si>
    <t>Fourniture et pose de luminaire à LED 60W</t>
  </si>
  <si>
    <t>Déplacement des poteaux téléphoniques</t>
  </si>
  <si>
    <t>Déplacement des poteaux électriques MT/BT</t>
  </si>
  <si>
    <t>Enfouissement de la ligne électrique MT/BT</t>
  </si>
  <si>
    <t>Enfouissement de la ligne téléphonique</t>
  </si>
  <si>
    <t xml:space="preserve">I-TRAVAUX DE VOIRIE </t>
  </si>
  <si>
    <t>II-TRAVAUX D'ECLAIRAGE PUBLIC</t>
  </si>
  <si>
    <t>Socle pour candélabre de 1,0*1,0m</t>
  </si>
  <si>
    <t xml:space="preserve">Pergola </t>
  </si>
  <si>
    <t>Revêtement en Rev-sol (type GR)y/c dallage</t>
  </si>
  <si>
    <t>Poste 50KVA sur poteau</t>
  </si>
  <si>
    <t>Coffret D’éclairage Public Pour Espace De Jeux</t>
  </si>
  <si>
    <t>Clôture Métallique Pour Espace Vert</t>
  </si>
  <si>
    <t>TOTAL II</t>
  </si>
  <si>
    <t>TOTAL GENERAL   I+II  H.T</t>
  </si>
  <si>
    <t>TOTAL  I</t>
  </si>
  <si>
    <t>ARRETE LE PRESENT BORDEREAU DES PRIX A LA SOMME DE :</t>
  </si>
  <si>
    <t>&lt;</t>
  </si>
  <si>
    <t>OBJET :Travaux de réhabilitation des axes et abords des quartiers principaux relevant de la commune AHMER LAGLALCHA -province de Taroudant - CENTRE BAAKILA ET HANSALA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</si>
</sst>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_-* #,##0.00\ _D_H_-;\-* #,##0.00\ _D_H_-;_-* &quot;-&quot;??\ _D_H_-;_-@_-"/>
    <numFmt numFmtId="166" formatCode="_-* #,##0.00\ _F_-;\-* #,##0.00\ _F_-;_-* &quot;-&quot;??\ _F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"/>
      <family val="1"/>
    </font>
    <font>
      <sz val="10"/>
      <color rgb="FF000000"/>
      <name val="Arial"/>
      <family val="2"/>
    </font>
    <font>
      <b/>
      <u/>
      <sz val="14"/>
      <color rgb="FF000000"/>
      <name val="Times"/>
      <family val="1"/>
    </font>
    <font>
      <b/>
      <sz val="11"/>
      <color rgb="FFFFFFFF"/>
      <name val="Times"/>
      <family val="1"/>
    </font>
    <font>
      <b/>
      <sz val="12"/>
      <name val="Times"/>
      <family val="1"/>
    </font>
    <font>
      <sz val="12"/>
      <name val="Times"/>
      <family val="1"/>
    </font>
    <font>
      <b/>
      <sz val="12"/>
      <name val="Times"/>
    </font>
    <font>
      <b/>
      <sz val="12"/>
      <color theme="1"/>
      <name val="Times"/>
      <family val="1"/>
    </font>
    <font>
      <b/>
      <u/>
      <sz val="12"/>
      <name val="Times"/>
    </font>
    <font>
      <sz val="11"/>
      <color theme="1"/>
      <name val="Calibri"/>
      <family val="2"/>
      <charset val="178"/>
      <scheme val="minor"/>
    </font>
    <font>
      <b/>
      <sz val="14"/>
      <color theme="4" tint="-0.499984740745262"/>
      <name val="Times"/>
      <family val="1"/>
    </font>
    <font>
      <sz val="12"/>
      <color theme="0"/>
      <name val="Times"/>
      <family val="1"/>
    </font>
    <font>
      <b/>
      <sz val="12"/>
      <color theme="0"/>
      <name val="Times"/>
    </font>
    <font>
      <b/>
      <sz val="14"/>
      <color rgb="FFC00000"/>
      <name val="Times"/>
    </font>
    <font>
      <b/>
      <sz val="11"/>
      <color theme="3" tint="-0.499984740745262"/>
      <name val="Times"/>
      <family val="1"/>
    </font>
    <font>
      <b/>
      <sz val="12"/>
      <color theme="3" tint="-0.499984740745262"/>
      <name val="Times"/>
      <family val="1"/>
    </font>
    <font>
      <b/>
      <sz val="11"/>
      <color theme="4" tint="-0.499984740745262"/>
      <name val="Times"/>
      <family val="1"/>
    </font>
    <font>
      <b/>
      <sz val="12"/>
      <color theme="4" tint="-0.499984740745262"/>
      <name val="Times"/>
      <family val="1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rgb="FF80808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80808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8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4" fillId="0" borderId="0" applyNumberFormat="0" applyBorder="0" applyProtection="0"/>
    <xf numFmtId="166" fontId="2" fillId="0" borderId="0" applyFont="0" applyFill="0" applyBorder="0" applyAlignment="0" applyProtection="0"/>
    <xf numFmtId="0" fontId="12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3" applyFont="1"/>
    <xf numFmtId="0" fontId="3" fillId="0" borderId="0" xfId="3" applyFont="1" applyAlignment="1">
      <alignment horizontal="center"/>
    </xf>
    <xf numFmtId="0" fontId="3" fillId="3" borderId="0" xfId="3" applyFont="1" applyFill="1" applyAlignment="1">
      <alignment horizontal="center"/>
    </xf>
    <xf numFmtId="0" fontId="8" fillId="4" borderId="1" xfId="3" applyFont="1" applyFill="1" applyBorder="1" applyAlignment="1">
      <alignment horizontal="center" vertical="center" wrapText="1"/>
    </xf>
    <xf numFmtId="1" fontId="8" fillId="4" borderId="1" xfId="3" applyNumberFormat="1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left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Border="1"/>
    <xf numFmtId="0" fontId="8" fillId="0" borderId="1" xfId="3" applyFont="1" applyBorder="1" applyAlignment="1">
      <alignment wrapText="1"/>
    </xf>
    <xf numFmtId="1" fontId="3" fillId="0" borderId="0" xfId="3" applyNumberFormat="1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166" fontId="3" fillId="0" borderId="0" xfId="5" applyFont="1" applyAlignment="1">
      <alignment horizontal="center" vertical="center"/>
    </xf>
    <xf numFmtId="4" fontId="8" fillId="0" borderId="1" xfId="3" applyNumberFormat="1" applyFont="1" applyBorder="1" applyAlignment="1">
      <alignment horizontal="center" vertical="center"/>
    </xf>
    <xf numFmtId="4" fontId="3" fillId="0" borderId="0" xfId="3" applyNumberFormat="1" applyFont="1" applyAlignment="1">
      <alignment horizontal="center" vertical="center"/>
    </xf>
    <xf numFmtId="1" fontId="7" fillId="6" borderId="1" xfId="3" applyNumberFormat="1" applyFont="1" applyFill="1" applyBorder="1" applyAlignment="1">
      <alignment horizontal="center" vertical="center" wrapText="1"/>
    </xf>
    <xf numFmtId="1" fontId="7" fillId="5" borderId="1" xfId="3" applyNumberFormat="1" applyFont="1" applyFill="1" applyBorder="1" applyAlignment="1">
      <alignment horizontal="center" vertical="center" wrapText="1"/>
    </xf>
    <xf numFmtId="4" fontId="10" fillId="2" borderId="1" xfId="3" applyNumberFormat="1" applyFont="1" applyFill="1" applyBorder="1" applyAlignment="1">
      <alignment horizontal="center" vertical="center" wrapText="1"/>
    </xf>
    <xf numFmtId="4" fontId="8" fillId="4" borderId="1" xfId="3" applyNumberFormat="1" applyFont="1" applyFill="1" applyBorder="1" applyAlignment="1">
      <alignment horizontal="center" vertical="center" wrapText="1"/>
    </xf>
    <xf numFmtId="4" fontId="8" fillId="9" borderId="1" xfId="3" applyNumberFormat="1" applyFont="1" applyFill="1" applyBorder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4" fontId="14" fillId="0" borderId="1" xfId="3" applyNumberFormat="1" applyFont="1" applyBorder="1" applyAlignment="1">
      <alignment horizontal="center" vertical="center"/>
    </xf>
    <xf numFmtId="164" fontId="14" fillId="0" borderId="1" xfId="7" applyFont="1" applyBorder="1" applyAlignment="1">
      <alignment horizontal="center" vertical="center"/>
    </xf>
    <xf numFmtId="4" fontId="15" fillId="9" borderId="1" xfId="1" applyNumberFormat="1" applyFont="1" applyFill="1" applyBorder="1" applyAlignment="1">
      <alignment horizontal="center" vertical="center"/>
    </xf>
    <xf numFmtId="4" fontId="15" fillId="9" borderId="1" xfId="3" applyNumberFormat="1" applyFont="1" applyFill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/>
    </xf>
    <xf numFmtId="0" fontId="10" fillId="8" borderId="2" xfId="3" applyFont="1" applyFill="1" applyBorder="1" applyAlignment="1">
      <alignment horizontal="center"/>
    </xf>
    <xf numFmtId="0" fontId="10" fillId="8" borderId="3" xfId="3" applyFont="1" applyFill="1" applyBorder="1" applyAlignment="1">
      <alignment horizontal="center"/>
    </xf>
    <xf numFmtId="0" fontId="10" fillId="8" borderId="4" xfId="3" applyFont="1" applyFill="1" applyBorder="1" applyAlignment="1">
      <alignment horizontal="center"/>
    </xf>
    <xf numFmtId="0" fontId="10" fillId="2" borderId="2" xfId="3" applyFont="1" applyFill="1" applyBorder="1" applyAlignment="1">
      <alignment horizontal="center" wrapText="1"/>
    </xf>
    <xf numFmtId="0" fontId="10" fillId="2" borderId="3" xfId="3" applyFont="1" applyFill="1" applyBorder="1" applyAlignment="1">
      <alignment horizontal="center" wrapText="1"/>
    </xf>
    <xf numFmtId="0" fontId="10" fillId="2" borderId="4" xfId="3" applyFont="1" applyFill="1" applyBorder="1" applyAlignment="1">
      <alignment horizontal="center" wrapText="1"/>
    </xf>
    <xf numFmtId="0" fontId="7" fillId="6" borderId="2" xfId="3" applyFont="1" applyFill="1" applyBorder="1" applyAlignment="1">
      <alignment horizontal="left" vertical="center" wrapText="1"/>
    </xf>
    <xf numFmtId="0" fontId="7" fillId="6" borderId="3" xfId="3" applyFont="1" applyFill="1" applyBorder="1" applyAlignment="1">
      <alignment horizontal="left" vertical="center" wrapText="1"/>
    </xf>
    <xf numFmtId="0" fontId="7" fillId="6" borderId="4" xfId="3" applyFont="1" applyFill="1" applyBorder="1" applyAlignment="1">
      <alignment horizontal="left" vertical="center" wrapText="1"/>
    </xf>
    <xf numFmtId="0" fontId="10" fillId="8" borderId="2" xfId="3" applyFont="1" applyFill="1" applyBorder="1" applyAlignment="1">
      <alignment horizontal="center" wrapText="1"/>
    </xf>
    <xf numFmtId="0" fontId="10" fillId="8" borderId="3" xfId="3" applyFont="1" applyFill="1" applyBorder="1" applyAlignment="1">
      <alignment horizontal="center" wrapText="1"/>
    </xf>
    <xf numFmtId="0" fontId="10" fillId="8" borderId="4" xfId="3" applyFont="1" applyFill="1" applyBorder="1" applyAlignment="1">
      <alignment horizontal="center" wrapText="1"/>
    </xf>
    <xf numFmtId="1" fontId="11" fillId="7" borderId="2" xfId="3" applyNumberFormat="1" applyFont="1" applyFill="1" applyBorder="1" applyAlignment="1">
      <alignment horizontal="left" vertical="center" wrapText="1"/>
    </xf>
    <xf numFmtId="1" fontId="11" fillId="7" borderId="3" xfId="3" applyNumberFormat="1" applyFont="1" applyFill="1" applyBorder="1" applyAlignment="1">
      <alignment horizontal="left" vertical="center" wrapText="1"/>
    </xf>
    <xf numFmtId="1" fontId="11" fillId="7" borderId="4" xfId="3" applyNumberFormat="1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center" vertical="center" wrapText="1"/>
    </xf>
    <xf numFmtId="0" fontId="9" fillId="0" borderId="0" xfId="3" applyFont="1"/>
    <xf numFmtId="0" fontId="3" fillId="9" borderId="0" xfId="3" applyFont="1" applyFill="1" applyAlignment="1">
      <alignment horizontal="center"/>
    </xf>
    <xf numFmtId="1" fontId="17" fillId="10" borderId="2" xfId="3" applyNumberFormat="1" applyFont="1" applyFill="1" applyBorder="1" applyAlignment="1">
      <alignment horizontal="left" vertical="center" wrapText="1"/>
    </xf>
    <xf numFmtId="1" fontId="17" fillId="10" borderId="3" xfId="3" applyNumberFormat="1" applyFont="1" applyFill="1" applyBorder="1" applyAlignment="1">
      <alignment horizontal="left" vertical="center" wrapText="1"/>
    </xf>
    <xf numFmtId="1" fontId="17" fillId="10" borderId="4" xfId="3" applyNumberFormat="1" applyFont="1" applyFill="1" applyBorder="1" applyAlignment="1">
      <alignment horizontal="left" vertical="center" wrapText="1"/>
    </xf>
    <xf numFmtId="166" fontId="6" fillId="10" borderId="1" xfId="5" applyFont="1" applyFill="1" applyBorder="1" applyAlignment="1">
      <alignment horizontal="center" vertical="center" wrapText="1"/>
    </xf>
    <xf numFmtId="1" fontId="17" fillId="10" borderId="1" xfId="3" applyNumberFormat="1" applyFont="1" applyFill="1" applyBorder="1" applyAlignment="1">
      <alignment horizontal="center" vertical="center" wrapText="1"/>
    </xf>
    <xf numFmtId="0" fontId="18" fillId="10" borderId="1" xfId="3" applyFont="1" applyFill="1" applyBorder="1" applyAlignment="1">
      <alignment horizontal="center" vertical="center" wrapText="1"/>
    </xf>
    <xf numFmtId="0" fontId="17" fillId="10" borderId="1" xfId="3" applyFont="1" applyFill="1" applyBorder="1" applyAlignment="1">
      <alignment horizontal="center" vertical="center" wrapText="1"/>
    </xf>
    <xf numFmtId="4" fontId="17" fillId="10" borderId="1" xfId="3" applyNumberFormat="1" applyFont="1" applyFill="1" applyBorder="1" applyAlignment="1">
      <alignment horizontal="center" vertical="center" wrapText="1"/>
    </xf>
    <xf numFmtId="166" fontId="17" fillId="10" borderId="1" xfId="5" applyFont="1" applyFill="1" applyBorder="1" applyAlignment="1">
      <alignment horizontal="center" vertical="center" wrapText="1"/>
    </xf>
    <xf numFmtId="1" fontId="19" fillId="10" borderId="2" xfId="3" applyNumberFormat="1" applyFont="1" applyFill="1" applyBorder="1" applyAlignment="1">
      <alignment horizontal="left" vertical="center" wrapText="1"/>
    </xf>
    <xf numFmtId="1" fontId="19" fillId="10" borderId="3" xfId="3" applyNumberFormat="1" applyFont="1" applyFill="1" applyBorder="1" applyAlignment="1">
      <alignment horizontal="left" vertical="center" wrapText="1"/>
    </xf>
    <xf numFmtId="1" fontId="19" fillId="10" borderId="4" xfId="3" applyNumberFormat="1" applyFont="1" applyFill="1" applyBorder="1" applyAlignment="1">
      <alignment horizontal="left" vertical="center" wrapText="1"/>
    </xf>
    <xf numFmtId="166" fontId="19" fillId="10" borderId="1" xfId="5" applyFont="1" applyFill="1" applyBorder="1" applyAlignment="1">
      <alignment horizontal="center" vertical="center" wrapText="1"/>
    </xf>
    <xf numFmtId="1" fontId="19" fillId="10" borderId="1" xfId="3" applyNumberFormat="1" applyFont="1" applyFill="1" applyBorder="1" applyAlignment="1">
      <alignment horizontal="center" vertical="center" wrapText="1"/>
    </xf>
    <xf numFmtId="0" fontId="20" fillId="10" borderId="1" xfId="3" applyFont="1" applyFill="1" applyBorder="1" applyAlignment="1">
      <alignment horizontal="center" vertical="center" wrapText="1"/>
    </xf>
    <xf numFmtId="0" fontId="19" fillId="10" borderId="1" xfId="3" applyFont="1" applyFill="1" applyBorder="1" applyAlignment="1">
      <alignment horizontal="center" vertical="center" wrapText="1"/>
    </xf>
    <xf numFmtId="4" fontId="19" fillId="10" borderId="1" xfId="3" applyNumberFormat="1" applyFont="1" applyFill="1" applyBorder="1" applyAlignment="1">
      <alignment horizontal="center" vertical="center" wrapText="1"/>
    </xf>
  </cellXfs>
  <cellStyles count="8">
    <cellStyle name="Comma" xfId="1"/>
    <cellStyle name="Comma 2" xfId="2"/>
    <cellStyle name="Milliers" xfId="7" builtinId="3"/>
    <cellStyle name="Milliers 2" xfId="5"/>
    <cellStyle name="Normal" xfId="0" builtinId="0"/>
    <cellStyle name="Normal 2" xfId="3"/>
    <cellStyle name="Normal 2 2" xfId="4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  <pageSetUpPr fitToPage="1"/>
  </sheetPr>
  <dimension ref="A1:H110"/>
  <sheetViews>
    <sheetView tabSelected="1" view="pageBreakPreview" topLeftCell="A56" zoomScale="95" zoomScaleNormal="95" zoomScaleSheetLayoutView="95" workbookViewId="0">
      <pane xSplit="1" topLeftCell="B1" activePane="topRight" state="frozen"/>
      <selection pane="topRight" activeCell="D93" sqref="D93"/>
    </sheetView>
  </sheetViews>
  <sheetFormatPr baseColWidth="10" defaultColWidth="11.5546875" defaultRowHeight="15.6"/>
  <cols>
    <col min="1" max="1" width="3.33203125" style="1" customWidth="1"/>
    <col min="2" max="2" width="0.6640625" style="1" hidden="1" customWidth="1"/>
    <col min="3" max="3" width="7.109375" style="10" customWidth="1"/>
    <col min="4" max="4" width="75.6640625" style="11" customWidth="1"/>
    <col min="5" max="5" width="6.44140625" style="12" customWidth="1"/>
    <col min="6" max="6" width="13" style="15" customWidth="1"/>
    <col min="7" max="7" width="16.109375" style="13" customWidth="1"/>
    <col min="8" max="8" width="17.109375" style="13" bestFit="1" customWidth="1"/>
    <col min="9" max="16384" width="11.5546875" style="1"/>
  </cols>
  <sheetData>
    <row r="1" spans="1:8" ht="9" customHeight="1"/>
    <row r="2" spans="1:8" ht="13.2">
      <c r="C2" s="43" t="s">
        <v>113</v>
      </c>
      <c r="D2" s="26"/>
      <c r="E2" s="26"/>
      <c r="F2" s="26"/>
      <c r="G2" s="26"/>
      <c r="H2" s="26"/>
    </row>
    <row r="3" spans="1:8" ht="24" customHeight="1">
      <c r="C3" s="26"/>
      <c r="D3" s="26"/>
      <c r="E3" s="26"/>
      <c r="F3" s="26"/>
      <c r="G3" s="26"/>
      <c r="H3" s="26"/>
    </row>
    <row r="4" spans="1:8" ht="26.4" customHeight="1">
      <c r="C4" s="27" t="s">
        <v>8</v>
      </c>
      <c r="D4" s="27"/>
      <c r="E4" s="27"/>
      <c r="F4" s="27"/>
      <c r="G4" s="27"/>
      <c r="H4" s="27"/>
    </row>
    <row r="5" spans="1:8" s="3" customFormat="1" ht="28.95" customHeight="1">
      <c r="A5" s="45"/>
      <c r="B5" s="2"/>
      <c r="C5" s="55" t="s">
        <v>100</v>
      </c>
      <c r="D5" s="56"/>
      <c r="E5" s="56"/>
      <c r="F5" s="56"/>
      <c r="G5" s="57"/>
      <c r="H5" s="58"/>
    </row>
    <row r="6" spans="1:8" s="3" customFormat="1" ht="28.95" customHeight="1">
      <c r="A6" s="45"/>
      <c r="B6" s="2"/>
      <c r="C6" s="59" t="s">
        <v>9</v>
      </c>
      <c r="D6" s="60" t="s">
        <v>10</v>
      </c>
      <c r="E6" s="61" t="s">
        <v>3</v>
      </c>
      <c r="F6" s="62" t="s">
        <v>67</v>
      </c>
      <c r="G6" s="58" t="s">
        <v>11</v>
      </c>
      <c r="H6" s="58" t="s">
        <v>12</v>
      </c>
    </row>
    <row r="7" spans="1:8">
      <c r="C7" s="16" t="s">
        <v>28</v>
      </c>
      <c r="D7" s="34" t="s">
        <v>13</v>
      </c>
      <c r="E7" s="35"/>
      <c r="F7" s="35"/>
      <c r="G7" s="35"/>
      <c r="H7" s="36"/>
    </row>
    <row r="8" spans="1:8">
      <c r="C8" s="5">
        <v>1</v>
      </c>
      <c r="D8" s="6" t="s">
        <v>38</v>
      </c>
      <c r="E8" s="4" t="s">
        <v>1</v>
      </c>
      <c r="F8" s="19">
        <v>6545</v>
      </c>
      <c r="G8" s="21">
        <v>20</v>
      </c>
      <c r="H8" s="21">
        <f>F8*G8</f>
        <v>130900</v>
      </c>
    </row>
    <row r="9" spans="1:8">
      <c r="C9" s="5">
        <f>MAX(C2:C8)+1</f>
        <v>2</v>
      </c>
      <c r="D9" s="6" t="s">
        <v>14</v>
      </c>
      <c r="E9" s="4" t="s">
        <v>1</v>
      </c>
      <c r="F9" s="19">
        <v>4252</v>
      </c>
      <c r="G9" s="21">
        <v>25</v>
      </c>
      <c r="H9" s="21">
        <f t="shared" ref="H9:H12" si="0">F9*G9</f>
        <v>106300</v>
      </c>
    </row>
    <row r="10" spans="1:8">
      <c r="C10" s="5">
        <f>MAX(C3:C9)+1</f>
        <v>3</v>
      </c>
      <c r="D10" s="6" t="s">
        <v>23</v>
      </c>
      <c r="E10" s="4" t="s">
        <v>4</v>
      </c>
      <c r="F10" s="19">
        <v>1</v>
      </c>
      <c r="G10" s="21">
        <v>30260</v>
      </c>
      <c r="H10" s="21">
        <f t="shared" si="0"/>
        <v>30260</v>
      </c>
    </row>
    <row r="11" spans="1:8">
      <c r="C11" s="5">
        <f>MAX(C4:C10)+1</f>
        <v>4</v>
      </c>
      <c r="D11" s="6" t="s">
        <v>41</v>
      </c>
      <c r="E11" s="4" t="s">
        <v>3</v>
      </c>
      <c r="F11" s="19">
        <v>10</v>
      </c>
      <c r="G11" s="21">
        <v>1000</v>
      </c>
      <c r="H11" s="21">
        <f t="shared" si="0"/>
        <v>10000</v>
      </c>
    </row>
    <row r="12" spans="1:8">
      <c r="C12" s="5">
        <f>MAX(C3:C11)+1</f>
        <v>5</v>
      </c>
      <c r="D12" s="6" t="s">
        <v>75</v>
      </c>
      <c r="E12" s="7" t="s">
        <v>1</v>
      </c>
      <c r="F12" s="20">
        <v>3835</v>
      </c>
      <c r="G12" s="21">
        <v>90</v>
      </c>
      <c r="H12" s="21">
        <f t="shared" si="0"/>
        <v>345150</v>
      </c>
    </row>
    <row r="13" spans="1:8" ht="19.2" customHeight="1">
      <c r="C13" s="16" t="s">
        <v>29</v>
      </c>
      <c r="D13" s="34" t="s">
        <v>15</v>
      </c>
      <c r="E13" s="35"/>
      <c r="F13" s="35"/>
      <c r="G13" s="35"/>
      <c r="H13" s="36"/>
    </row>
    <row r="14" spans="1:8">
      <c r="C14" s="5">
        <f t="shared" ref="C14:C19" si="1">MAX(C8:C13)+1</f>
        <v>6</v>
      </c>
      <c r="D14" s="9" t="s">
        <v>68</v>
      </c>
      <c r="E14" s="7" t="s">
        <v>1</v>
      </c>
      <c r="F14" s="20">
        <v>3364</v>
      </c>
      <c r="G14" s="21">
        <v>110</v>
      </c>
      <c r="H14" s="21">
        <f t="shared" ref="H14:H36" si="2">F14*G14</f>
        <v>370040</v>
      </c>
    </row>
    <row r="15" spans="1:8">
      <c r="C15" s="5">
        <f t="shared" si="1"/>
        <v>7</v>
      </c>
      <c r="D15" s="9" t="s">
        <v>69</v>
      </c>
      <c r="E15" s="7" t="s">
        <v>1</v>
      </c>
      <c r="F15" s="20">
        <v>2523</v>
      </c>
      <c r="G15" s="21">
        <v>115</v>
      </c>
      <c r="H15" s="21">
        <f t="shared" si="2"/>
        <v>290145</v>
      </c>
    </row>
    <row r="16" spans="1:8">
      <c r="C16" s="5">
        <f t="shared" si="1"/>
        <v>8</v>
      </c>
      <c r="D16" s="9" t="s">
        <v>70</v>
      </c>
      <c r="E16" s="7" t="s">
        <v>74</v>
      </c>
      <c r="F16" s="20">
        <v>26</v>
      </c>
      <c r="G16" s="21">
        <v>8000</v>
      </c>
      <c r="H16" s="21">
        <f t="shared" si="2"/>
        <v>208000</v>
      </c>
    </row>
    <row r="17" spans="3:8">
      <c r="C17" s="5">
        <f t="shared" si="1"/>
        <v>9</v>
      </c>
      <c r="D17" s="9" t="s">
        <v>71</v>
      </c>
      <c r="E17" s="7" t="s">
        <v>0</v>
      </c>
      <c r="F17" s="20">
        <v>16820</v>
      </c>
      <c r="G17" s="21">
        <v>9</v>
      </c>
      <c r="H17" s="21">
        <f t="shared" si="2"/>
        <v>151380</v>
      </c>
    </row>
    <row r="18" spans="3:8">
      <c r="C18" s="5">
        <f t="shared" si="1"/>
        <v>10</v>
      </c>
      <c r="D18" s="9" t="s">
        <v>72</v>
      </c>
      <c r="E18" s="7" t="s">
        <v>74</v>
      </c>
      <c r="F18" s="20">
        <v>46</v>
      </c>
      <c r="G18" s="21">
        <v>8250</v>
      </c>
      <c r="H18" s="21">
        <f t="shared" si="2"/>
        <v>379500</v>
      </c>
    </row>
    <row r="19" spans="3:8">
      <c r="C19" s="5">
        <f t="shared" si="1"/>
        <v>11</v>
      </c>
      <c r="D19" s="9" t="s">
        <v>73</v>
      </c>
      <c r="E19" s="7" t="s">
        <v>0</v>
      </c>
      <c r="F19" s="20">
        <v>16820</v>
      </c>
      <c r="G19" s="21">
        <v>11</v>
      </c>
      <c r="H19" s="21">
        <f t="shared" si="2"/>
        <v>185020</v>
      </c>
    </row>
    <row r="20" spans="3:8">
      <c r="C20" s="5">
        <f t="shared" ref="C20" si="3">MAX(C13:C19)+1</f>
        <v>12</v>
      </c>
      <c r="D20" s="8" t="s">
        <v>16</v>
      </c>
      <c r="E20" s="7" t="s">
        <v>0</v>
      </c>
      <c r="F20" s="20">
        <v>8816</v>
      </c>
      <c r="G20" s="21">
        <v>115</v>
      </c>
      <c r="H20" s="21">
        <f t="shared" si="2"/>
        <v>1013840</v>
      </c>
    </row>
    <row r="21" spans="3:8">
      <c r="C21" s="5">
        <f>MAX(C14:C20)+1</f>
        <v>13</v>
      </c>
      <c r="D21" s="8" t="s">
        <v>39</v>
      </c>
      <c r="E21" s="7" t="s">
        <v>2</v>
      </c>
      <c r="F21" s="20">
        <v>4448</v>
      </c>
      <c r="G21" s="21">
        <v>105</v>
      </c>
      <c r="H21" s="21">
        <f t="shared" si="2"/>
        <v>467040</v>
      </c>
    </row>
    <row r="22" spans="3:8">
      <c r="C22" s="5">
        <f t="shared" ref="C22:C36" si="4">MAX(C14:C21)+1</f>
        <v>14</v>
      </c>
      <c r="D22" s="8" t="s">
        <v>24</v>
      </c>
      <c r="E22" s="7" t="s">
        <v>2</v>
      </c>
      <c r="F22" s="20">
        <v>1503</v>
      </c>
      <c r="G22" s="21">
        <v>75</v>
      </c>
      <c r="H22" s="21">
        <f t="shared" si="2"/>
        <v>112725</v>
      </c>
    </row>
    <row r="23" spans="3:8">
      <c r="C23" s="5">
        <f t="shared" si="4"/>
        <v>15</v>
      </c>
      <c r="D23" s="8" t="s">
        <v>42</v>
      </c>
      <c r="E23" s="7" t="s">
        <v>2</v>
      </c>
      <c r="F23" s="20">
        <v>45</v>
      </c>
      <c r="G23" s="21">
        <v>100</v>
      </c>
      <c r="H23" s="21">
        <f t="shared" si="2"/>
        <v>4500</v>
      </c>
    </row>
    <row r="24" spans="3:8">
      <c r="C24" s="5">
        <f t="shared" si="4"/>
        <v>16</v>
      </c>
      <c r="D24" s="8" t="s">
        <v>40</v>
      </c>
      <c r="E24" s="7" t="s">
        <v>2</v>
      </c>
      <c r="F24" s="20">
        <v>1800</v>
      </c>
      <c r="G24" s="21">
        <v>160</v>
      </c>
      <c r="H24" s="21">
        <f t="shared" si="2"/>
        <v>288000</v>
      </c>
    </row>
    <row r="25" spans="3:8">
      <c r="C25" s="5">
        <f t="shared" si="4"/>
        <v>17</v>
      </c>
      <c r="D25" s="8" t="s">
        <v>17</v>
      </c>
      <c r="E25" s="7" t="s">
        <v>2</v>
      </c>
      <c r="F25" s="20">
        <v>800</v>
      </c>
      <c r="G25" s="21">
        <v>15</v>
      </c>
      <c r="H25" s="21">
        <f t="shared" si="2"/>
        <v>12000</v>
      </c>
    </row>
    <row r="26" spans="3:8">
      <c r="C26" s="5">
        <f t="shared" si="4"/>
        <v>18</v>
      </c>
      <c r="D26" s="8" t="s">
        <v>18</v>
      </c>
      <c r="E26" s="7" t="s">
        <v>0</v>
      </c>
      <c r="F26" s="20">
        <v>600</v>
      </c>
      <c r="G26" s="21">
        <v>100</v>
      </c>
      <c r="H26" s="21">
        <f t="shared" si="2"/>
        <v>60000</v>
      </c>
    </row>
    <row r="27" spans="3:8">
      <c r="C27" s="5">
        <f t="shared" si="4"/>
        <v>19</v>
      </c>
      <c r="D27" s="8" t="s">
        <v>25</v>
      </c>
      <c r="E27" s="7" t="s">
        <v>3</v>
      </c>
      <c r="F27" s="20">
        <v>12</v>
      </c>
      <c r="G27" s="21">
        <v>2000</v>
      </c>
      <c r="H27" s="21">
        <f t="shared" si="2"/>
        <v>24000</v>
      </c>
    </row>
    <row r="28" spans="3:8">
      <c r="C28" s="5">
        <f t="shared" si="4"/>
        <v>20</v>
      </c>
      <c r="D28" s="8" t="s">
        <v>26</v>
      </c>
      <c r="E28" s="7" t="s">
        <v>3</v>
      </c>
      <c r="F28" s="20">
        <v>12</v>
      </c>
      <c r="G28" s="21">
        <v>1500</v>
      </c>
      <c r="H28" s="21">
        <f t="shared" si="2"/>
        <v>18000</v>
      </c>
    </row>
    <row r="29" spans="3:8" ht="31.2">
      <c r="C29" s="5">
        <f t="shared" si="4"/>
        <v>21</v>
      </c>
      <c r="D29" s="9" t="s">
        <v>76</v>
      </c>
      <c r="E29" s="7" t="s">
        <v>0</v>
      </c>
      <c r="F29" s="20">
        <v>420</v>
      </c>
      <c r="G29" s="21">
        <v>300</v>
      </c>
      <c r="H29" s="21">
        <f t="shared" si="2"/>
        <v>126000</v>
      </c>
    </row>
    <row r="30" spans="3:8">
      <c r="C30" s="5">
        <f t="shared" si="4"/>
        <v>22</v>
      </c>
      <c r="D30" s="9" t="s">
        <v>77</v>
      </c>
      <c r="E30" s="7" t="s">
        <v>0</v>
      </c>
      <c r="F30" s="20">
        <v>820</v>
      </c>
      <c r="G30" s="21">
        <v>150</v>
      </c>
      <c r="H30" s="21">
        <f t="shared" si="2"/>
        <v>123000</v>
      </c>
    </row>
    <row r="31" spans="3:8">
      <c r="C31" s="5">
        <f t="shared" si="4"/>
        <v>23</v>
      </c>
      <c r="D31" s="8" t="s">
        <v>19</v>
      </c>
      <c r="E31" s="7" t="s">
        <v>0</v>
      </c>
      <c r="F31" s="20">
        <v>400</v>
      </c>
      <c r="G31" s="21">
        <v>300</v>
      </c>
      <c r="H31" s="21">
        <f t="shared" si="2"/>
        <v>120000</v>
      </c>
    </row>
    <row r="32" spans="3:8">
      <c r="C32" s="5">
        <f t="shared" si="4"/>
        <v>24</v>
      </c>
      <c r="D32" s="8" t="s">
        <v>107</v>
      </c>
      <c r="E32" s="7" t="s">
        <v>2</v>
      </c>
      <c r="F32" s="20">
        <v>780</v>
      </c>
      <c r="G32" s="21">
        <v>405</v>
      </c>
      <c r="H32" s="21">
        <f t="shared" si="2"/>
        <v>315900</v>
      </c>
    </row>
    <row r="33" spans="3:8">
      <c r="C33" s="5">
        <f t="shared" si="4"/>
        <v>25</v>
      </c>
      <c r="D33" s="8" t="s">
        <v>27</v>
      </c>
      <c r="E33" s="7" t="s">
        <v>2</v>
      </c>
      <c r="F33" s="20">
        <v>25</v>
      </c>
      <c r="G33" s="21">
        <v>2000</v>
      </c>
      <c r="H33" s="21">
        <f t="shared" si="2"/>
        <v>50000</v>
      </c>
    </row>
    <row r="34" spans="3:8">
      <c r="C34" s="5">
        <f t="shared" si="4"/>
        <v>26</v>
      </c>
      <c r="D34" s="8" t="s">
        <v>78</v>
      </c>
      <c r="E34" s="7" t="s">
        <v>2</v>
      </c>
      <c r="F34" s="20">
        <v>24</v>
      </c>
      <c r="G34" s="21">
        <v>1500</v>
      </c>
      <c r="H34" s="21">
        <f t="shared" si="2"/>
        <v>36000</v>
      </c>
    </row>
    <row r="35" spans="3:8">
      <c r="C35" s="5">
        <f t="shared" si="4"/>
        <v>27</v>
      </c>
      <c r="D35" s="8" t="s">
        <v>36</v>
      </c>
      <c r="E35" s="7" t="s">
        <v>3</v>
      </c>
      <c r="F35" s="20">
        <v>52</v>
      </c>
      <c r="G35" s="21">
        <v>900</v>
      </c>
      <c r="H35" s="21">
        <f t="shared" si="2"/>
        <v>46800</v>
      </c>
    </row>
    <row r="36" spans="3:8">
      <c r="C36" s="5">
        <f t="shared" si="4"/>
        <v>28</v>
      </c>
      <c r="D36" s="8" t="s">
        <v>37</v>
      </c>
      <c r="E36" s="7" t="s">
        <v>2</v>
      </c>
      <c r="F36" s="14">
        <v>100</v>
      </c>
      <c r="G36" s="21">
        <v>250</v>
      </c>
      <c r="H36" s="21">
        <f t="shared" si="2"/>
        <v>25000</v>
      </c>
    </row>
    <row r="37" spans="3:8">
      <c r="C37" s="17" t="s">
        <v>81</v>
      </c>
      <c r="D37" s="34" t="s">
        <v>65</v>
      </c>
      <c r="E37" s="35"/>
      <c r="F37" s="35"/>
      <c r="G37" s="35"/>
      <c r="H37" s="36"/>
    </row>
    <row r="38" spans="3:8" ht="15.6" customHeight="1">
      <c r="C38" s="5">
        <f>MAX(C7:C37)+1</f>
        <v>29</v>
      </c>
      <c r="D38" s="6" t="s">
        <v>79</v>
      </c>
      <c r="E38" s="7" t="s">
        <v>1</v>
      </c>
      <c r="F38" s="14">
        <v>420</v>
      </c>
      <c r="G38" s="22">
        <v>115</v>
      </c>
      <c r="H38" s="21">
        <f t="shared" ref="H38:H58" si="5">F38*G38</f>
        <v>48300</v>
      </c>
    </row>
    <row r="39" spans="3:8" ht="15.6" customHeight="1">
      <c r="C39" s="5">
        <f>MAX(C37:C38)+1</f>
        <v>30</v>
      </c>
      <c r="D39" s="8" t="s">
        <v>43</v>
      </c>
      <c r="E39" s="7" t="s">
        <v>2</v>
      </c>
      <c r="F39" s="14">
        <v>950</v>
      </c>
      <c r="G39" s="22">
        <v>75</v>
      </c>
      <c r="H39" s="21">
        <f t="shared" si="5"/>
        <v>71250</v>
      </c>
    </row>
    <row r="40" spans="3:8" ht="15.6" customHeight="1">
      <c r="C40" s="5">
        <f>MAX(C37:C39)+1</f>
        <v>31</v>
      </c>
      <c r="D40" s="8" t="s">
        <v>44</v>
      </c>
      <c r="E40" s="7" t="s">
        <v>0</v>
      </c>
      <c r="F40" s="14">
        <v>900</v>
      </c>
      <c r="G40" s="22">
        <v>115</v>
      </c>
      <c r="H40" s="21">
        <f t="shared" si="5"/>
        <v>103500</v>
      </c>
    </row>
    <row r="41" spans="3:8" ht="15.6" customHeight="1">
      <c r="C41" s="5">
        <f>MAX(C37:C40)+1</f>
        <v>32</v>
      </c>
      <c r="D41" s="8" t="s">
        <v>104</v>
      </c>
      <c r="E41" s="7" t="s">
        <v>0</v>
      </c>
      <c r="F41" s="14">
        <v>250</v>
      </c>
      <c r="G41" s="22">
        <v>245</v>
      </c>
      <c r="H41" s="21">
        <f t="shared" si="5"/>
        <v>61250</v>
      </c>
    </row>
    <row r="42" spans="3:8" ht="15.6" customHeight="1">
      <c r="C42" s="5">
        <f>MAX(C37:C41)+1</f>
        <v>33</v>
      </c>
      <c r="D42" s="8" t="s">
        <v>45</v>
      </c>
      <c r="E42" s="7" t="s">
        <v>0</v>
      </c>
      <c r="F42" s="14">
        <v>250</v>
      </c>
      <c r="G42" s="22">
        <v>475</v>
      </c>
      <c r="H42" s="21">
        <f t="shared" si="5"/>
        <v>118750</v>
      </c>
    </row>
    <row r="43" spans="3:8" ht="15.6" customHeight="1">
      <c r="C43" s="5">
        <f>MAX(C37:C42)+1</f>
        <v>34</v>
      </c>
      <c r="D43" s="9" t="s">
        <v>46</v>
      </c>
      <c r="E43" s="7" t="s">
        <v>1</v>
      </c>
      <c r="F43" s="14">
        <v>200</v>
      </c>
      <c r="G43" s="22">
        <v>90</v>
      </c>
      <c r="H43" s="21">
        <f t="shared" si="5"/>
        <v>18000</v>
      </c>
    </row>
    <row r="44" spans="3:8" ht="15.6" customHeight="1">
      <c r="C44" s="5">
        <f>MAX(C37:C43)+1</f>
        <v>35</v>
      </c>
      <c r="D44" s="8" t="s">
        <v>47</v>
      </c>
      <c r="E44" s="7" t="s">
        <v>3</v>
      </c>
      <c r="F44" s="14">
        <v>6</v>
      </c>
      <c r="G44" s="22">
        <v>2000</v>
      </c>
      <c r="H44" s="21">
        <f t="shared" si="5"/>
        <v>12000</v>
      </c>
    </row>
    <row r="45" spans="3:8" ht="15.6" customHeight="1">
      <c r="C45" s="5">
        <f>MAX(C37:C44)+1</f>
        <v>36</v>
      </c>
      <c r="D45" s="8" t="s">
        <v>48</v>
      </c>
      <c r="E45" s="7" t="s">
        <v>3</v>
      </c>
      <c r="F45" s="14">
        <v>6</v>
      </c>
      <c r="G45" s="22">
        <v>2000</v>
      </c>
      <c r="H45" s="21">
        <f t="shared" si="5"/>
        <v>12000</v>
      </c>
    </row>
    <row r="46" spans="3:8" ht="15.6" customHeight="1">
      <c r="C46" s="5">
        <f>MAX(C37:C45)+1</f>
        <v>37</v>
      </c>
      <c r="D46" s="8" t="s">
        <v>49</v>
      </c>
      <c r="E46" s="7" t="s">
        <v>3</v>
      </c>
      <c r="F46" s="14">
        <v>6</v>
      </c>
      <c r="G46" s="22">
        <v>2000</v>
      </c>
      <c r="H46" s="21">
        <f t="shared" si="5"/>
        <v>12000</v>
      </c>
    </row>
    <row r="47" spans="3:8" ht="15.6" customHeight="1">
      <c r="C47" s="5">
        <f t="shared" ref="C47:C58" si="6">MAX(C37:C46)+1</f>
        <v>38</v>
      </c>
      <c r="D47" s="8" t="s">
        <v>50</v>
      </c>
      <c r="E47" s="7" t="s">
        <v>3</v>
      </c>
      <c r="F47" s="14">
        <v>6</v>
      </c>
      <c r="G47" s="22">
        <v>2000</v>
      </c>
      <c r="H47" s="21">
        <f t="shared" si="5"/>
        <v>12000</v>
      </c>
    </row>
    <row r="48" spans="3:8" ht="15.6" customHeight="1">
      <c r="C48" s="5">
        <f t="shared" si="6"/>
        <v>39</v>
      </c>
      <c r="D48" s="8" t="s">
        <v>51</v>
      </c>
      <c r="E48" s="7" t="s">
        <v>0</v>
      </c>
      <c r="F48" s="14">
        <v>14</v>
      </c>
      <c r="G48" s="22">
        <v>255</v>
      </c>
      <c r="H48" s="21">
        <f t="shared" si="5"/>
        <v>3570</v>
      </c>
    </row>
    <row r="49" spans="3:8" ht="15.6" customHeight="1">
      <c r="C49" s="5">
        <f t="shared" si="6"/>
        <v>40</v>
      </c>
      <c r="D49" s="8" t="s">
        <v>52</v>
      </c>
      <c r="E49" s="7" t="s">
        <v>0</v>
      </c>
      <c r="F49" s="14">
        <v>14</v>
      </c>
      <c r="G49" s="22">
        <v>255</v>
      </c>
      <c r="H49" s="21">
        <f t="shared" si="5"/>
        <v>3570</v>
      </c>
    </row>
    <row r="50" spans="3:8" ht="15.6" customHeight="1">
      <c r="C50" s="5">
        <f t="shared" si="6"/>
        <v>41</v>
      </c>
      <c r="D50" s="8" t="s">
        <v>53</v>
      </c>
      <c r="E50" s="7" t="s">
        <v>0</v>
      </c>
      <c r="F50" s="14">
        <v>14</v>
      </c>
      <c r="G50" s="22">
        <v>255</v>
      </c>
      <c r="H50" s="21">
        <f t="shared" si="5"/>
        <v>3570</v>
      </c>
    </row>
    <row r="51" spans="3:8" ht="15.6" customHeight="1">
      <c r="C51" s="5">
        <f t="shared" si="6"/>
        <v>42</v>
      </c>
      <c r="D51" s="8" t="s">
        <v>54</v>
      </c>
      <c r="E51" s="7" t="s">
        <v>0</v>
      </c>
      <c r="F51" s="14">
        <v>14</v>
      </c>
      <c r="G51" s="22">
        <v>255</v>
      </c>
      <c r="H51" s="21">
        <f t="shared" si="5"/>
        <v>3570</v>
      </c>
    </row>
    <row r="52" spans="3:8" ht="15.6" customHeight="1">
      <c r="C52" s="5">
        <f t="shared" si="6"/>
        <v>43</v>
      </c>
      <c r="D52" s="8" t="s">
        <v>55</v>
      </c>
      <c r="E52" s="7" t="s">
        <v>3</v>
      </c>
      <c r="F52" s="14">
        <v>20</v>
      </c>
      <c r="G52" s="22">
        <v>4000</v>
      </c>
      <c r="H52" s="21">
        <f t="shared" si="5"/>
        <v>80000</v>
      </c>
    </row>
    <row r="53" spans="3:8" ht="15.6" customHeight="1">
      <c r="C53" s="5">
        <f t="shared" si="6"/>
        <v>44</v>
      </c>
      <c r="D53" s="8" t="s">
        <v>103</v>
      </c>
      <c r="E53" s="7" t="s">
        <v>3</v>
      </c>
      <c r="F53" s="14">
        <v>2</v>
      </c>
      <c r="G53" s="22">
        <v>30000</v>
      </c>
      <c r="H53" s="21">
        <f t="shared" si="5"/>
        <v>60000</v>
      </c>
    </row>
    <row r="54" spans="3:8" ht="15.6" customHeight="1">
      <c r="C54" s="5">
        <f t="shared" si="6"/>
        <v>45</v>
      </c>
      <c r="D54" s="8" t="s">
        <v>56</v>
      </c>
      <c r="E54" s="7" t="s">
        <v>3</v>
      </c>
      <c r="F54" s="14">
        <v>8</v>
      </c>
      <c r="G54" s="22">
        <v>1500</v>
      </c>
      <c r="H54" s="21">
        <f t="shared" si="5"/>
        <v>12000</v>
      </c>
    </row>
    <row r="55" spans="3:8" ht="15.6" customHeight="1">
      <c r="C55" s="5">
        <f t="shared" si="6"/>
        <v>46</v>
      </c>
      <c r="D55" s="8" t="s">
        <v>57</v>
      </c>
      <c r="E55" s="7" t="s">
        <v>3</v>
      </c>
      <c r="F55" s="14">
        <v>2</v>
      </c>
      <c r="G55" s="22">
        <v>25000</v>
      </c>
      <c r="H55" s="21">
        <f t="shared" si="5"/>
        <v>50000</v>
      </c>
    </row>
    <row r="56" spans="3:8" ht="15.6" customHeight="1">
      <c r="C56" s="5">
        <f t="shared" si="6"/>
        <v>47</v>
      </c>
      <c r="D56" s="8" t="s">
        <v>58</v>
      </c>
      <c r="E56" s="7" t="s">
        <v>3</v>
      </c>
      <c r="F56" s="14">
        <v>2</v>
      </c>
      <c r="G56" s="22">
        <v>12500</v>
      </c>
      <c r="H56" s="21">
        <f t="shared" si="5"/>
        <v>25000</v>
      </c>
    </row>
    <row r="57" spans="3:8" ht="15.6" customHeight="1">
      <c r="C57" s="5">
        <f t="shared" si="6"/>
        <v>48</v>
      </c>
      <c r="D57" s="8" t="s">
        <v>59</v>
      </c>
      <c r="E57" s="7" t="s">
        <v>3</v>
      </c>
      <c r="F57" s="14">
        <v>2</v>
      </c>
      <c r="G57" s="22">
        <v>45000</v>
      </c>
      <c r="H57" s="21">
        <f t="shared" si="5"/>
        <v>90000</v>
      </c>
    </row>
    <row r="58" spans="3:8" ht="15.6" customHeight="1">
      <c r="C58" s="5">
        <f t="shared" si="6"/>
        <v>49</v>
      </c>
      <c r="D58" s="8" t="s">
        <v>60</v>
      </c>
      <c r="E58" s="7" t="s">
        <v>3</v>
      </c>
      <c r="F58" s="14">
        <v>2</v>
      </c>
      <c r="G58" s="22">
        <v>35000</v>
      </c>
      <c r="H58" s="21">
        <f t="shared" si="5"/>
        <v>70000</v>
      </c>
    </row>
    <row r="59" spans="3:8">
      <c r="C59" s="17" t="s">
        <v>30</v>
      </c>
      <c r="D59" s="34" t="s">
        <v>32</v>
      </c>
      <c r="E59" s="35"/>
      <c r="F59" s="35"/>
      <c r="G59" s="35"/>
      <c r="H59" s="36"/>
    </row>
    <row r="60" spans="3:8">
      <c r="C60" s="5">
        <f>MAX(C37:C59)+1</f>
        <v>50</v>
      </c>
      <c r="D60" s="9" t="s">
        <v>6</v>
      </c>
      <c r="E60" s="7" t="s">
        <v>1</v>
      </c>
      <c r="F60" s="14">
        <v>8</v>
      </c>
      <c r="G60" s="21">
        <v>850</v>
      </c>
      <c r="H60" s="21">
        <f t="shared" ref="H60:H64" si="7">F60*G60</f>
        <v>6800</v>
      </c>
    </row>
    <row r="61" spans="3:8" ht="15.6" customHeight="1">
      <c r="C61" s="5">
        <f>MAX(C37:C60)+1</f>
        <v>51</v>
      </c>
      <c r="D61" s="9" t="s">
        <v>7</v>
      </c>
      <c r="E61" s="7" t="s">
        <v>1</v>
      </c>
      <c r="F61" s="14">
        <v>55</v>
      </c>
      <c r="G61" s="21">
        <v>1100</v>
      </c>
      <c r="H61" s="21">
        <f t="shared" si="7"/>
        <v>60500</v>
      </c>
    </row>
    <row r="62" spans="3:8" ht="15.6" customHeight="1">
      <c r="C62" s="5">
        <f>MAX(C38:C61)+1</f>
        <v>52</v>
      </c>
      <c r="D62" s="9" t="s">
        <v>33</v>
      </c>
      <c r="E62" s="7" t="s">
        <v>34</v>
      </c>
      <c r="F62" s="14">
        <v>5250</v>
      </c>
      <c r="G62" s="21">
        <v>13</v>
      </c>
      <c r="H62" s="21">
        <f t="shared" si="7"/>
        <v>68250</v>
      </c>
    </row>
    <row r="63" spans="3:8" ht="15.6" customHeight="1">
      <c r="C63" s="5">
        <f>MAX(C39:C62)+1</f>
        <v>53</v>
      </c>
      <c r="D63" s="9" t="s">
        <v>35</v>
      </c>
      <c r="E63" s="7" t="s">
        <v>2</v>
      </c>
      <c r="F63" s="14">
        <v>198</v>
      </c>
      <c r="G63" s="21">
        <v>200</v>
      </c>
      <c r="H63" s="21">
        <f t="shared" si="7"/>
        <v>39600</v>
      </c>
    </row>
    <row r="64" spans="3:8" ht="15.6" customHeight="1">
      <c r="C64" s="5">
        <f>MAX(C40:C63)+1</f>
        <v>54</v>
      </c>
      <c r="D64" s="9" t="s">
        <v>80</v>
      </c>
      <c r="E64" s="7" t="s">
        <v>3</v>
      </c>
      <c r="F64" s="14">
        <v>12</v>
      </c>
      <c r="G64" s="21">
        <v>400</v>
      </c>
      <c r="H64" s="21">
        <f t="shared" si="7"/>
        <v>4800</v>
      </c>
    </row>
    <row r="65" spans="1:8">
      <c r="C65" s="28" t="s">
        <v>110</v>
      </c>
      <c r="D65" s="29"/>
      <c r="E65" s="29"/>
      <c r="F65" s="29"/>
      <c r="G65" s="30"/>
      <c r="H65" s="24" t="s">
        <v>112</v>
      </c>
    </row>
    <row r="66" spans="1:8" ht="15.6" hidden="1" customHeight="1">
      <c r="C66" s="31" t="s">
        <v>5</v>
      </c>
      <c r="D66" s="32"/>
      <c r="E66" s="32"/>
      <c r="F66" s="32"/>
      <c r="G66" s="33"/>
      <c r="H66" s="18" t="e">
        <f>0.2*H65</f>
        <v>#VALUE!</v>
      </c>
    </row>
    <row r="67" spans="1:8" ht="15.6" hidden="1" customHeight="1">
      <c r="C67" s="31" t="s">
        <v>22</v>
      </c>
      <c r="D67" s="32"/>
      <c r="E67" s="32"/>
      <c r="F67" s="32"/>
      <c r="G67" s="33"/>
      <c r="H67" s="18" t="e">
        <f>H66+H65</f>
        <v>#VALUE!</v>
      </c>
    </row>
    <row r="68" spans="1:8" s="3" customFormat="1" ht="28.95" customHeight="1">
      <c r="A68" s="45"/>
      <c r="B68" s="2"/>
      <c r="C68" s="46" t="s">
        <v>101</v>
      </c>
      <c r="D68" s="47"/>
      <c r="E68" s="47"/>
      <c r="F68" s="47"/>
      <c r="G68" s="48"/>
      <c r="H68" s="49"/>
    </row>
    <row r="69" spans="1:8" s="3" customFormat="1" ht="28.95" customHeight="1">
      <c r="A69" s="45"/>
      <c r="B69" s="2"/>
      <c r="C69" s="50" t="s">
        <v>9</v>
      </c>
      <c r="D69" s="51" t="s">
        <v>10</v>
      </c>
      <c r="E69" s="52" t="s">
        <v>3</v>
      </c>
      <c r="F69" s="53" t="s">
        <v>67</v>
      </c>
      <c r="G69" s="54" t="s">
        <v>11</v>
      </c>
      <c r="H69" s="54" t="s">
        <v>12</v>
      </c>
    </row>
    <row r="70" spans="1:8">
      <c r="C70" s="17" t="s">
        <v>28</v>
      </c>
      <c r="D70" s="34" t="s">
        <v>82</v>
      </c>
      <c r="E70" s="35"/>
      <c r="F70" s="35"/>
      <c r="G70" s="35"/>
      <c r="H70" s="36"/>
    </row>
    <row r="71" spans="1:8">
      <c r="C71" s="5">
        <f>MAX(C59:C64)+1</f>
        <v>55</v>
      </c>
      <c r="D71" s="9" t="s">
        <v>105</v>
      </c>
      <c r="E71" s="7" t="s">
        <v>3</v>
      </c>
      <c r="F71" s="14">
        <v>1</v>
      </c>
      <c r="G71" s="23">
        <v>330000</v>
      </c>
      <c r="H71" s="21">
        <f t="shared" ref="H71:H96" si="8">F71*G71</f>
        <v>330000</v>
      </c>
    </row>
    <row r="72" spans="1:8">
      <c r="C72" s="5">
        <f>MAX(C60:C71)+1</f>
        <v>56</v>
      </c>
      <c r="D72" s="9" t="s">
        <v>83</v>
      </c>
      <c r="E72" s="7" t="s">
        <v>3</v>
      </c>
      <c r="F72" s="14">
        <v>1</v>
      </c>
      <c r="G72" s="21">
        <v>22000</v>
      </c>
      <c r="H72" s="21">
        <f t="shared" si="8"/>
        <v>22000</v>
      </c>
    </row>
    <row r="73" spans="1:8">
      <c r="C73" s="5">
        <f t="shared" ref="C73:C79" si="9">MAX(C61:C72)+1</f>
        <v>57</v>
      </c>
      <c r="D73" s="9" t="s">
        <v>106</v>
      </c>
      <c r="E73" s="7" t="s">
        <v>3</v>
      </c>
      <c r="F73" s="14">
        <v>2</v>
      </c>
      <c r="G73" s="21">
        <v>18500</v>
      </c>
      <c r="H73" s="21">
        <f t="shared" si="8"/>
        <v>37000</v>
      </c>
    </row>
    <row r="74" spans="1:8">
      <c r="C74" s="5">
        <f t="shared" si="9"/>
        <v>58</v>
      </c>
      <c r="D74" s="9" t="s">
        <v>84</v>
      </c>
      <c r="E74" s="7" t="s">
        <v>2</v>
      </c>
      <c r="F74" s="14">
        <v>1800</v>
      </c>
      <c r="G74" s="21">
        <v>50</v>
      </c>
      <c r="H74" s="21">
        <f t="shared" si="8"/>
        <v>90000</v>
      </c>
    </row>
    <row r="75" spans="1:8">
      <c r="C75" s="5">
        <f t="shared" si="9"/>
        <v>59</v>
      </c>
      <c r="D75" s="9" t="s">
        <v>85</v>
      </c>
      <c r="E75" s="7" t="s">
        <v>2</v>
      </c>
      <c r="F75" s="14">
        <v>350</v>
      </c>
      <c r="G75" s="21">
        <v>55</v>
      </c>
      <c r="H75" s="21">
        <f t="shared" si="8"/>
        <v>19250</v>
      </c>
    </row>
    <row r="76" spans="1:8">
      <c r="C76" s="5">
        <f t="shared" si="9"/>
        <v>60</v>
      </c>
      <c r="D76" s="9" t="s">
        <v>86</v>
      </c>
      <c r="E76" s="7" t="s">
        <v>2</v>
      </c>
      <c r="F76" s="14">
        <v>190</v>
      </c>
      <c r="G76" s="21">
        <v>300</v>
      </c>
      <c r="H76" s="21">
        <f t="shared" si="8"/>
        <v>57000</v>
      </c>
    </row>
    <row r="77" spans="1:8">
      <c r="C77" s="5">
        <f t="shared" si="9"/>
        <v>61</v>
      </c>
      <c r="D77" s="9" t="s">
        <v>87</v>
      </c>
      <c r="E77" s="7" t="s">
        <v>2</v>
      </c>
      <c r="F77" s="14">
        <v>100</v>
      </c>
      <c r="G77" s="21">
        <v>350</v>
      </c>
      <c r="H77" s="21">
        <f t="shared" si="8"/>
        <v>35000</v>
      </c>
    </row>
    <row r="78" spans="1:8" ht="31.2">
      <c r="C78" s="5">
        <f t="shared" si="9"/>
        <v>62</v>
      </c>
      <c r="D78" s="9" t="s">
        <v>88</v>
      </c>
      <c r="E78" s="7" t="s">
        <v>2</v>
      </c>
      <c r="F78" s="14">
        <v>2150</v>
      </c>
      <c r="G78" s="21">
        <v>45</v>
      </c>
      <c r="H78" s="21">
        <f t="shared" si="8"/>
        <v>96750</v>
      </c>
    </row>
    <row r="79" spans="1:8">
      <c r="C79" s="5">
        <f t="shared" si="9"/>
        <v>63</v>
      </c>
      <c r="D79" s="9" t="s">
        <v>20</v>
      </c>
      <c r="E79" s="7" t="s">
        <v>2</v>
      </c>
      <c r="F79" s="14">
        <v>290</v>
      </c>
      <c r="G79" s="21">
        <v>40</v>
      </c>
      <c r="H79" s="21">
        <f t="shared" si="8"/>
        <v>11600</v>
      </c>
    </row>
    <row r="80" spans="1:8">
      <c r="C80" s="5">
        <f t="shared" ref="C80:C88" si="10">MAX(C78:C79)+1</f>
        <v>64</v>
      </c>
      <c r="D80" s="9" t="s">
        <v>102</v>
      </c>
      <c r="E80" s="7" t="s">
        <v>3</v>
      </c>
      <c r="F80" s="14">
        <v>94</v>
      </c>
      <c r="G80" s="21">
        <v>1200</v>
      </c>
      <c r="H80" s="21">
        <f t="shared" si="8"/>
        <v>112800</v>
      </c>
    </row>
    <row r="81" spans="3:8">
      <c r="C81" s="5">
        <f t="shared" si="10"/>
        <v>65</v>
      </c>
      <c r="D81" s="9" t="s">
        <v>89</v>
      </c>
      <c r="E81" s="7" t="s">
        <v>2</v>
      </c>
      <c r="F81" s="14">
        <v>1300</v>
      </c>
      <c r="G81" s="21">
        <f>115+40</f>
        <v>155</v>
      </c>
      <c r="H81" s="21">
        <f t="shared" si="8"/>
        <v>201500</v>
      </c>
    </row>
    <row r="82" spans="3:8">
      <c r="C82" s="5">
        <f t="shared" si="10"/>
        <v>66</v>
      </c>
      <c r="D82" s="9" t="s">
        <v>90</v>
      </c>
      <c r="E82" s="7" t="s">
        <v>2</v>
      </c>
      <c r="F82" s="14">
        <v>1350</v>
      </c>
      <c r="G82" s="21">
        <f>75+40</f>
        <v>115</v>
      </c>
      <c r="H82" s="21">
        <f t="shared" si="8"/>
        <v>155250</v>
      </c>
    </row>
    <row r="83" spans="3:8" ht="31.2">
      <c r="C83" s="5">
        <f>MAX(C81:C82)+1</f>
        <v>67</v>
      </c>
      <c r="D83" s="9" t="s">
        <v>91</v>
      </c>
      <c r="E83" s="7" t="s">
        <v>3</v>
      </c>
      <c r="F83" s="14">
        <v>94</v>
      </c>
      <c r="G83" s="21">
        <v>5000</v>
      </c>
      <c r="H83" s="21">
        <f t="shared" si="8"/>
        <v>470000</v>
      </c>
    </row>
    <row r="84" spans="3:8" ht="31.2">
      <c r="C84" s="5">
        <f>MAX(C82:C83)+1</f>
        <v>68</v>
      </c>
      <c r="D84" s="9" t="s">
        <v>92</v>
      </c>
      <c r="E84" s="7" t="s">
        <v>3</v>
      </c>
      <c r="F84" s="14">
        <v>94</v>
      </c>
      <c r="G84" s="21">
        <v>700</v>
      </c>
      <c r="H84" s="21">
        <f t="shared" si="8"/>
        <v>65800</v>
      </c>
    </row>
    <row r="85" spans="3:8" ht="31.2">
      <c r="C85" s="5">
        <f t="shared" si="10"/>
        <v>69</v>
      </c>
      <c r="D85" s="9" t="s">
        <v>93</v>
      </c>
      <c r="E85" s="7" t="s">
        <v>3</v>
      </c>
      <c r="F85" s="14">
        <v>94</v>
      </c>
      <c r="G85" s="21">
        <v>600</v>
      </c>
      <c r="H85" s="21">
        <f t="shared" si="8"/>
        <v>56400</v>
      </c>
    </row>
    <row r="86" spans="3:8">
      <c r="C86" s="5">
        <f t="shared" si="10"/>
        <v>70</v>
      </c>
      <c r="D86" s="9" t="s">
        <v>94</v>
      </c>
      <c r="E86" s="7" t="s">
        <v>3</v>
      </c>
      <c r="F86" s="14">
        <v>94</v>
      </c>
      <c r="G86" s="21">
        <v>2250</v>
      </c>
      <c r="H86" s="21">
        <f t="shared" si="8"/>
        <v>211500</v>
      </c>
    </row>
    <row r="87" spans="3:8">
      <c r="C87" s="5">
        <f t="shared" si="10"/>
        <v>71</v>
      </c>
      <c r="D87" s="9" t="s">
        <v>95</v>
      </c>
      <c r="E87" s="7" t="s">
        <v>3</v>
      </c>
      <c r="F87" s="14">
        <v>94</v>
      </c>
      <c r="G87" s="21">
        <v>1800</v>
      </c>
      <c r="H87" s="21">
        <f t="shared" si="8"/>
        <v>169200</v>
      </c>
    </row>
    <row r="88" spans="3:8">
      <c r="C88" s="5">
        <f t="shared" si="10"/>
        <v>72</v>
      </c>
      <c r="D88" s="9" t="s">
        <v>21</v>
      </c>
      <c r="E88" s="7" t="s">
        <v>3</v>
      </c>
      <c r="F88" s="14">
        <v>16</v>
      </c>
      <c r="G88" s="21">
        <v>2000</v>
      </c>
      <c r="H88" s="21">
        <f t="shared" si="8"/>
        <v>32000</v>
      </c>
    </row>
    <row r="89" spans="3:8">
      <c r="C89" s="17" t="s">
        <v>29</v>
      </c>
      <c r="D89" s="34" t="s">
        <v>65</v>
      </c>
      <c r="E89" s="35"/>
      <c r="F89" s="35"/>
      <c r="G89" s="35"/>
      <c r="H89" s="36"/>
    </row>
    <row r="90" spans="3:8" ht="31.2" customHeight="1">
      <c r="C90" s="5">
        <f>MAX(C70:C88)+1</f>
        <v>73</v>
      </c>
      <c r="D90" s="9" t="s">
        <v>61</v>
      </c>
      <c r="E90" s="7" t="s">
        <v>3</v>
      </c>
      <c r="F90" s="14">
        <v>8</v>
      </c>
      <c r="G90" s="22">
        <v>4500</v>
      </c>
      <c r="H90" s="21">
        <f t="shared" si="8"/>
        <v>36000</v>
      </c>
    </row>
    <row r="91" spans="3:8" ht="15.6" customHeight="1">
      <c r="C91" s="5">
        <f>MAX(C90:C90)+1</f>
        <v>74</v>
      </c>
      <c r="D91" s="8" t="s">
        <v>62</v>
      </c>
      <c r="E91" s="7" t="s">
        <v>3</v>
      </c>
      <c r="F91" s="14">
        <v>8</v>
      </c>
      <c r="G91" s="22">
        <v>3000</v>
      </c>
      <c r="H91" s="21">
        <f t="shared" si="8"/>
        <v>24000</v>
      </c>
    </row>
    <row r="92" spans="3:8" ht="15.6" customHeight="1">
      <c r="C92" s="5">
        <f>MAX(C90:C91)+1</f>
        <v>75</v>
      </c>
      <c r="D92" s="8" t="s">
        <v>21</v>
      </c>
      <c r="E92" s="7" t="s">
        <v>3</v>
      </c>
      <c r="F92" s="14">
        <v>4</v>
      </c>
      <c r="G92" s="22">
        <v>2000</v>
      </c>
      <c r="H92" s="21">
        <f t="shared" si="8"/>
        <v>8000</v>
      </c>
    </row>
    <row r="93" spans="3:8" ht="15.6" customHeight="1">
      <c r="C93" s="5">
        <f>MAX(C90:C92)+1</f>
        <v>76</v>
      </c>
      <c r="D93" s="8" t="s">
        <v>66</v>
      </c>
      <c r="E93" s="7" t="s">
        <v>2</v>
      </c>
      <c r="F93" s="14">
        <v>252</v>
      </c>
      <c r="G93" s="22">
        <v>40</v>
      </c>
      <c r="H93" s="21">
        <f t="shared" si="8"/>
        <v>10080</v>
      </c>
    </row>
    <row r="94" spans="3:8" ht="15.6" customHeight="1">
      <c r="C94" s="5">
        <f>MAX(C90:C93)+1</f>
        <v>77</v>
      </c>
      <c r="D94" s="8" t="s">
        <v>20</v>
      </c>
      <c r="E94" s="7" t="s">
        <v>2</v>
      </c>
      <c r="F94" s="14">
        <v>252</v>
      </c>
      <c r="G94" s="22">
        <v>40</v>
      </c>
      <c r="H94" s="21">
        <f t="shared" si="8"/>
        <v>10080</v>
      </c>
    </row>
    <row r="95" spans="3:8" ht="15.6" customHeight="1">
      <c r="C95" s="5">
        <f>MAX(C90:C94)+1</f>
        <v>78</v>
      </c>
      <c r="D95" s="8" t="s">
        <v>63</v>
      </c>
      <c r="E95" s="7" t="s">
        <v>3</v>
      </c>
      <c r="F95" s="14">
        <v>8</v>
      </c>
      <c r="G95" s="22">
        <v>750</v>
      </c>
      <c r="H95" s="21">
        <f t="shared" si="8"/>
        <v>6000</v>
      </c>
    </row>
    <row r="96" spans="3:8" ht="15.6" customHeight="1">
      <c r="C96" s="5">
        <f>MAX(C90:C95)+1</f>
        <v>79</v>
      </c>
      <c r="D96" s="8" t="s">
        <v>64</v>
      </c>
      <c r="E96" s="7" t="s">
        <v>2</v>
      </c>
      <c r="F96" s="14">
        <v>250</v>
      </c>
      <c r="G96" s="22">
        <v>85</v>
      </c>
      <c r="H96" s="21">
        <f t="shared" si="8"/>
        <v>21250</v>
      </c>
    </row>
    <row r="97" spans="3:8">
      <c r="C97" s="17" t="s">
        <v>81</v>
      </c>
      <c r="D97" s="34" t="s">
        <v>32</v>
      </c>
      <c r="E97" s="35"/>
      <c r="F97" s="35"/>
      <c r="G97" s="35"/>
      <c r="H97" s="36"/>
    </row>
    <row r="98" spans="3:8" ht="15.6" customHeight="1">
      <c r="C98" s="5">
        <f>MAX(C88:C97)+1</f>
        <v>80</v>
      </c>
      <c r="D98" s="9" t="s">
        <v>96</v>
      </c>
      <c r="E98" s="7" t="s">
        <v>3</v>
      </c>
      <c r="F98" s="14">
        <v>18</v>
      </c>
      <c r="G98" s="21">
        <v>2000</v>
      </c>
      <c r="H98" s="21">
        <f t="shared" ref="H98:H101" si="11">F98*G98</f>
        <v>36000</v>
      </c>
    </row>
    <row r="99" spans="3:8" ht="15.6" customHeight="1">
      <c r="C99" s="5">
        <f>MAX(C89:C98)+1</f>
        <v>81</v>
      </c>
      <c r="D99" s="9" t="s">
        <v>97</v>
      </c>
      <c r="E99" s="7" t="s">
        <v>3</v>
      </c>
      <c r="F99" s="14">
        <v>18</v>
      </c>
      <c r="G99" s="21">
        <v>3000</v>
      </c>
      <c r="H99" s="21">
        <f t="shared" si="11"/>
        <v>54000</v>
      </c>
    </row>
    <row r="100" spans="3:8" ht="15.6" customHeight="1">
      <c r="C100" s="5">
        <f>MAX(C98:C99)+1</f>
        <v>82</v>
      </c>
      <c r="D100" s="9" t="s">
        <v>98</v>
      </c>
      <c r="E100" s="7" t="s">
        <v>2</v>
      </c>
      <c r="F100" s="14">
        <v>92</v>
      </c>
      <c r="G100" s="21">
        <v>390</v>
      </c>
      <c r="H100" s="21">
        <f t="shared" si="11"/>
        <v>35880</v>
      </c>
    </row>
    <row r="101" spans="3:8" ht="15.6" customHeight="1">
      <c r="C101" s="5">
        <f>MAX(C98:C100)+1</f>
        <v>83</v>
      </c>
      <c r="D101" s="9" t="s">
        <v>99</v>
      </c>
      <c r="E101" s="7" t="s">
        <v>2</v>
      </c>
      <c r="F101" s="14">
        <v>92</v>
      </c>
      <c r="G101" s="21">
        <v>390</v>
      </c>
      <c r="H101" s="21">
        <f t="shared" si="11"/>
        <v>35880</v>
      </c>
    </row>
    <row r="102" spans="3:8">
      <c r="C102" s="28" t="s">
        <v>108</v>
      </c>
      <c r="D102" s="29"/>
      <c r="E102" s="29"/>
      <c r="F102" s="29"/>
      <c r="G102" s="30"/>
      <c r="H102" s="24">
        <f>SUM(H71:H101)</f>
        <v>2450220</v>
      </c>
    </row>
    <row r="103" spans="3:8" ht="15.6" hidden="1" customHeight="1">
      <c r="C103" s="31" t="s">
        <v>5</v>
      </c>
      <c r="D103" s="32"/>
      <c r="E103" s="32"/>
      <c r="F103" s="32"/>
      <c r="G103" s="33"/>
      <c r="H103" s="18">
        <f>0.2*H102</f>
        <v>490044</v>
      </c>
    </row>
    <row r="104" spans="3:8" ht="15.6" hidden="1" customHeight="1">
      <c r="C104" s="31" t="s">
        <v>22</v>
      </c>
      <c r="D104" s="32"/>
      <c r="E104" s="32"/>
      <c r="F104" s="32"/>
      <c r="G104" s="33"/>
      <c r="H104" s="18">
        <f>H103+H102</f>
        <v>2940264</v>
      </c>
    </row>
    <row r="105" spans="3:8" ht="18.600000000000001" customHeight="1">
      <c r="C105" s="40" t="s">
        <v>31</v>
      </c>
      <c r="D105" s="41"/>
      <c r="E105" s="41"/>
      <c r="F105" s="41"/>
      <c r="G105" s="41"/>
      <c r="H105" s="42"/>
    </row>
    <row r="106" spans="3:8">
      <c r="C106" s="28" t="s">
        <v>109</v>
      </c>
      <c r="D106" s="29"/>
      <c r="E106" s="29"/>
      <c r="F106" s="29"/>
      <c r="G106" s="30"/>
      <c r="H106" s="24" t="e">
        <f>H102+H65</f>
        <v>#VALUE!</v>
      </c>
    </row>
    <row r="107" spans="3:8" ht="15.6" customHeight="1">
      <c r="C107" s="37" t="s">
        <v>5</v>
      </c>
      <c r="D107" s="38"/>
      <c r="E107" s="38"/>
      <c r="F107" s="38"/>
      <c r="G107" s="39"/>
      <c r="H107" s="25" t="e">
        <f>0.2*H106</f>
        <v>#VALUE!</v>
      </c>
    </row>
    <row r="108" spans="3:8" ht="15.6" customHeight="1">
      <c r="C108" s="37" t="s">
        <v>22</v>
      </c>
      <c r="D108" s="38"/>
      <c r="E108" s="38"/>
      <c r="F108" s="38"/>
      <c r="G108" s="39"/>
      <c r="H108" s="25" t="e">
        <f>H107+H106</f>
        <v>#VALUE!</v>
      </c>
    </row>
    <row r="110" spans="3:8">
      <c r="D110" s="44" t="s">
        <v>111</v>
      </c>
    </row>
  </sheetData>
  <mergeCells count="21">
    <mergeCell ref="D70:H70"/>
    <mergeCell ref="C2:H3"/>
    <mergeCell ref="C4:H4"/>
    <mergeCell ref="C5:G5"/>
    <mergeCell ref="D7:H7"/>
    <mergeCell ref="D13:H13"/>
    <mergeCell ref="D37:H37"/>
    <mergeCell ref="D59:H59"/>
    <mergeCell ref="C65:G65"/>
    <mergeCell ref="C66:G66"/>
    <mergeCell ref="C67:G67"/>
    <mergeCell ref="C68:G68"/>
    <mergeCell ref="C106:G106"/>
    <mergeCell ref="C107:G107"/>
    <mergeCell ref="C108:G108"/>
    <mergeCell ref="D89:H89"/>
    <mergeCell ref="D97:H97"/>
    <mergeCell ref="C102:G102"/>
    <mergeCell ref="C103:G103"/>
    <mergeCell ref="C104:G104"/>
    <mergeCell ref="C105:H105"/>
  </mergeCells>
  <pageMargins left="0.13" right="0.33" top="0.75" bottom="0.43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BEP</vt:lpstr>
      <vt:lpstr>BEP!Zone_d_impression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2026-07-06T21:27:19Z</cp:lastPrinted>
  <dcterms:created xsi:type="dcterms:W3CDTF">2025-06-17T20:41:10Z</dcterms:created>
  <dcterms:modified xsi:type="dcterms:W3CDTF">2026-07-06T21:31:52Z</dcterms:modified>
</cp:coreProperties>
</file>