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EXCEL CCISOR VLOOKUP\Chambre de Commerce CCISOR\Projet CCISOR START-UP ASSURANCES\2026\01-INV-2026 - 30 Entrepots\Travaux de construction des entrepôts portail\PORTAIL MARCHE PUBLIC\"/>
    </mc:Choice>
  </mc:AlternateContent>
  <xr:revisionPtr revIDLastSave="0" documentId="13_ncr:1_{0AC5115E-4A1D-4A9C-882E-68D35BA17D49}" xr6:coauthVersionLast="47" xr6:coauthVersionMax="47" xr10:uidLastSave="{00000000-0000-0000-0000-000000000000}"/>
  <bookViews>
    <workbookView xWindow="-120" yWindow="-120" windowWidth="29040" windowHeight="15840" tabRatio="961" xr2:uid="{00000000-000D-0000-FFFF-FFFF00000000}"/>
  </bookViews>
  <sheets>
    <sheet name="RECAP GENERAL" sheetId="17" r:id="rId1"/>
    <sheet name="BRD et (Estimation)" sheetId="16" r:id="rId2"/>
  </sheets>
  <definedNames>
    <definedName name="_xlnm.Print_Titles" localSheetId="1">'BRD et (Estimation)'!$4:$5</definedName>
    <definedName name="_xlnm.Print_Area" localSheetId="1">'BRD et (Estimation)'!$A$1:$F$346</definedName>
    <definedName name="_xlnm.Print_Area" localSheetId="0">'RECAP GENERAL'!$A$1:$C$23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5" i="16" l="1"/>
  <c r="F203" i="16"/>
  <c r="F201" i="16"/>
  <c r="F199" i="16"/>
  <c r="F197" i="16"/>
  <c r="F195" i="16"/>
  <c r="F193" i="16"/>
  <c r="F191" i="16"/>
  <c r="F189" i="16"/>
  <c r="F187" i="16"/>
  <c r="F185" i="16"/>
  <c r="F183" i="16"/>
  <c r="F181" i="16"/>
  <c r="F179" i="16"/>
  <c r="F177" i="16"/>
  <c r="F175" i="16"/>
  <c r="F173" i="16"/>
  <c r="F171" i="16"/>
  <c r="D133" i="16" l="1"/>
  <c r="F133" i="16" s="1"/>
  <c r="F214" i="16"/>
  <c r="F288" i="16"/>
  <c r="F127" i="16"/>
  <c r="F124" i="16"/>
  <c r="F121" i="16"/>
  <c r="F129" i="16" s="1"/>
  <c r="C10" i="17" s="1"/>
  <c r="F266" i="16"/>
  <c r="F264" i="16"/>
  <c r="F259" i="16"/>
  <c r="F257" i="16"/>
  <c r="F255" i="16"/>
  <c r="F253" i="16"/>
  <c r="F252" i="16"/>
  <c r="F251" i="16"/>
  <c r="F250" i="16"/>
  <c r="F249" i="16"/>
  <c r="F248" i="16"/>
  <c r="F247" i="16"/>
  <c r="F246" i="16"/>
  <c r="F245" i="16"/>
  <c r="F244" i="16"/>
  <c r="F243" i="16"/>
  <c r="F241" i="16"/>
  <c r="D238" i="16"/>
  <c r="F238" i="16" s="1"/>
  <c r="F236" i="16"/>
  <c r="F234" i="16"/>
  <c r="F231" i="16"/>
  <c r="F229" i="16"/>
  <c r="F227" i="16"/>
  <c r="F225" i="16"/>
  <c r="F223" i="16"/>
  <c r="F220" i="16"/>
  <c r="F218" i="16"/>
  <c r="F212" i="16"/>
  <c r="F210" i="16"/>
  <c r="F303" i="16"/>
  <c r="F302" i="16"/>
  <c r="F169" i="16"/>
  <c r="F167" i="16"/>
  <c r="D164" i="16"/>
  <c r="F164" i="16"/>
  <c r="F161" i="16"/>
  <c r="F159" i="16"/>
  <c r="D156" i="16"/>
  <c r="F156" i="16" s="1"/>
  <c r="D154" i="16"/>
  <c r="F154" i="16" s="1"/>
  <c r="D152" i="16"/>
  <c r="F152" i="16"/>
  <c r="F148" i="16"/>
  <c r="D146" i="16"/>
  <c r="F146" i="16"/>
  <c r="F143" i="16"/>
  <c r="F141" i="16"/>
  <c r="F138" i="16"/>
  <c r="F136" i="16"/>
  <c r="D37" i="16"/>
  <c r="F296" i="16"/>
  <c r="F297" i="16"/>
  <c r="F298" i="16"/>
  <c r="F299" i="16"/>
  <c r="F300" i="16"/>
  <c r="F301" i="16"/>
  <c r="F304" i="16"/>
  <c r="F305" i="16"/>
  <c r="F306" i="16"/>
  <c r="F307" i="16"/>
  <c r="F308" i="16"/>
  <c r="F309" i="16"/>
  <c r="F310" i="16"/>
  <c r="F311" i="16"/>
  <c r="F312" i="16"/>
  <c r="F313" i="16"/>
  <c r="F314" i="16"/>
  <c r="F315" i="16"/>
  <c r="F316" i="16"/>
  <c r="F317" i="16"/>
  <c r="F318" i="16"/>
  <c r="F319" i="16"/>
  <c r="F320" i="16"/>
  <c r="F321" i="16"/>
  <c r="F322" i="16"/>
  <c r="F323" i="16"/>
  <c r="F324" i="16"/>
  <c r="F325" i="16"/>
  <c r="F326" i="16"/>
  <c r="F327" i="16"/>
  <c r="F328" i="16"/>
  <c r="F329" i="16"/>
  <c r="F330" i="16"/>
  <c r="F331" i="16"/>
  <c r="F332" i="16"/>
  <c r="F333" i="16"/>
  <c r="F334" i="16"/>
  <c r="F335" i="16"/>
  <c r="F336" i="16"/>
  <c r="F337" i="16"/>
  <c r="F338" i="16"/>
  <c r="F295" i="16"/>
  <c r="F282" i="16"/>
  <c r="F284" i="16"/>
  <c r="F96" i="16"/>
  <c r="F83" i="16"/>
  <c r="F84" i="16"/>
  <c r="F286" i="16"/>
  <c r="F280" i="16"/>
  <c r="F278" i="16"/>
  <c r="F273" i="16"/>
  <c r="F272" i="16"/>
  <c r="F271" i="16"/>
  <c r="F270" i="16"/>
  <c r="F269" i="16"/>
  <c r="F78" i="16"/>
  <c r="F79" i="16"/>
  <c r="F97" i="16"/>
  <c r="F99" i="16"/>
  <c r="F101" i="16"/>
  <c r="F103" i="16"/>
  <c r="F105" i="16"/>
  <c r="F107" i="16"/>
  <c r="F109" i="16"/>
  <c r="F111" i="16"/>
  <c r="F113" i="16"/>
  <c r="F114" i="16"/>
  <c r="F73" i="16"/>
  <c r="F75" i="16"/>
  <c r="F76" i="16"/>
  <c r="F77" i="16"/>
  <c r="F80" i="16"/>
  <c r="F85" i="16"/>
  <c r="F89" i="16"/>
  <c r="F91" i="16"/>
  <c r="F100" i="16"/>
  <c r="F74" i="16"/>
  <c r="F110" i="16"/>
  <c r="F106" i="16"/>
  <c r="F98" i="16"/>
  <c r="F108" i="16"/>
  <c r="F112" i="16"/>
  <c r="F104" i="16"/>
  <c r="F102" i="16"/>
  <c r="F81" i="16"/>
  <c r="F274" i="16" l="1"/>
  <c r="C13" i="17" s="1"/>
  <c r="F206" i="16"/>
  <c r="C11" i="17" s="1"/>
  <c r="F115" i="16"/>
  <c r="C9" i="17" s="1"/>
  <c r="F268" i="16"/>
  <c r="C12" i="17" s="1"/>
  <c r="F339" i="16"/>
  <c r="C15" i="17" s="1"/>
  <c r="F92" i="16"/>
  <c r="C8" i="17" s="1"/>
  <c r="F290" i="16"/>
  <c r="C14" i="17"/>
  <c r="F341" i="16" l="1"/>
  <c r="F342" i="16" s="1"/>
  <c r="F343" i="16" s="1"/>
  <c r="C16" i="17"/>
  <c r="C17" i="17" l="1"/>
  <c r="C18" i="17" s="1"/>
</calcChain>
</file>

<file path=xl/sharedStrings.xml><?xml version="1.0" encoding="utf-8"?>
<sst xmlns="http://schemas.openxmlformats.org/spreadsheetml/2006/main" count="633" uniqueCount="388">
  <si>
    <t>U</t>
  </si>
  <si>
    <t>Le mètre cube</t>
  </si>
  <si>
    <t>M3</t>
  </si>
  <si>
    <t>Remblai en tout venant compacté</t>
  </si>
  <si>
    <t>Gros béton</t>
  </si>
  <si>
    <t>Béton de propreté</t>
  </si>
  <si>
    <t xml:space="preserve">Arase étanche </t>
  </si>
  <si>
    <t>Le mètre linéaire</t>
  </si>
  <si>
    <t>ML</t>
  </si>
  <si>
    <t>L'unité</t>
  </si>
  <si>
    <t xml:space="preserve">Mise à la terre </t>
  </si>
  <si>
    <t>Béton armé en fondations</t>
  </si>
  <si>
    <t>Armature en acier HA pour beton armé en fondation</t>
  </si>
  <si>
    <t>Le kilogramme</t>
  </si>
  <si>
    <t xml:space="preserve">Le mètre linéaire </t>
  </si>
  <si>
    <t>Formes et dallages</t>
  </si>
  <si>
    <t>Le mètre carré</t>
  </si>
  <si>
    <t>M2</t>
  </si>
  <si>
    <t>Béton coffré pour marches et rampes</t>
  </si>
  <si>
    <t>Béton armé en élévation</t>
  </si>
  <si>
    <t>Appuis de fenêtres y compris larmiers</t>
  </si>
  <si>
    <t>Planchers en corps creux</t>
  </si>
  <si>
    <t>Travaux divers en élévation</t>
  </si>
  <si>
    <t>Maçonnerie et cloisonnement</t>
  </si>
  <si>
    <t>Enduits</t>
  </si>
  <si>
    <t>ETANCHEITE</t>
  </si>
  <si>
    <t>Chape de lissage</t>
  </si>
  <si>
    <t>Gorge pour solin</t>
  </si>
  <si>
    <t>3</t>
  </si>
  <si>
    <t>Enduits extérieurs au mortier de ciment lisse y/c joints creux</t>
  </si>
  <si>
    <t>Evacuation à la decharge publique ou mise en remblai</t>
  </si>
  <si>
    <t>7</t>
  </si>
  <si>
    <t xml:space="preserve">Etanchéité des relevés y/c protection </t>
  </si>
  <si>
    <t>Isolation thèrmique</t>
  </si>
  <si>
    <t>Ecran pare vapeur</t>
  </si>
  <si>
    <t>Armatures en acier HA pour béton armé en élévation pour tous ouvrages en béton</t>
  </si>
  <si>
    <t>Renformis en béton (Placards, paillasse et mise à niveau)</t>
  </si>
  <si>
    <t xml:space="preserve">Socles en béton </t>
  </si>
  <si>
    <t xml:space="preserve">GROS ŒUVRES </t>
  </si>
  <si>
    <t>Désignation des ouvrages</t>
  </si>
  <si>
    <t>Kg</t>
  </si>
  <si>
    <t>Dallettes en béton armé pour paillasses et placards</t>
  </si>
  <si>
    <t>Couronnement d'acrotère y compris larmier</t>
  </si>
  <si>
    <t>M²</t>
  </si>
  <si>
    <t>Uté</t>
  </si>
  <si>
    <t>Ouvrage payé au mètre carré</t>
  </si>
  <si>
    <t>Agglomérés creux en béton de 20cm</t>
  </si>
  <si>
    <t>Maçonnerie en Béton cyclopéen</t>
  </si>
  <si>
    <t>8</t>
  </si>
  <si>
    <t>9</t>
  </si>
  <si>
    <t>Tout venant Compactée de 30cm d'ép; y compris film polyane</t>
  </si>
  <si>
    <t xml:space="preserve">Béton pour béton armé en élévation </t>
  </si>
  <si>
    <t xml:space="preserve">Complexe d'étanchéité Bicouche </t>
  </si>
  <si>
    <t xml:space="preserve">Protection mécanique en dalots </t>
  </si>
  <si>
    <t xml:space="preserve">Protection en carreaux de ciment </t>
  </si>
  <si>
    <t>N° de Prix</t>
  </si>
  <si>
    <t>Fourniture et pose de gargouille</t>
  </si>
  <si>
    <t>ELECTRICITE - LUSTRERIE CFO &amp; CFA</t>
  </si>
  <si>
    <t xml:space="preserve">P.U en (DH) HT </t>
  </si>
  <si>
    <t>Montant
H.T</t>
  </si>
  <si>
    <t xml:space="preserve">En Chiffre </t>
  </si>
  <si>
    <t>TOTAL  GENERAL HT</t>
  </si>
  <si>
    <t>TAUX  TVA 20%</t>
  </si>
  <si>
    <t>TOTAL GENERAL TTC</t>
  </si>
  <si>
    <t xml:space="preserve">............................... Fait à ........................ le </t>
  </si>
  <si>
    <t>TOTAL PEINTURE</t>
  </si>
  <si>
    <t>PEINTURE</t>
  </si>
  <si>
    <t>TOTAL ETANCHEITE</t>
  </si>
  <si>
    <t>TOTAL GROS ŒUVRES</t>
  </si>
  <si>
    <t xml:space="preserve">PLOMBERIE SANITAIRE - PROTECTION INCENDIE - </t>
  </si>
  <si>
    <t>1.1</t>
  </si>
  <si>
    <t>1.2</t>
  </si>
  <si>
    <t>1.2.1</t>
  </si>
  <si>
    <t>1.2.2</t>
  </si>
  <si>
    <t>1.2.3</t>
  </si>
  <si>
    <t>1.2.4</t>
  </si>
  <si>
    <t>1.3</t>
  </si>
  <si>
    <t>1.3.1</t>
  </si>
  <si>
    <t>1.3.2</t>
  </si>
  <si>
    <t>1.4</t>
  </si>
  <si>
    <t>1.4.1</t>
  </si>
  <si>
    <t>1.5</t>
  </si>
  <si>
    <t>1.5.1</t>
  </si>
  <si>
    <t>1.6</t>
  </si>
  <si>
    <t>1.6.1</t>
  </si>
  <si>
    <t>1.6.2</t>
  </si>
  <si>
    <t>1.9.1</t>
  </si>
  <si>
    <t>1.10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</si>
  <si>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</si>
  <si>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</si>
  <si>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</si>
  <si>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</si>
  <si>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</si>
  <si>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</si>
  <si>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</si>
  <si>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</si>
  <si>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</si>
  <si>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</si>
  <si>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7.1</t>
  </si>
  <si>
    <t>7.2</t>
  </si>
  <si>
    <t>BORDEREAU DES PRIX DETAIL ESTIMATIF</t>
  </si>
  <si>
    <t xml:space="preserve">(Signature et cachet du concurrent) </t>
  </si>
  <si>
    <t xml:space="preserve">RECAPITULATION GENERALE </t>
  </si>
  <si>
    <t>N°
LOT</t>
  </si>
  <si>
    <t>DESIGNATIONS</t>
  </si>
  <si>
    <t>MONTANT EN DH H.T</t>
  </si>
  <si>
    <t xml:space="preserve">TOTAL GENERAL H.T </t>
  </si>
  <si>
    <t>T.V.A  à 20%</t>
  </si>
  <si>
    <t xml:space="preserve">TOTAL GENERAL T.T.C </t>
  </si>
  <si>
    <t>MENUISERIES BOIS, ALUMINIUM ET MÉTALLIQUE</t>
  </si>
  <si>
    <t>Maçonnerie et travaux divers en fondations</t>
  </si>
  <si>
    <t>l’unité de l’ensemble</t>
  </si>
  <si>
    <t xml:space="preserve">TOTAL ELECTRICITE </t>
  </si>
  <si>
    <t>Total</t>
  </si>
  <si>
    <t>Plancher en hourdis toute épaissseur</t>
  </si>
  <si>
    <t>1.6.3</t>
  </si>
  <si>
    <t>8.1</t>
  </si>
  <si>
    <t>Le forfait</t>
  </si>
  <si>
    <t>KG</t>
  </si>
  <si>
    <t>F</t>
  </si>
  <si>
    <t>Cloison Placoplatre BA13 Hydrofuge</t>
  </si>
  <si>
    <t>5.1.2</t>
  </si>
  <si>
    <t>Ens</t>
  </si>
  <si>
    <t>Regards visitable ou non visitable pour toute profondeur :</t>
  </si>
  <si>
    <t>Enduits intérieurs au mortier de ciment sur murs</t>
  </si>
  <si>
    <t>Peinture vinylique extérieure  sur murs et plafonds</t>
  </si>
  <si>
    <t>Peinture vinylique intérieure sur murs et plafonds</t>
  </si>
  <si>
    <t>L'ensemble</t>
  </si>
  <si>
    <t>CHARPENTE METALLIQUE</t>
  </si>
  <si>
    <t>ENS</t>
  </si>
  <si>
    <t>AGBT</t>
  </si>
  <si>
    <t>TE-EXT</t>
  </si>
  <si>
    <t>Mètre Linéaire</t>
  </si>
  <si>
    <t>Eclairage Extérieur</t>
  </si>
  <si>
    <t>Tuyauterie en PEHD - PN16</t>
  </si>
  <si>
    <t>Tuyauterie en Polypropylène PPR PN 20</t>
  </si>
  <si>
    <t>EVACUATION</t>
  </si>
  <si>
    <t>DN 160</t>
  </si>
  <si>
    <t>PROTECTION INCENDIE</t>
  </si>
  <si>
    <t>Robinet d'Incendie Armé DN25/8</t>
  </si>
  <si>
    <t>Tuyauterie en Acier Galvanisé:</t>
  </si>
  <si>
    <t>Ø40/49</t>
  </si>
  <si>
    <t>Mètre linéaire</t>
  </si>
  <si>
    <t>Ml</t>
  </si>
  <si>
    <t>TOTAL  PLOMBERIE SANITAIRE - PROTECTION INCENDIE-CLIMATISATION-VENTILATION-DESENFUMAGE</t>
  </si>
  <si>
    <t>5.3.1</t>
  </si>
  <si>
    <t>5.5.4</t>
  </si>
  <si>
    <t>5.5.5</t>
  </si>
  <si>
    <t>PLOMBERIE SANITAIRE - PROTECTION INCENDIE-CLIMATISATION-VENTILATION-DESENFUMAGE</t>
  </si>
  <si>
    <t>ml</t>
  </si>
  <si>
    <t xml:space="preserve">Forme de pente </t>
  </si>
  <si>
    <t>Nettoyage et préparation de plate forme</t>
  </si>
  <si>
    <t>Fouilles en rigoles ou en puits dans tous terrains</t>
  </si>
  <si>
    <t>1.3.3</t>
  </si>
  <si>
    <t xml:space="preserve">DISJONCTEUR BASSE TENSION </t>
  </si>
  <si>
    <t>Câble U1000RO2V 5G16 mm²</t>
  </si>
  <si>
    <t>Câble U1000RO2V 5G10 mm²</t>
  </si>
  <si>
    <t>L'Unité</t>
  </si>
  <si>
    <t>Ossature métallique</t>
  </si>
  <si>
    <t xml:space="preserve">couverture isolée </t>
  </si>
  <si>
    <t>Habillage bandeau</t>
  </si>
  <si>
    <t xml:space="preserve">CHARPENTE METALLIQUE </t>
  </si>
  <si>
    <t xml:space="preserve">TOTAL CHARPENTE METALLIQUE </t>
  </si>
  <si>
    <t>Cloisons en briques creuses de 8 trous</t>
  </si>
  <si>
    <t>Double cloisons en briques creuses de 12+8 trous</t>
  </si>
  <si>
    <t>Installation et repli du chantier</t>
  </si>
  <si>
    <t>Amenagements divers</t>
  </si>
  <si>
    <t>AMENAGEMENTS DIVERS</t>
  </si>
  <si>
    <t xml:space="preserve">Béton pour béton armé en fondations </t>
  </si>
  <si>
    <t>TERRASSEMENTS ET TRAVAUX PREPARATOIRES</t>
  </si>
  <si>
    <t>m3</t>
  </si>
  <si>
    <t>GROS ŒUVRES</t>
  </si>
  <si>
    <t>1.3.4</t>
  </si>
  <si>
    <t>1.3.5</t>
  </si>
  <si>
    <t>1.11</t>
  </si>
  <si>
    <t>1.11.1</t>
  </si>
  <si>
    <t>1.11.2</t>
  </si>
  <si>
    <t>1.12</t>
  </si>
  <si>
    <t>1.12.1</t>
  </si>
  <si>
    <t>1.12.2</t>
  </si>
  <si>
    <t>1.12.3</t>
  </si>
  <si>
    <t>1.13.1</t>
  </si>
  <si>
    <t>1.13.2</t>
  </si>
  <si>
    <t>Couvertine debordante en tete d'acrotère</t>
  </si>
  <si>
    <t>Costière métallique en acier galvanisé</t>
  </si>
  <si>
    <t>Câble U1000RO2V 5G25 mm²</t>
  </si>
  <si>
    <t xml:space="preserve">Electricité- lustrerie courants forts et faibles </t>
  </si>
  <si>
    <t>Câble U1000RO2V 5G50mm2</t>
  </si>
  <si>
    <t>Câble U1000RO2V 5G70mm2</t>
  </si>
  <si>
    <t>Câble U1000RO2V 5G35 mm2</t>
  </si>
  <si>
    <t>Câble U1000RO2V 5G120mm2</t>
  </si>
  <si>
    <t>Canalisation/Regards</t>
  </si>
  <si>
    <t>Terrassement en tranchée en terrain de toute nature</t>
  </si>
  <si>
    <t>Lit de pose</t>
  </si>
  <si>
    <t>Canalisation diamètre 500</t>
  </si>
  <si>
    <t>Construction de Regard à grille de (100x100)</t>
  </si>
  <si>
    <t>Caniveaux en béton armé en fonte ductile D400</t>
  </si>
  <si>
    <t>Remblai primaire</t>
  </si>
  <si>
    <t>Remblai secondaire</t>
  </si>
  <si>
    <t>Evacuation des déblais</t>
  </si>
  <si>
    <t xml:space="preserve">Le métre cube </t>
  </si>
  <si>
    <t>Apport et mise en place  de remblais selectionnés</t>
  </si>
  <si>
    <t>m2</t>
  </si>
  <si>
    <t>Fouille en pleine masse</t>
  </si>
  <si>
    <t>Couche de base G.N.F</t>
  </si>
  <si>
    <t>Couche de base G.N.A</t>
  </si>
  <si>
    <t xml:space="preserve">Béton reflué  </t>
  </si>
  <si>
    <t>Béton strié</t>
  </si>
  <si>
    <t>Enduit d’imprégnation.</t>
  </si>
  <si>
    <t>Signalisation horizontal</t>
  </si>
  <si>
    <t>L'ensemble:</t>
  </si>
  <si>
    <t>Total sous lot Assainissement- VRD- aménagements extérieurs- éclairage extérieur</t>
  </si>
  <si>
    <t>VOIRIE</t>
  </si>
  <si>
    <t>Bordure de trottoir T4</t>
  </si>
  <si>
    <t>Bordure de trottoir type Americaine</t>
  </si>
  <si>
    <t>Revêtement 7cm en enrobés bitumineux à chaud EB 0/10</t>
  </si>
  <si>
    <t>9.1.1</t>
  </si>
  <si>
    <t>9.1.2</t>
  </si>
  <si>
    <t>9.1.3</t>
  </si>
  <si>
    <t>9.1.4</t>
  </si>
  <si>
    <t>9.1.5</t>
  </si>
  <si>
    <t>9.1.6</t>
  </si>
  <si>
    <t>9.1.7</t>
  </si>
  <si>
    <t>9.1.8</t>
  </si>
  <si>
    <t>9.1.9</t>
  </si>
  <si>
    <t>9.1.10</t>
  </si>
  <si>
    <t>9.1.11</t>
  </si>
  <si>
    <t>LIAISON BASSE TENSION  ENTRE TGBT ET AGBT</t>
  </si>
  <si>
    <t>Tranchée en fouille dans terrain de toute nature</t>
  </si>
  <si>
    <t>Tube PVC double paroi Ø 200MM</t>
  </si>
  <si>
    <t>Tube PVC double paroi Ø 160MM</t>
  </si>
  <si>
    <t>Tube PVC double paroi Ø 110MM</t>
  </si>
  <si>
    <t>Tube PVC double paroi Ø 75MM</t>
  </si>
  <si>
    <t>Regard de tirage de 80x80cm</t>
  </si>
  <si>
    <t>Regard de tirage de 60x60cm</t>
  </si>
  <si>
    <t>Regard de tirage de 40x40cm</t>
  </si>
  <si>
    <t>Câble U1000RO2V 5G240mm²</t>
  </si>
  <si>
    <t>Câble U1000RO2V 5G95mm2</t>
  </si>
  <si>
    <t>Câble U1000RO2V 5x6 mm²</t>
  </si>
  <si>
    <t>LAMPADAIRE LED</t>
  </si>
  <si>
    <t>PROJECTEUR  LED 100W</t>
  </si>
  <si>
    <t>BUSES ASSAINISSEMENT</t>
  </si>
  <si>
    <t>DN200</t>
  </si>
  <si>
    <t>De 0,40x0,40m à 0.50x0.5m int</t>
  </si>
  <si>
    <t>De 0,60x0,60m à 0.80x0.80m int</t>
  </si>
  <si>
    <t>Regards visitables  de 1x1m int</t>
  </si>
  <si>
    <t>1.10.1</t>
  </si>
  <si>
    <t>1.10.3</t>
  </si>
  <si>
    <t>1.9.2</t>
  </si>
  <si>
    <t>1.9.3</t>
  </si>
  <si>
    <t>1.10.5</t>
  </si>
  <si>
    <t>1.10.6</t>
  </si>
  <si>
    <t>1.10.7</t>
  </si>
  <si>
    <t>BRANCHEMENT ET COMPTAGE</t>
  </si>
  <si>
    <t>DN 75-63 et 50</t>
  </si>
  <si>
    <t>DN 40-32 et 25</t>
  </si>
  <si>
    <t>DN75-63 et 50</t>
  </si>
  <si>
    <t>DN40-32 et 25</t>
  </si>
  <si>
    <t>VANNE D'ARRET</t>
  </si>
  <si>
    <t>DN 125</t>
  </si>
  <si>
    <t>DN 100 et 110</t>
  </si>
  <si>
    <t>Poteau d'incendie</t>
  </si>
  <si>
    <t>5.5.6</t>
  </si>
  <si>
    <t>5.5.7</t>
  </si>
  <si>
    <t>Tuyauterie en PVC PRESSION PN16:</t>
  </si>
  <si>
    <t>DN90 et 75</t>
  </si>
  <si>
    <t>DN63 et 50</t>
  </si>
  <si>
    <t>TUYAUTERIE EN P.V.C</t>
  </si>
  <si>
    <t>Canalisation diamètre 250 à 315</t>
  </si>
  <si>
    <t>Canalisation diamètre de 355 à 400</t>
  </si>
  <si>
    <t>Construction de regard visitable 100cm x 100 cm</t>
  </si>
  <si>
    <t>Traitement de joint de dilatation Y/C couvre joint</t>
  </si>
  <si>
    <t xml:space="preserve">Forme en béton de 0,15m d’epaisseur y compris acier  et chappe lissée </t>
  </si>
  <si>
    <t xml:space="preserve">MENUISERIES </t>
  </si>
  <si>
    <t xml:space="preserve">TOTAL MENUISERIES </t>
  </si>
  <si>
    <t>Rideau  métallique non motorosé</t>
  </si>
  <si>
    <t xml:space="preserve">porte méttllique en tôle à double faces </t>
  </si>
  <si>
    <t xml:space="preserve">Grilles de protection métallique </t>
  </si>
  <si>
    <t>3,1</t>
  </si>
  <si>
    <t>3,3</t>
  </si>
  <si>
    <t>chêneau et gouttière métallique</t>
  </si>
  <si>
    <t>1.4.2</t>
  </si>
  <si>
    <t>1.10.2</t>
  </si>
  <si>
    <t>1.10.4</t>
  </si>
  <si>
    <t>4.2</t>
  </si>
  <si>
    <t>4.1.2</t>
  </si>
  <si>
    <t>4.1.2.a</t>
  </si>
  <si>
    <t>4.1.2.b</t>
  </si>
  <si>
    <t>4.1.3</t>
  </si>
  <si>
    <t>4.1.3-a</t>
  </si>
  <si>
    <t>4.1.3-b</t>
  </si>
  <si>
    <t>4.2.1.a</t>
  </si>
  <si>
    <t>4.2.1.b</t>
  </si>
  <si>
    <t>4.3</t>
  </si>
  <si>
    <t>4.3.1</t>
  </si>
  <si>
    <t>4.3.1-a</t>
  </si>
  <si>
    <t>4.3.1-b</t>
  </si>
  <si>
    <t>4.3.1-c</t>
  </si>
  <si>
    <t>4,4,1</t>
  </si>
  <si>
    <t>4.4.2</t>
  </si>
  <si>
    <t>4.4.3</t>
  </si>
  <si>
    <t>4.4.3.a</t>
  </si>
  <si>
    <t>4.4.4</t>
  </si>
  <si>
    <t>4.4.4.a</t>
  </si>
  <si>
    <t>4.4.4.b</t>
  </si>
  <si>
    <t>5,1 LIAISON BASSE TENSION</t>
  </si>
  <si>
    <t>5.1.1</t>
  </si>
  <si>
    <t>5.2 TABLEAUX ELECTRIQUES</t>
  </si>
  <si>
    <t>5.2.1</t>
  </si>
  <si>
    <t>5.3 TRANCHEE ET CANALISATION</t>
  </si>
  <si>
    <t>5.3.2</t>
  </si>
  <si>
    <t>5.3.3</t>
  </si>
  <si>
    <t>5.3.4</t>
  </si>
  <si>
    <t>5.3.5</t>
  </si>
  <si>
    <t>5.4 REGARD DE TIRAGE</t>
  </si>
  <si>
    <t>5.4.1</t>
  </si>
  <si>
    <t>5.4.2</t>
  </si>
  <si>
    <t>5.4.3</t>
  </si>
  <si>
    <t>5.5 CABLES ELECTRIQUES</t>
  </si>
  <si>
    <t>5.5.1</t>
  </si>
  <si>
    <t>5.5.2</t>
  </si>
  <si>
    <t>5.5.3</t>
  </si>
  <si>
    <t>5.5.8</t>
  </si>
  <si>
    <t>5.5.9</t>
  </si>
  <si>
    <t>5.5.10</t>
  </si>
  <si>
    <t>5.2.3</t>
  </si>
  <si>
    <t>5.6 LUSTRERIE</t>
  </si>
  <si>
    <t>5.6.1</t>
  </si>
  <si>
    <t>5.6.2</t>
  </si>
  <si>
    <t>6</t>
  </si>
  <si>
    <t>6.1</t>
  </si>
  <si>
    <t>6.2</t>
  </si>
  <si>
    <t>7.3</t>
  </si>
  <si>
    <t>7.4</t>
  </si>
  <si>
    <t>7.5</t>
  </si>
  <si>
    <t>7.6</t>
  </si>
  <si>
    <t>8.1.1</t>
  </si>
  <si>
    <t>8.1.2</t>
  </si>
  <si>
    <t>8.1.3</t>
  </si>
  <si>
    <t>8.1.4</t>
  </si>
  <si>
    <t>8.1.5</t>
  </si>
  <si>
    <t>8.1.6</t>
  </si>
  <si>
    <t>8.1.7</t>
  </si>
  <si>
    <t>8.1.8</t>
  </si>
  <si>
    <t>8.1.9</t>
  </si>
  <si>
    <t>8.1.10</t>
  </si>
  <si>
    <t>8.1.11</t>
  </si>
  <si>
    <t>5.1.3</t>
  </si>
  <si>
    <t>4.1,1</t>
  </si>
  <si>
    <t>Boite de branchement et coffret compteur</t>
  </si>
  <si>
    <t xml:space="preserve">Centrale de detection et d’extinction automatique </t>
  </si>
  <si>
    <t>Détecteur automatique d’incendie</t>
  </si>
  <si>
    <t>Déclencheurs de commande manuelle d’extinction</t>
  </si>
  <si>
    <t>Déclencheur de commande d’arrêt d’urgence</t>
  </si>
  <si>
    <t xml:space="preserve">Avertisseurs sonore </t>
  </si>
  <si>
    <t>Panneaux lumineux</t>
  </si>
  <si>
    <t>Câble de sécurité incendie CR1-C1</t>
  </si>
  <si>
    <t xml:space="preserve">Fourniture, pose et raccordement d’une lampe diélectrique  </t>
  </si>
  <si>
    <t>Extinction incendie par aerosol systeme de noyage pour locaux technique</t>
  </si>
  <si>
    <t>Générateurs portatifs d'aérosol a activation manuelle</t>
  </si>
  <si>
    <t>Extincteurs portatif 4 kg</t>
  </si>
  <si>
    <t>Détecteur de flamme</t>
  </si>
  <si>
    <t>Relais thermique</t>
  </si>
  <si>
    <t>Générateur d’aérosol 55g min</t>
  </si>
  <si>
    <t>Générateur d’aérosol 30g min</t>
  </si>
  <si>
    <t>Générateur portatif 3300g min</t>
  </si>
  <si>
    <t>Detecteur de fuite d'eau</t>
  </si>
  <si>
    <t>Générateur professionnel portatif canon 5g</t>
  </si>
  <si>
    <t>le mètre cube</t>
  </si>
  <si>
    <t>4.4.5</t>
  </si>
  <si>
    <t>4.4.6</t>
  </si>
  <si>
    <t>4.4.7</t>
  </si>
  <si>
    <t>4.4.8</t>
  </si>
  <si>
    <t>4.4.9</t>
  </si>
  <si>
    <t>4.4.10</t>
  </si>
  <si>
    <t>4.4.11</t>
  </si>
  <si>
    <t>4.4.12</t>
  </si>
  <si>
    <t>4.4.13</t>
  </si>
  <si>
    <t>4.4.14</t>
  </si>
  <si>
    <t>4.4.15</t>
  </si>
  <si>
    <t>4.4.16</t>
  </si>
  <si>
    <t>4.4.17</t>
  </si>
  <si>
    <t>4.4.18</t>
  </si>
  <si>
    <t>4.4.19</t>
  </si>
  <si>
    <t>4.4.20</t>
  </si>
  <si>
    <t>4.4.21</t>
  </si>
  <si>
    <t>4.4.22</t>
  </si>
  <si>
    <t>TRAVAUX DE CONSTRUCTION DES ENTREPOTS A NADOR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</si>
</sst>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.00\ _F_-;\-* #,##0.00\ _F_-;_-* &quot;-&quot;??\ _F_-;_-@_-"/>
  </numFmts>
  <fonts count="26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u/>
      <sz val="12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u/>
      <sz val="12"/>
      <name val="Times New Roman"/>
      <family val="1"/>
    </font>
    <font>
      <sz val="12"/>
      <name val="Cambria"/>
      <family val="1"/>
      <scheme val="major"/>
    </font>
    <font>
      <b/>
      <sz val="12"/>
      <name val="Cambria"/>
      <family val="1"/>
      <scheme val="major"/>
    </font>
    <font>
      <sz val="12"/>
      <name val="Arial"/>
      <family val="2"/>
    </font>
    <font>
      <b/>
      <u/>
      <sz val="14"/>
      <name val="Cambria"/>
      <family val="1"/>
      <scheme val="major"/>
    </font>
    <font>
      <sz val="14"/>
      <name val="Cambria"/>
      <family val="1"/>
      <scheme val="major"/>
    </font>
    <font>
      <b/>
      <i/>
      <u/>
      <sz val="14"/>
      <name val="Cambria"/>
      <family val="1"/>
      <scheme val="major"/>
    </font>
    <font>
      <b/>
      <i/>
      <u/>
      <sz val="12"/>
      <name val="Times New Roman"/>
      <family val="1"/>
    </font>
    <font>
      <b/>
      <sz val="11"/>
      <color rgb="FF000000"/>
      <name val="Times New Roman"/>
      <family val="1"/>
    </font>
    <font>
      <sz val="8"/>
      <name val="Arial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4"/>
      <name val="Calibri"/>
      <family val="2"/>
      <scheme val="minor"/>
    </font>
    <font>
      <sz val="12"/>
      <color rgb="FFFF0000"/>
      <name val="Arial"/>
      <family val="2"/>
    </font>
    <font>
      <b/>
      <sz val="11"/>
      <name val="Times New Roman"/>
      <family val="1"/>
    </font>
    <font>
      <b/>
      <sz val="12"/>
      <color rgb="FFFF0000"/>
      <name val="Cambria"/>
      <family val="1"/>
      <scheme val="major"/>
    </font>
    <font>
      <sz val="12"/>
      <color rgb="FFFF0000"/>
      <name val="Cambria"/>
      <family val="1"/>
      <scheme val="major"/>
    </font>
    <font>
      <sz val="10"/>
      <name val="Arial"/>
    </font>
    <font>
      <b/>
      <i/>
      <sz val="12"/>
      <name val="Times New Roman"/>
      <family val="1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indexed="41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 style="double">
        <color indexed="64"/>
      </bottom>
      <diagonal/>
    </border>
    <border>
      <left/>
      <right style="double">
        <color indexed="64"/>
      </right>
      <top style="thick">
        <color indexed="64"/>
      </top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thick">
        <color indexed="64"/>
      </bottom>
      <diagonal/>
    </border>
    <border>
      <left/>
      <right style="double">
        <color indexed="64"/>
      </right>
      <top style="double">
        <color indexed="64"/>
      </top>
      <bottom style="thick">
        <color indexed="64"/>
      </bottom>
      <diagonal/>
    </border>
    <border>
      <left style="double">
        <color indexed="64"/>
      </left>
      <right style="thick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9" fontId="23" fillId="0" borderId="0" applyFont="0" applyFill="0" applyBorder="0" applyAlignment="0" applyProtection="0"/>
  </cellStyleXfs>
  <cellXfs count="187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165" fontId="4" fillId="0" borderId="1" xfId="1" applyFont="1" applyFill="1" applyBorder="1" applyAlignment="1">
      <alignment horizontal="center" vertical="center"/>
    </xf>
    <xf numFmtId="165" fontId="4" fillId="0" borderId="2" xfId="1" applyFont="1" applyFill="1" applyBorder="1" applyAlignment="1">
      <alignment horizontal="center" vertical="center"/>
    </xf>
    <xf numFmtId="0" fontId="7" fillId="0" borderId="0" xfId="0" applyFont="1"/>
    <xf numFmtId="0" fontId="8" fillId="0" borderId="7" xfId="0" applyFont="1" applyBorder="1" applyAlignment="1">
      <alignment horizontal="center"/>
    </xf>
    <xf numFmtId="0" fontId="8" fillId="0" borderId="7" xfId="0" applyFont="1" applyBorder="1" applyAlignment="1">
      <alignment vertical="center"/>
    </xf>
    <xf numFmtId="0" fontId="8" fillId="0" borderId="9" xfId="0" applyFont="1" applyBorder="1" applyAlignment="1">
      <alignment horizontal="center"/>
    </xf>
    <xf numFmtId="0" fontId="8" fillId="0" borderId="9" xfId="0" applyFont="1" applyBorder="1" applyAlignment="1">
      <alignment vertical="center"/>
    </xf>
    <xf numFmtId="0" fontId="9" fillId="0" borderId="0" xfId="0" applyFont="1"/>
    <xf numFmtId="0" fontId="11" fillId="0" borderId="0" xfId="0" applyFont="1" applyAlignment="1">
      <alignment vertical="center"/>
    </xf>
    <xf numFmtId="0" fontId="11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164" fontId="7" fillId="0" borderId="0" xfId="1" applyNumberFormat="1" applyFont="1" applyAlignment="1">
      <alignment horizontal="center"/>
    </xf>
    <xf numFmtId="164" fontId="7" fillId="0" borderId="7" xfId="1" applyNumberFormat="1" applyFont="1" applyBorder="1" applyAlignment="1">
      <alignment horizontal="center" vertical="center"/>
    </xf>
    <xf numFmtId="164" fontId="7" fillId="0" borderId="9" xfId="1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top"/>
    </xf>
    <xf numFmtId="165" fontId="4" fillId="0" borderId="1" xfId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2" fillId="2" borderId="0" xfId="0" applyFont="1" applyFill="1" applyAlignment="1">
      <alignment vertical="center" wrapText="1"/>
    </xf>
    <xf numFmtId="165" fontId="5" fillId="0" borderId="1" xfId="1" applyFont="1" applyFill="1" applyBorder="1" applyAlignment="1">
      <alignment horizontal="left" vertical="center"/>
    </xf>
    <xf numFmtId="0" fontId="8" fillId="0" borderId="13" xfId="0" applyFont="1" applyBorder="1" applyAlignment="1">
      <alignment vertical="center"/>
    </xf>
    <xf numFmtId="164" fontId="7" fillId="0" borderId="13" xfId="1" applyNumberFormat="1" applyFont="1" applyBorder="1" applyAlignment="1">
      <alignment horizontal="center" vertical="center"/>
    </xf>
    <xf numFmtId="164" fontId="8" fillId="0" borderId="25" xfId="1" applyNumberFormat="1" applyFont="1" applyBorder="1" applyAlignment="1">
      <alignment horizontal="center" vertical="center"/>
    </xf>
    <xf numFmtId="164" fontId="8" fillId="0" borderId="27" xfId="1" applyNumberFormat="1" applyFont="1" applyBorder="1" applyAlignment="1">
      <alignment horizontal="center" vertical="center"/>
    </xf>
    <xf numFmtId="164" fontId="8" fillId="0" borderId="30" xfId="1" applyNumberFormat="1" applyFont="1" applyBorder="1" applyAlignment="1">
      <alignment horizontal="center" vertical="center"/>
    </xf>
    <xf numFmtId="165" fontId="4" fillId="0" borderId="21" xfId="1" applyFont="1" applyFill="1" applyBorder="1" applyAlignment="1">
      <alignment horizontal="center" wrapText="1"/>
    </xf>
    <xf numFmtId="165" fontId="5" fillId="0" borderId="17" xfId="1" applyFont="1" applyFill="1" applyBorder="1" applyAlignment="1">
      <alignment horizontal="left" vertical="center" wrapText="1"/>
    </xf>
    <xf numFmtId="4" fontId="16" fillId="0" borderId="33" xfId="1" applyNumberFormat="1" applyFont="1" applyFill="1" applyBorder="1" applyAlignment="1">
      <alignment horizontal="center" vertical="center" wrapText="1"/>
    </xf>
    <xf numFmtId="165" fontId="16" fillId="0" borderId="32" xfId="1" applyFont="1" applyFill="1" applyBorder="1" applyAlignment="1">
      <alignment vertical="center" wrapText="1"/>
    </xf>
    <xf numFmtId="4" fontId="16" fillId="0" borderId="32" xfId="1" applyNumberFormat="1" applyFont="1" applyFill="1" applyBorder="1" applyAlignment="1">
      <alignment horizontal="center" vertical="center" wrapText="1"/>
    </xf>
    <xf numFmtId="2" fontId="16" fillId="0" borderId="32" xfId="1" applyNumberFormat="1" applyFont="1" applyFill="1" applyBorder="1" applyAlignment="1">
      <alignment horizontal="center" vertical="center" wrapText="1"/>
    </xf>
    <xf numFmtId="4" fontId="16" fillId="0" borderId="36" xfId="1" applyNumberFormat="1" applyFont="1" applyFill="1" applyBorder="1" applyAlignment="1">
      <alignment horizontal="center" vertical="center" wrapText="1"/>
    </xf>
    <xf numFmtId="4" fontId="17" fillId="0" borderId="39" xfId="1" applyNumberFormat="1" applyFont="1" applyFill="1" applyBorder="1" applyAlignment="1">
      <alignment horizontal="center" vertical="center" wrapText="1"/>
    </xf>
    <xf numFmtId="0" fontId="5" fillId="0" borderId="16" xfId="0" applyFont="1" applyBorder="1" applyAlignment="1">
      <alignment vertical="top"/>
    </xf>
    <xf numFmtId="3" fontId="19" fillId="0" borderId="0" xfId="0" applyNumberFormat="1" applyFont="1"/>
    <xf numFmtId="0" fontId="19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4" fontId="4" fillId="0" borderId="0" xfId="0" applyNumberFormat="1" applyFont="1" applyAlignment="1">
      <alignment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top"/>
    </xf>
    <xf numFmtId="2" fontId="4" fillId="0" borderId="1" xfId="0" applyNumberFormat="1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vertical="center" wrapText="1"/>
    </xf>
    <xf numFmtId="2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left" wrapText="1"/>
    </xf>
    <xf numFmtId="0" fontId="4" fillId="0" borderId="4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4" xfId="0" applyFont="1" applyBorder="1" applyAlignment="1">
      <alignment wrapText="1"/>
    </xf>
    <xf numFmtId="0" fontId="4" fillId="0" borderId="4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1" fontId="4" fillId="0" borderId="1" xfId="0" applyNumberFormat="1" applyFont="1" applyBorder="1" applyAlignment="1">
      <alignment vertical="center" wrapText="1"/>
    </xf>
    <xf numFmtId="0" fontId="4" fillId="0" borderId="2" xfId="0" applyFont="1" applyBorder="1" applyAlignment="1">
      <alignment horizontal="center" vertical="top"/>
    </xf>
    <xf numFmtId="2" fontId="4" fillId="0" borderId="2" xfId="0" applyNumberFormat="1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5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5" fillId="0" borderId="2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vertical="center" wrapText="1"/>
    </xf>
    <xf numFmtId="4" fontId="5" fillId="0" borderId="1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vertical="center"/>
    </xf>
    <xf numFmtId="1" fontId="4" fillId="0" borderId="2" xfId="0" applyNumberFormat="1" applyFont="1" applyBorder="1" applyAlignment="1">
      <alignment vertical="center" wrapText="1"/>
    </xf>
    <xf numFmtId="4" fontId="4" fillId="0" borderId="2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1" fontId="17" fillId="0" borderId="32" xfId="0" applyNumberFormat="1" applyFont="1" applyBorder="1" applyAlignment="1">
      <alignment horizontal="left" vertical="center" wrapText="1"/>
    </xf>
    <xf numFmtId="1" fontId="17" fillId="0" borderId="32" xfId="0" applyNumberFormat="1" applyFont="1" applyBorder="1" applyAlignment="1">
      <alignment vertical="center" wrapText="1"/>
    </xf>
    <xf numFmtId="0" fontId="16" fillId="0" borderId="0" xfId="0" applyFont="1"/>
    <xf numFmtId="0" fontId="16" fillId="0" borderId="34" xfId="0" applyFont="1" applyBorder="1" applyAlignment="1">
      <alignment vertical="center"/>
    </xf>
    <xf numFmtId="0" fontId="16" fillId="0" borderId="32" xfId="0" applyFont="1" applyBorder="1" applyAlignment="1">
      <alignment horizontal="left" vertical="center" wrapText="1"/>
    </xf>
    <xf numFmtId="0" fontId="16" fillId="0" borderId="32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left" vertical="center" wrapText="1"/>
    </xf>
    <xf numFmtId="0" fontId="17" fillId="0" borderId="32" xfId="3" applyFont="1" applyBorder="1" applyAlignment="1">
      <alignment horizontal="left" vertical="center" wrapText="1"/>
    </xf>
    <xf numFmtId="0" fontId="16" fillId="0" borderId="32" xfId="0" applyFont="1" applyBorder="1" applyAlignment="1">
      <alignment vertical="center" wrapText="1"/>
    </xf>
    <xf numFmtId="0" fontId="16" fillId="0" borderId="36" xfId="0" applyFont="1" applyBorder="1" applyAlignment="1">
      <alignment horizontal="center" vertical="center" wrapText="1"/>
    </xf>
    <xf numFmtId="0" fontId="18" fillId="0" borderId="34" xfId="0" applyFont="1" applyBorder="1" applyAlignment="1">
      <alignment vertical="center"/>
    </xf>
    <xf numFmtId="0" fontId="17" fillId="0" borderId="32" xfId="0" applyFont="1" applyBorder="1" applyAlignment="1">
      <alignment vertical="center" wrapText="1"/>
    </xf>
    <xf numFmtId="1" fontId="17" fillId="0" borderId="34" xfId="0" applyNumberFormat="1" applyFont="1" applyBorder="1" applyAlignment="1">
      <alignment vertical="center" wrapText="1"/>
    </xf>
    <xf numFmtId="0" fontId="16" fillId="0" borderId="32" xfId="4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1" fontId="4" fillId="0" borderId="0" xfId="0" applyNumberFormat="1" applyFont="1" applyAlignment="1">
      <alignment horizontal="center" wrapText="1"/>
    </xf>
    <xf numFmtId="4" fontId="4" fillId="0" borderId="0" xfId="0" applyNumberFormat="1" applyFont="1" applyAlignment="1">
      <alignment horizontal="center" wrapText="1"/>
    </xf>
    <xf numFmtId="4" fontId="4" fillId="0" borderId="0" xfId="0" applyNumberFormat="1" applyFont="1" applyAlignment="1">
      <alignment wrapText="1"/>
    </xf>
    <xf numFmtId="0" fontId="5" fillId="0" borderId="0" xfId="0" applyFont="1" applyAlignment="1">
      <alignment horizontal="left" wrapText="1"/>
    </xf>
    <xf numFmtId="0" fontId="13" fillId="0" borderId="21" xfId="0" applyFont="1" applyBorder="1" applyAlignment="1">
      <alignment wrapText="1"/>
    </xf>
    <xf numFmtId="0" fontId="5" fillId="0" borderId="2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22" fillId="0" borderId="0" xfId="0" applyFont="1"/>
    <xf numFmtId="2" fontId="19" fillId="0" borderId="0" xfId="0" applyNumberFormat="1" applyFont="1"/>
    <xf numFmtId="10" fontId="21" fillId="0" borderId="0" xfId="5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165" fontId="4" fillId="0" borderId="0" xfId="1" applyFont="1" applyFill="1" applyBorder="1" applyAlignment="1">
      <alignment horizontal="center" wrapText="1"/>
    </xf>
    <xf numFmtId="4" fontId="24" fillId="0" borderId="0" xfId="0" applyNumberFormat="1" applyFont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165" fontId="5" fillId="0" borderId="31" xfId="1" applyFont="1" applyBorder="1" applyAlignment="1">
      <alignment vertical="center" wrapText="1"/>
    </xf>
    <xf numFmtId="165" fontId="25" fillId="0" borderId="31" xfId="1" applyFont="1" applyFill="1" applyBorder="1" applyAlignment="1">
      <alignment horizontal="center" vertical="center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3" xfId="0" applyFont="1" applyBorder="1"/>
    <xf numFmtId="0" fontId="4" fillId="0" borderId="4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top"/>
    </xf>
    <xf numFmtId="165" fontId="4" fillId="0" borderId="31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17" fillId="0" borderId="32" xfId="0" applyNumberFormat="1" applyFont="1" applyBorder="1" applyAlignment="1">
      <alignment horizontal="center" vertical="center" wrapText="1"/>
    </xf>
    <xf numFmtId="1" fontId="17" fillId="0" borderId="36" xfId="0" applyNumberFormat="1" applyFont="1" applyBorder="1" applyAlignment="1">
      <alignment horizontal="center" vertical="center" wrapText="1"/>
    </xf>
    <xf numFmtId="165" fontId="16" fillId="0" borderId="32" xfId="1" applyFont="1" applyFill="1" applyBorder="1" applyAlignment="1">
      <alignment horizontal="center" vertical="center" wrapText="1"/>
    </xf>
    <xf numFmtId="165" fontId="7" fillId="0" borderId="0" xfId="1" applyFont="1"/>
    <xf numFmtId="9" fontId="7" fillId="0" borderId="0" xfId="5" applyFont="1"/>
    <xf numFmtId="164" fontId="7" fillId="0" borderId="0" xfId="0" applyNumberFormat="1" applyFont="1"/>
    <xf numFmtId="0" fontId="17" fillId="0" borderId="35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1" fontId="5" fillId="0" borderId="12" xfId="0" applyNumberFormat="1" applyFont="1" applyBorder="1" applyAlignment="1">
      <alignment horizontal="center" vertical="center"/>
    </xf>
    <xf numFmtId="1" fontId="5" fillId="0" borderId="14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2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164" fontId="8" fillId="3" borderId="7" xfId="1" applyNumberFormat="1" applyFont="1" applyFill="1" applyBorder="1" applyAlignment="1">
      <alignment horizontal="center" vertical="center" wrapText="1"/>
    </xf>
    <xf numFmtId="164" fontId="8" fillId="3" borderId="8" xfId="1" applyNumberFormat="1" applyFont="1" applyFill="1" applyBorder="1" applyAlignment="1">
      <alignment horizontal="center" vertical="center" wrapText="1"/>
    </xf>
  </cellXfs>
  <cellStyles count="6">
    <cellStyle name="Milliers" xfId="1" builtinId="3"/>
    <cellStyle name="Normal" xfId="0" builtinId="0"/>
    <cellStyle name="Normal 2" xfId="3" xr:uid="{00000000-0005-0000-0000-000002000000}"/>
    <cellStyle name="Normal 2 2 2 2" xfId="4" xr:uid="{00000000-0005-0000-0000-000003000000}"/>
    <cellStyle name="Normal 3" xfId="2" xr:uid="{00000000-0005-0000-0000-000004000000}"/>
    <cellStyle name="Pourcentage" xfId="5" builtinId="5"/>
  </cellStyles>
  <dxfs count="1">
    <dxf>
      <font>
        <condense val="0"/>
        <extend val="0"/>
        <color indexed="10"/>
      </font>
    </dxf>
  </dxfs>
  <tableStyles count="0" defaultTableStyle="TableStyleMedium9" defaultPivotStyle="PivotStyleLight16"/>
  <colors>
    <mruColors>
      <color rgb="FFFF7171"/>
      <color rgb="FFE1F771"/>
      <color rgb="FFCCFFCC"/>
      <color rgb="FFDAF555"/>
      <color rgb="FF00FFFF"/>
      <color rgb="FF4FF3FB"/>
      <color rgb="FF69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713</xdr:row>
      <xdr:rowOff>181040</xdr:rowOff>
    </xdr:from>
    <xdr:to>
      <xdr:col>1</xdr:col>
      <xdr:colOff>2000196</xdr:colOff>
      <xdr:row>713</xdr:row>
      <xdr:rowOff>181040</xdr:rowOff>
    </xdr:to>
    <xdr:sp macro="" textlink="">
      <xdr:nvSpPr>
        <xdr:cNvPr id="239" name="Text Box 39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9525" y="159324740"/>
          <a:ext cx="2705046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713</xdr:row>
      <xdr:rowOff>181040</xdr:rowOff>
    </xdr:from>
    <xdr:to>
      <xdr:col>1</xdr:col>
      <xdr:colOff>2000196</xdr:colOff>
      <xdr:row>713</xdr:row>
      <xdr:rowOff>181040</xdr:rowOff>
    </xdr:to>
    <xdr:sp macro="" textlink="">
      <xdr:nvSpPr>
        <xdr:cNvPr id="240" name="Text Box 40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9525" y="159324740"/>
          <a:ext cx="2705046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713</xdr:row>
      <xdr:rowOff>181040</xdr:rowOff>
    </xdr:from>
    <xdr:to>
      <xdr:col>1</xdr:col>
      <xdr:colOff>2000196</xdr:colOff>
      <xdr:row>713</xdr:row>
      <xdr:rowOff>181040</xdr:rowOff>
    </xdr:to>
    <xdr:sp macro="" textlink="">
      <xdr:nvSpPr>
        <xdr:cNvPr id="241" name="Text Box 41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9525" y="159324740"/>
          <a:ext cx="2705046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713</xdr:row>
      <xdr:rowOff>181040</xdr:rowOff>
    </xdr:from>
    <xdr:to>
      <xdr:col>1</xdr:col>
      <xdr:colOff>2000196</xdr:colOff>
      <xdr:row>713</xdr:row>
      <xdr:rowOff>181040</xdr:rowOff>
    </xdr:to>
    <xdr:sp macro="" textlink="">
      <xdr:nvSpPr>
        <xdr:cNvPr id="242" name="Text Box 4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9525" y="159324740"/>
          <a:ext cx="2705046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713</xdr:row>
      <xdr:rowOff>181040</xdr:rowOff>
    </xdr:from>
    <xdr:to>
      <xdr:col>1</xdr:col>
      <xdr:colOff>2000196</xdr:colOff>
      <xdr:row>713</xdr:row>
      <xdr:rowOff>181040</xdr:rowOff>
    </xdr:to>
    <xdr:sp macro="" textlink="">
      <xdr:nvSpPr>
        <xdr:cNvPr id="243" name="Text Box 39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9525" y="159324740"/>
          <a:ext cx="2705046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713</xdr:row>
      <xdr:rowOff>181040</xdr:rowOff>
    </xdr:from>
    <xdr:to>
      <xdr:col>1</xdr:col>
      <xdr:colOff>2000196</xdr:colOff>
      <xdr:row>713</xdr:row>
      <xdr:rowOff>181040</xdr:rowOff>
    </xdr:to>
    <xdr:sp macro="" textlink="">
      <xdr:nvSpPr>
        <xdr:cNvPr id="244" name="Text Box 40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9525" y="159324740"/>
          <a:ext cx="2705046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713</xdr:row>
      <xdr:rowOff>181040</xdr:rowOff>
    </xdr:from>
    <xdr:to>
      <xdr:col>1</xdr:col>
      <xdr:colOff>2000196</xdr:colOff>
      <xdr:row>713</xdr:row>
      <xdr:rowOff>181040</xdr:rowOff>
    </xdr:to>
    <xdr:sp macro="" textlink="">
      <xdr:nvSpPr>
        <xdr:cNvPr id="245" name="Text Box 41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9525" y="159324740"/>
          <a:ext cx="2705046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713</xdr:row>
      <xdr:rowOff>181040</xdr:rowOff>
    </xdr:from>
    <xdr:to>
      <xdr:col>1</xdr:col>
      <xdr:colOff>2000196</xdr:colOff>
      <xdr:row>713</xdr:row>
      <xdr:rowOff>181040</xdr:rowOff>
    </xdr:to>
    <xdr:sp macro="" textlink="">
      <xdr:nvSpPr>
        <xdr:cNvPr id="246" name="Text Box 39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9525" y="159324740"/>
          <a:ext cx="2705046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713</xdr:row>
      <xdr:rowOff>181040</xdr:rowOff>
    </xdr:from>
    <xdr:to>
      <xdr:col>1</xdr:col>
      <xdr:colOff>2000196</xdr:colOff>
      <xdr:row>713</xdr:row>
      <xdr:rowOff>181040</xdr:rowOff>
    </xdr:to>
    <xdr:sp macro="" textlink="">
      <xdr:nvSpPr>
        <xdr:cNvPr id="247" name="Text Box 40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9525" y="159324740"/>
          <a:ext cx="2705046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713</xdr:row>
      <xdr:rowOff>181040</xdr:rowOff>
    </xdr:from>
    <xdr:to>
      <xdr:col>1</xdr:col>
      <xdr:colOff>2000196</xdr:colOff>
      <xdr:row>713</xdr:row>
      <xdr:rowOff>181040</xdr:rowOff>
    </xdr:to>
    <xdr:sp macro="" textlink="">
      <xdr:nvSpPr>
        <xdr:cNvPr id="248" name="Text Box 41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9525" y="159324740"/>
          <a:ext cx="2705046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713</xdr:row>
      <xdr:rowOff>181040</xdr:rowOff>
    </xdr:from>
    <xdr:to>
      <xdr:col>1</xdr:col>
      <xdr:colOff>2000196</xdr:colOff>
      <xdr:row>713</xdr:row>
      <xdr:rowOff>181040</xdr:rowOff>
    </xdr:to>
    <xdr:sp macro="" textlink="">
      <xdr:nvSpPr>
        <xdr:cNvPr id="249" name="Text Box 4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9525" y="159324740"/>
          <a:ext cx="2705046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716</xdr:row>
      <xdr:rowOff>171515</xdr:rowOff>
    </xdr:from>
    <xdr:to>
      <xdr:col>1</xdr:col>
      <xdr:colOff>2000196</xdr:colOff>
      <xdr:row>716</xdr:row>
      <xdr:rowOff>171515</xdr:rowOff>
    </xdr:to>
    <xdr:sp macro="" textlink="">
      <xdr:nvSpPr>
        <xdr:cNvPr id="250" name="Text Box 3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9525" y="159915290"/>
          <a:ext cx="2705046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716</xdr:row>
      <xdr:rowOff>171515</xdr:rowOff>
    </xdr:from>
    <xdr:to>
      <xdr:col>1</xdr:col>
      <xdr:colOff>2000196</xdr:colOff>
      <xdr:row>716</xdr:row>
      <xdr:rowOff>171515</xdr:rowOff>
    </xdr:to>
    <xdr:sp macro="" textlink="">
      <xdr:nvSpPr>
        <xdr:cNvPr id="251" name="Text Box 4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9525" y="159915290"/>
          <a:ext cx="2705046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716</xdr:row>
      <xdr:rowOff>171515</xdr:rowOff>
    </xdr:from>
    <xdr:to>
      <xdr:col>1</xdr:col>
      <xdr:colOff>2000196</xdr:colOff>
      <xdr:row>716</xdr:row>
      <xdr:rowOff>171515</xdr:rowOff>
    </xdr:to>
    <xdr:sp macro="" textlink="">
      <xdr:nvSpPr>
        <xdr:cNvPr id="252" name="Text Box 4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9525" y="159915290"/>
          <a:ext cx="2705046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716</xdr:row>
      <xdr:rowOff>171515</xdr:rowOff>
    </xdr:from>
    <xdr:to>
      <xdr:col>1</xdr:col>
      <xdr:colOff>2000196</xdr:colOff>
      <xdr:row>716</xdr:row>
      <xdr:rowOff>171515</xdr:rowOff>
    </xdr:to>
    <xdr:sp macro="" textlink="">
      <xdr:nvSpPr>
        <xdr:cNvPr id="253" name="Text Box 4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9525" y="159915290"/>
          <a:ext cx="2705046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716</xdr:row>
      <xdr:rowOff>171515</xdr:rowOff>
    </xdr:from>
    <xdr:to>
      <xdr:col>1</xdr:col>
      <xdr:colOff>2000196</xdr:colOff>
      <xdr:row>716</xdr:row>
      <xdr:rowOff>171515</xdr:rowOff>
    </xdr:to>
    <xdr:sp macro="" textlink="">
      <xdr:nvSpPr>
        <xdr:cNvPr id="254" name="Text Box 39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9525" y="159915290"/>
          <a:ext cx="2705046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716</xdr:row>
      <xdr:rowOff>171515</xdr:rowOff>
    </xdr:from>
    <xdr:to>
      <xdr:col>1</xdr:col>
      <xdr:colOff>2000196</xdr:colOff>
      <xdr:row>716</xdr:row>
      <xdr:rowOff>171515</xdr:rowOff>
    </xdr:to>
    <xdr:sp macro="" textlink="">
      <xdr:nvSpPr>
        <xdr:cNvPr id="255" name="Text Box 40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9525" y="159915290"/>
          <a:ext cx="2705046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716</xdr:row>
      <xdr:rowOff>171515</xdr:rowOff>
    </xdr:from>
    <xdr:to>
      <xdr:col>1</xdr:col>
      <xdr:colOff>2000196</xdr:colOff>
      <xdr:row>716</xdr:row>
      <xdr:rowOff>171515</xdr:rowOff>
    </xdr:to>
    <xdr:sp macro="" textlink="">
      <xdr:nvSpPr>
        <xdr:cNvPr id="256" name="Text Box 4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9525" y="159915290"/>
          <a:ext cx="2705046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716</xdr:row>
      <xdr:rowOff>171515</xdr:rowOff>
    </xdr:from>
    <xdr:to>
      <xdr:col>1</xdr:col>
      <xdr:colOff>2000196</xdr:colOff>
      <xdr:row>716</xdr:row>
      <xdr:rowOff>171515</xdr:rowOff>
    </xdr:to>
    <xdr:sp macro="" textlink="">
      <xdr:nvSpPr>
        <xdr:cNvPr id="257" name="Text Box 39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9525" y="159915290"/>
          <a:ext cx="2705046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716</xdr:row>
      <xdr:rowOff>171515</xdr:rowOff>
    </xdr:from>
    <xdr:to>
      <xdr:col>1</xdr:col>
      <xdr:colOff>2000196</xdr:colOff>
      <xdr:row>716</xdr:row>
      <xdr:rowOff>171515</xdr:rowOff>
    </xdr:to>
    <xdr:sp macro="" textlink="">
      <xdr:nvSpPr>
        <xdr:cNvPr id="258" name="Text Box 40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9525" y="159915290"/>
          <a:ext cx="2705046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716</xdr:row>
      <xdr:rowOff>171515</xdr:rowOff>
    </xdr:from>
    <xdr:to>
      <xdr:col>1</xdr:col>
      <xdr:colOff>2000196</xdr:colOff>
      <xdr:row>716</xdr:row>
      <xdr:rowOff>171515</xdr:rowOff>
    </xdr:to>
    <xdr:sp macro="" textlink="">
      <xdr:nvSpPr>
        <xdr:cNvPr id="259" name="Text Box 41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9525" y="159915290"/>
          <a:ext cx="2705046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716</xdr:row>
      <xdr:rowOff>171515</xdr:rowOff>
    </xdr:from>
    <xdr:to>
      <xdr:col>1</xdr:col>
      <xdr:colOff>2000196</xdr:colOff>
      <xdr:row>716</xdr:row>
      <xdr:rowOff>171515</xdr:rowOff>
    </xdr:to>
    <xdr:sp macro="" textlink="">
      <xdr:nvSpPr>
        <xdr:cNvPr id="260" name="Text Box 4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9525" y="159915290"/>
          <a:ext cx="2705046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716</xdr:row>
      <xdr:rowOff>171515</xdr:rowOff>
    </xdr:from>
    <xdr:to>
      <xdr:col>1</xdr:col>
      <xdr:colOff>2000196</xdr:colOff>
      <xdr:row>716</xdr:row>
      <xdr:rowOff>171515</xdr:rowOff>
    </xdr:to>
    <xdr:sp macro="" textlink="">
      <xdr:nvSpPr>
        <xdr:cNvPr id="261" name="Text Box 43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9525" y="159915290"/>
          <a:ext cx="2705046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714</xdr:row>
      <xdr:rowOff>181040</xdr:rowOff>
    </xdr:from>
    <xdr:to>
      <xdr:col>1</xdr:col>
      <xdr:colOff>2000196</xdr:colOff>
      <xdr:row>714</xdr:row>
      <xdr:rowOff>181040</xdr:rowOff>
    </xdr:to>
    <xdr:sp macro="" textlink="">
      <xdr:nvSpPr>
        <xdr:cNvPr id="262" name="Text Box 39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9525" y="159524765"/>
          <a:ext cx="2705046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714</xdr:row>
      <xdr:rowOff>181040</xdr:rowOff>
    </xdr:from>
    <xdr:to>
      <xdr:col>1</xdr:col>
      <xdr:colOff>2000196</xdr:colOff>
      <xdr:row>714</xdr:row>
      <xdr:rowOff>181040</xdr:rowOff>
    </xdr:to>
    <xdr:sp macro="" textlink="">
      <xdr:nvSpPr>
        <xdr:cNvPr id="263" name="Text Box 40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9525" y="159524765"/>
          <a:ext cx="2705046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714</xdr:row>
      <xdr:rowOff>181040</xdr:rowOff>
    </xdr:from>
    <xdr:to>
      <xdr:col>1</xdr:col>
      <xdr:colOff>2000196</xdr:colOff>
      <xdr:row>714</xdr:row>
      <xdr:rowOff>181040</xdr:rowOff>
    </xdr:to>
    <xdr:sp macro="" textlink="">
      <xdr:nvSpPr>
        <xdr:cNvPr id="264" name="Text Box 41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9525" y="159524765"/>
          <a:ext cx="2705046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714</xdr:row>
      <xdr:rowOff>181040</xdr:rowOff>
    </xdr:from>
    <xdr:to>
      <xdr:col>1</xdr:col>
      <xdr:colOff>2000196</xdr:colOff>
      <xdr:row>714</xdr:row>
      <xdr:rowOff>181040</xdr:rowOff>
    </xdr:to>
    <xdr:sp macro="" textlink="">
      <xdr:nvSpPr>
        <xdr:cNvPr id="265" name="Text Box 4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9525" y="159524765"/>
          <a:ext cx="2705046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714</xdr:row>
      <xdr:rowOff>181040</xdr:rowOff>
    </xdr:from>
    <xdr:to>
      <xdr:col>1</xdr:col>
      <xdr:colOff>2000196</xdr:colOff>
      <xdr:row>714</xdr:row>
      <xdr:rowOff>181040</xdr:rowOff>
    </xdr:to>
    <xdr:sp macro="" textlink="">
      <xdr:nvSpPr>
        <xdr:cNvPr id="266" name="Text Box 39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9525" y="159524765"/>
          <a:ext cx="2705046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714</xdr:row>
      <xdr:rowOff>181040</xdr:rowOff>
    </xdr:from>
    <xdr:to>
      <xdr:col>1</xdr:col>
      <xdr:colOff>2000196</xdr:colOff>
      <xdr:row>714</xdr:row>
      <xdr:rowOff>181040</xdr:rowOff>
    </xdr:to>
    <xdr:sp macro="" textlink="">
      <xdr:nvSpPr>
        <xdr:cNvPr id="267" name="Text Box 40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9525" y="159524765"/>
          <a:ext cx="2705046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714</xdr:row>
      <xdr:rowOff>181040</xdr:rowOff>
    </xdr:from>
    <xdr:to>
      <xdr:col>1</xdr:col>
      <xdr:colOff>2000196</xdr:colOff>
      <xdr:row>714</xdr:row>
      <xdr:rowOff>181040</xdr:rowOff>
    </xdr:to>
    <xdr:sp macro="" textlink="">
      <xdr:nvSpPr>
        <xdr:cNvPr id="268" name="Text Box 41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9525" y="159524765"/>
          <a:ext cx="2705046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714</xdr:row>
      <xdr:rowOff>181040</xdr:rowOff>
    </xdr:from>
    <xdr:to>
      <xdr:col>1</xdr:col>
      <xdr:colOff>2000196</xdr:colOff>
      <xdr:row>714</xdr:row>
      <xdr:rowOff>181040</xdr:rowOff>
    </xdr:to>
    <xdr:sp macro="" textlink="">
      <xdr:nvSpPr>
        <xdr:cNvPr id="269" name="Text Box 39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9525" y="159524765"/>
          <a:ext cx="2705046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714</xdr:row>
      <xdr:rowOff>181040</xdr:rowOff>
    </xdr:from>
    <xdr:to>
      <xdr:col>1</xdr:col>
      <xdr:colOff>2000196</xdr:colOff>
      <xdr:row>714</xdr:row>
      <xdr:rowOff>181040</xdr:rowOff>
    </xdr:to>
    <xdr:sp macro="" textlink="">
      <xdr:nvSpPr>
        <xdr:cNvPr id="270" name="Text Box 40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9525" y="159524765"/>
          <a:ext cx="2705046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714</xdr:row>
      <xdr:rowOff>181040</xdr:rowOff>
    </xdr:from>
    <xdr:to>
      <xdr:col>1</xdr:col>
      <xdr:colOff>2000196</xdr:colOff>
      <xdr:row>714</xdr:row>
      <xdr:rowOff>181040</xdr:rowOff>
    </xdr:to>
    <xdr:sp macro="" textlink="">
      <xdr:nvSpPr>
        <xdr:cNvPr id="271" name="Text Box 41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9525" y="159524765"/>
          <a:ext cx="2705046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714</xdr:row>
      <xdr:rowOff>181040</xdr:rowOff>
    </xdr:from>
    <xdr:to>
      <xdr:col>1</xdr:col>
      <xdr:colOff>2000196</xdr:colOff>
      <xdr:row>714</xdr:row>
      <xdr:rowOff>181040</xdr:rowOff>
    </xdr:to>
    <xdr:sp macro="" textlink="">
      <xdr:nvSpPr>
        <xdr:cNvPr id="272" name="Text Box 4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9525" y="159524765"/>
          <a:ext cx="2705046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714</xdr:row>
      <xdr:rowOff>181040</xdr:rowOff>
    </xdr:from>
    <xdr:to>
      <xdr:col>1</xdr:col>
      <xdr:colOff>2000196</xdr:colOff>
      <xdr:row>714</xdr:row>
      <xdr:rowOff>181040</xdr:rowOff>
    </xdr:to>
    <xdr:sp macro="" textlink="">
      <xdr:nvSpPr>
        <xdr:cNvPr id="273" name="Text Box 43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9525" y="159524765"/>
          <a:ext cx="2705046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588</xdr:row>
      <xdr:rowOff>171515</xdr:rowOff>
    </xdr:from>
    <xdr:to>
      <xdr:col>1</xdr:col>
      <xdr:colOff>2000384</xdr:colOff>
      <xdr:row>588</xdr:row>
      <xdr:rowOff>171515</xdr:rowOff>
    </xdr:to>
    <xdr:sp macro="" textlink="">
      <xdr:nvSpPr>
        <xdr:cNvPr id="274" name="Text Box 39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9525" y="129397190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588</xdr:row>
      <xdr:rowOff>171515</xdr:rowOff>
    </xdr:from>
    <xdr:to>
      <xdr:col>1</xdr:col>
      <xdr:colOff>2000384</xdr:colOff>
      <xdr:row>588</xdr:row>
      <xdr:rowOff>171515</xdr:rowOff>
    </xdr:to>
    <xdr:sp macro="" textlink="">
      <xdr:nvSpPr>
        <xdr:cNvPr id="275" name="Text Box 40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9525" y="129397190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588</xdr:row>
      <xdr:rowOff>171515</xdr:rowOff>
    </xdr:from>
    <xdr:to>
      <xdr:col>1</xdr:col>
      <xdr:colOff>2000384</xdr:colOff>
      <xdr:row>588</xdr:row>
      <xdr:rowOff>171515</xdr:rowOff>
    </xdr:to>
    <xdr:sp macro="" textlink="">
      <xdr:nvSpPr>
        <xdr:cNvPr id="276" name="Text Box 41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9525" y="129397190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588</xdr:row>
      <xdr:rowOff>171515</xdr:rowOff>
    </xdr:from>
    <xdr:to>
      <xdr:col>1</xdr:col>
      <xdr:colOff>2000384</xdr:colOff>
      <xdr:row>588</xdr:row>
      <xdr:rowOff>171515</xdr:rowOff>
    </xdr:to>
    <xdr:sp macro="" textlink="">
      <xdr:nvSpPr>
        <xdr:cNvPr id="277" name="Text Box 4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9525" y="129397190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589</xdr:row>
      <xdr:rowOff>171515</xdr:rowOff>
    </xdr:from>
    <xdr:to>
      <xdr:col>1</xdr:col>
      <xdr:colOff>2000384</xdr:colOff>
      <xdr:row>589</xdr:row>
      <xdr:rowOff>171515</xdr:rowOff>
    </xdr:to>
    <xdr:sp macro="" textlink="">
      <xdr:nvSpPr>
        <xdr:cNvPr id="278" name="Text Box 40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9525" y="1295972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589</xdr:row>
      <xdr:rowOff>171515</xdr:rowOff>
    </xdr:from>
    <xdr:to>
      <xdr:col>1</xdr:col>
      <xdr:colOff>2000384</xdr:colOff>
      <xdr:row>589</xdr:row>
      <xdr:rowOff>171515</xdr:rowOff>
    </xdr:to>
    <xdr:sp macro="" textlink="">
      <xdr:nvSpPr>
        <xdr:cNvPr id="279" name="Text Box 41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9525" y="1295972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589</xdr:row>
      <xdr:rowOff>171515</xdr:rowOff>
    </xdr:from>
    <xdr:to>
      <xdr:col>1</xdr:col>
      <xdr:colOff>2000384</xdr:colOff>
      <xdr:row>589</xdr:row>
      <xdr:rowOff>171515</xdr:rowOff>
    </xdr:to>
    <xdr:sp macro="" textlink="">
      <xdr:nvSpPr>
        <xdr:cNvPr id="280" name="Text Box 4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9525" y="1295972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589</xdr:row>
      <xdr:rowOff>171515</xdr:rowOff>
    </xdr:from>
    <xdr:to>
      <xdr:col>1</xdr:col>
      <xdr:colOff>2000384</xdr:colOff>
      <xdr:row>589</xdr:row>
      <xdr:rowOff>171515</xdr:rowOff>
    </xdr:to>
    <xdr:sp macro="" textlink="">
      <xdr:nvSpPr>
        <xdr:cNvPr id="281" name="Text Box 43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9525" y="1295972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591</xdr:row>
      <xdr:rowOff>171515</xdr:rowOff>
    </xdr:from>
    <xdr:to>
      <xdr:col>1</xdr:col>
      <xdr:colOff>2000384</xdr:colOff>
      <xdr:row>591</xdr:row>
      <xdr:rowOff>171515</xdr:rowOff>
    </xdr:to>
    <xdr:sp macro="" textlink="">
      <xdr:nvSpPr>
        <xdr:cNvPr id="282" name="Text Box 40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9525" y="1299972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591</xdr:row>
      <xdr:rowOff>171515</xdr:rowOff>
    </xdr:from>
    <xdr:to>
      <xdr:col>1</xdr:col>
      <xdr:colOff>2000384</xdr:colOff>
      <xdr:row>591</xdr:row>
      <xdr:rowOff>171515</xdr:rowOff>
    </xdr:to>
    <xdr:sp macro="" textlink="">
      <xdr:nvSpPr>
        <xdr:cNvPr id="283" name="Text Box 41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9525" y="1299972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591</xdr:row>
      <xdr:rowOff>171515</xdr:rowOff>
    </xdr:from>
    <xdr:to>
      <xdr:col>1</xdr:col>
      <xdr:colOff>2000384</xdr:colOff>
      <xdr:row>591</xdr:row>
      <xdr:rowOff>171515</xdr:rowOff>
    </xdr:to>
    <xdr:sp macro="" textlink="">
      <xdr:nvSpPr>
        <xdr:cNvPr id="284" name="Text Box 4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9525" y="1299972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591</xdr:row>
      <xdr:rowOff>171515</xdr:rowOff>
    </xdr:from>
    <xdr:to>
      <xdr:col>1</xdr:col>
      <xdr:colOff>2000384</xdr:colOff>
      <xdr:row>591</xdr:row>
      <xdr:rowOff>171515</xdr:rowOff>
    </xdr:to>
    <xdr:sp macro="" textlink="">
      <xdr:nvSpPr>
        <xdr:cNvPr id="522" name="Text Box 43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9525" y="1299972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593</xdr:row>
      <xdr:rowOff>177865</xdr:rowOff>
    </xdr:from>
    <xdr:to>
      <xdr:col>1</xdr:col>
      <xdr:colOff>2000384</xdr:colOff>
      <xdr:row>593</xdr:row>
      <xdr:rowOff>177865</xdr:rowOff>
    </xdr:to>
    <xdr:sp macro="" textlink="">
      <xdr:nvSpPr>
        <xdr:cNvPr id="523" name="Text Box 39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9525" y="1304036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593</xdr:row>
      <xdr:rowOff>177865</xdr:rowOff>
    </xdr:from>
    <xdr:to>
      <xdr:col>1</xdr:col>
      <xdr:colOff>2000384</xdr:colOff>
      <xdr:row>593</xdr:row>
      <xdr:rowOff>177865</xdr:rowOff>
    </xdr:to>
    <xdr:sp macro="" textlink="">
      <xdr:nvSpPr>
        <xdr:cNvPr id="524" name="Text Box 40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9525" y="1304036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593</xdr:row>
      <xdr:rowOff>177865</xdr:rowOff>
    </xdr:from>
    <xdr:to>
      <xdr:col>1</xdr:col>
      <xdr:colOff>2000384</xdr:colOff>
      <xdr:row>593</xdr:row>
      <xdr:rowOff>177865</xdr:rowOff>
    </xdr:to>
    <xdr:sp macro="" textlink="">
      <xdr:nvSpPr>
        <xdr:cNvPr id="525" name="Text Box 41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9525" y="1304036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593</xdr:row>
      <xdr:rowOff>177865</xdr:rowOff>
    </xdr:from>
    <xdr:to>
      <xdr:col>1</xdr:col>
      <xdr:colOff>2000384</xdr:colOff>
      <xdr:row>593</xdr:row>
      <xdr:rowOff>177865</xdr:rowOff>
    </xdr:to>
    <xdr:sp macro="" textlink="">
      <xdr:nvSpPr>
        <xdr:cNvPr id="526" name="Text Box 4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9525" y="1304036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593</xdr:row>
      <xdr:rowOff>177865</xdr:rowOff>
    </xdr:from>
    <xdr:to>
      <xdr:col>1</xdr:col>
      <xdr:colOff>2000384</xdr:colOff>
      <xdr:row>593</xdr:row>
      <xdr:rowOff>177865</xdr:rowOff>
    </xdr:to>
    <xdr:sp macro="" textlink="">
      <xdr:nvSpPr>
        <xdr:cNvPr id="527" name="Text Box 43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9525" y="1304036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595</xdr:row>
      <xdr:rowOff>171515</xdr:rowOff>
    </xdr:from>
    <xdr:to>
      <xdr:col>1</xdr:col>
      <xdr:colOff>2000384</xdr:colOff>
      <xdr:row>595</xdr:row>
      <xdr:rowOff>171515</xdr:rowOff>
    </xdr:to>
    <xdr:sp macro="" textlink="">
      <xdr:nvSpPr>
        <xdr:cNvPr id="528" name="Text Box 39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9525" y="1307973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595</xdr:row>
      <xdr:rowOff>171515</xdr:rowOff>
    </xdr:from>
    <xdr:to>
      <xdr:col>1</xdr:col>
      <xdr:colOff>2000384</xdr:colOff>
      <xdr:row>595</xdr:row>
      <xdr:rowOff>171515</xdr:rowOff>
    </xdr:to>
    <xdr:sp macro="" textlink="">
      <xdr:nvSpPr>
        <xdr:cNvPr id="529" name="Text Box 40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9525" y="1307973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595</xdr:row>
      <xdr:rowOff>171515</xdr:rowOff>
    </xdr:from>
    <xdr:to>
      <xdr:col>1</xdr:col>
      <xdr:colOff>2000384</xdr:colOff>
      <xdr:row>595</xdr:row>
      <xdr:rowOff>171515</xdr:rowOff>
    </xdr:to>
    <xdr:sp macro="" textlink="">
      <xdr:nvSpPr>
        <xdr:cNvPr id="530" name="Text Box 41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9525" y="1307973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595</xdr:row>
      <xdr:rowOff>171515</xdr:rowOff>
    </xdr:from>
    <xdr:to>
      <xdr:col>1</xdr:col>
      <xdr:colOff>2000384</xdr:colOff>
      <xdr:row>595</xdr:row>
      <xdr:rowOff>171515</xdr:rowOff>
    </xdr:to>
    <xdr:sp macro="" textlink="">
      <xdr:nvSpPr>
        <xdr:cNvPr id="531" name="Text Box 4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9525" y="1307973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595</xdr:row>
      <xdr:rowOff>171515</xdr:rowOff>
    </xdr:from>
    <xdr:to>
      <xdr:col>1</xdr:col>
      <xdr:colOff>2000384</xdr:colOff>
      <xdr:row>595</xdr:row>
      <xdr:rowOff>171515</xdr:rowOff>
    </xdr:to>
    <xdr:sp macro="" textlink="">
      <xdr:nvSpPr>
        <xdr:cNvPr id="532" name="Text Box 43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9525" y="1307973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597</xdr:row>
      <xdr:rowOff>177865</xdr:rowOff>
    </xdr:from>
    <xdr:to>
      <xdr:col>1</xdr:col>
      <xdr:colOff>2000384</xdr:colOff>
      <xdr:row>597</xdr:row>
      <xdr:rowOff>177865</xdr:rowOff>
    </xdr:to>
    <xdr:sp macro="" textlink="">
      <xdr:nvSpPr>
        <xdr:cNvPr id="533" name="Text Box 39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9525" y="1312037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597</xdr:row>
      <xdr:rowOff>177865</xdr:rowOff>
    </xdr:from>
    <xdr:to>
      <xdr:col>1</xdr:col>
      <xdr:colOff>2000384</xdr:colOff>
      <xdr:row>597</xdr:row>
      <xdr:rowOff>177865</xdr:rowOff>
    </xdr:to>
    <xdr:sp macro="" textlink="">
      <xdr:nvSpPr>
        <xdr:cNvPr id="534" name="Text Box 40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9525" y="1312037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597</xdr:row>
      <xdr:rowOff>177865</xdr:rowOff>
    </xdr:from>
    <xdr:to>
      <xdr:col>1</xdr:col>
      <xdr:colOff>2000384</xdr:colOff>
      <xdr:row>597</xdr:row>
      <xdr:rowOff>177865</xdr:rowOff>
    </xdr:to>
    <xdr:sp macro="" textlink="">
      <xdr:nvSpPr>
        <xdr:cNvPr id="535" name="Text Box 41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9525" y="1312037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597</xdr:row>
      <xdr:rowOff>177865</xdr:rowOff>
    </xdr:from>
    <xdr:to>
      <xdr:col>1</xdr:col>
      <xdr:colOff>2000384</xdr:colOff>
      <xdr:row>597</xdr:row>
      <xdr:rowOff>177865</xdr:rowOff>
    </xdr:to>
    <xdr:sp macro="" textlink="">
      <xdr:nvSpPr>
        <xdr:cNvPr id="536" name="Text Box 4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9525" y="1312037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597</xdr:row>
      <xdr:rowOff>177865</xdr:rowOff>
    </xdr:from>
    <xdr:to>
      <xdr:col>1</xdr:col>
      <xdr:colOff>2000384</xdr:colOff>
      <xdr:row>597</xdr:row>
      <xdr:rowOff>177865</xdr:rowOff>
    </xdr:to>
    <xdr:sp macro="" textlink="">
      <xdr:nvSpPr>
        <xdr:cNvPr id="537" name="Text Box 43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9525" y="1312037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599</xdr:row>
      <xdr:rowOff>177865</xdr:rowOff>
    </xdr:from>
    <xdr:to>
      <xdr:col>1</xdr:col>
      <xdr:colOff>2000384</xdr:colOff>
      <xdr:row>599</xdr:row>
      <xdr:rowOff>177865</xdr:rowOff>
    </xdr:to>
    <xdr:sp macro="" textlink="">
      <xdr:nvSpPr>
        <xdr:cNvPr id="538" name="Text Box 39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9525" y="1316038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599</xdr:row>
      <xdr:rowOff>177865</xdr:rowOff>
    </xdr:from>
    <xdr:to>
      <xdr:col>1</xdr:col>
      <xdr:colOff>2000384</xdr:colOff>
      <xdr:row>599</xdr:row>
      <xdr:rowOff>177865</xdr:rowOff>
    </xdr:to>
    <xdr:sp macro="" textlink="">
      <xdr:nvSpPr>
        <xdr:cNvPr id="539" name="Text Box 40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9525" y="1316038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599</xdr:row>
      <xdr:rowOff>177865</xdr:rowOff>
    </xdr:from>
    <xdr:to>
      <xdr:col>1</xdr:col>
      <xdr:colOff>2000384</xdr:colOff>
      <xdr:row>599</xdr:row>
      <xdr:rowOff>177865</xdr:rowOff>
    </xdr:to>
    <xdr:sp macro="" textlink="">
      <xdr:nvSpPr>
        <xdr:cNvPr id="540" name="Text Box 41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9525" y="1316038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599</xdr:row>
      <xdr:rowOff>177865</xdr:rowOff>
    </xdr:from>
    <xdr:to>
      <xdr:col>1</xdr:col>
      <xdr:colOff>2000384</xdr:colOff>
      <xdr:row>599</xdr:row>
      <xdr:rowOff>177865</xdr:rowOff>
    </xdr:to>
    <xdr:sp macro="" textlink="">
      <xdr:nvSpPr>
        <xdr:cNvPr id="541" name="Text Box 4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9525" y="1316038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599</xdr:row>
      <xdr:rowOff>177865</xdr:rowOff>
    </xdr:from>
    <xdr:to>
      <xdr:col>1</xdr:col>
      <xdr:colOff>2000384</xdr:colOff>
      <xdr:row>599</xdr:row>
      <xdr:rowOff>177865</xdr:rowOff>
    </xdr:to>
    <xdr:sp macro="" textlink="">
      <xdr:nvSpPr>
        <xdr:cNvPr id="542" name="Text Box 43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9525" y="1316038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586</xdr:row>
      <xdr:rowOff>177865</xdr:rowOff>
    </xdr:from>
    <xdr:to>
      <xdr:col>1</xdr:col>
      <xdr:colOff>2000384</xdr:colOff>
      <xdr:row>586</xdr:row>
      <xdr:rowOff>177865</xdr:rowOff>
    </xdr:to>
    <xdr:sp macro="" textlink="">
      <xdr:nvSpPr>
        <xdr:cNvPr id="543" name="Text Box 39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9525" y="129003490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586</xdr:row>
      <xdr:rowOff>177865</xdr:rowOff>
    </xdr:from>
    <xdr:to>
      <xdr:col>1</xdr:col>
      <xdr:colOff>2000384</xdr:colOff>
      <xdr:row>586</xdr:row>
      <xdr:rowOff>177865</xdr:rowOff>
    </xdr:to>
    <xdr:sp macro="" textlink="">
      <xdr:nvSpPr>
        <xdr:cNvPr id="544" name="Text Box 40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9525" y="129003490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586</xdr:row>
      <xdr:rowOff>177865</xdr:rowOff>
    </xdr:from>
    <xdr:to>
      <xdr:col>1</xdr:col>
      <xdr:colOff>2000384</xdr:colOff>
      <xdr:row>586</xdr:row>
      <xdr:rowOff>177865</xdr:rowOff>
    </xdr:to>
    <xdr:sp macro="" textlink="">
      <xdr:nvSpPr>
        <xdr:cNvPr id="545" name="Text Box 41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9525" y="129003490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586</xdr:row>
      <xdr:rowOff>177865</xdr:rowOff>
    </xdr:from>
    <xdr:to>
      <xdr:col>1</xdr:col>
      <xdr:colOff>2000384</xdr:colOff>
      <xdr:row>586</xdr:row>
      <xdr:rowOff>177865</xdr:rowOff>
    </xdr:to>
    <xdr:sp macro="" textlink="">
      <xdr:nvSpPr>
        <xdr:cNvPr id="546" name="Text Box 4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9525" y="129003490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586</xdr:row>
      <xdr:rowOff>177865</xdr:rowOff>
    </xdr:from>
    <xdr:to>
      <xdr:col>1</xdr:col>
      <xdr:colOff>2000384</xdr:colOff>
      <xdr:row>586</xdr:row>
      <xdr:rowOff>177865</xdr:rowOff>
    </xdr:to>
    <xdr:sp macro="" textlink="">
      <xdr:nvSpPr>
        <xdr:cNvPr id="547" name="Text Box 43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9525" y="129003490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589</xdr:row>
      <xdr:rowOff>171515</xdr:rowOff>
    </xdr:from>
    <xdr:to>
      <xdr:col>1</xdr:col>
      <xdr:colOff>2000384</xdr:colOff>
      <xdr:row>589</xdr:row>
      <xdr:rowOff>171515</xdr:rowOff>
    </xdr:to>
    <xdr:sp macro="" textlink="">
      <xdr:nvSpPr>
        <xdr:cNvPr id="548" name="Text Box 39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9525" y="1295972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589</xdr:row>
      <xdr:rowOff>171515</xdr:rowOff>
    </xdr:from>
    <xdr:to>
      <xdr:col>1</xdr:col>
      <xdr:colOff>2000384</xdr:colOff>
      <xdr:row>589</xdr:row>
      <xdr:rowOff>171515</xdr:rowOff>
    </xdr:to>
    <xdr:sp macro="" textlink="">
      <xdr:nvSpPr>
        <xdr:cNvPr id="549" name="Text Box 40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9525" y="1295972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589</xdr:row>
      <xdr:rowOff>171515</xdr:rowOff>
    </xdr:from>
    <xdr:to>
      <xdr:col>1</xdr:col>
      <xdr:colOff>2000384</xdr:colOff>
      <xdr:row>589</xdr:row>
      <xdr:rowOff>171515</xdr:rowOff>
    </xdr:to>
    <xdr:sp macro="" textlink="">
      <xdr:nvSpPr>
        <xdr:cNvPr id="550" name="Text Box 41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9525" y="1295972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589</xdr:row>
      <xdr:rowOff>171515</xdr:rowOff>
    </xdr:from>
    <xdr:to>
      <xdr:col>1</xdr:col>
      <xdr:colOff>2000384</xdr:colOff>
      <xdr:row>589</xdr:row>
      <xdr:rowOff>171515</xdr:rowOff>
    </xdr:to>
    <xdr:sp macro="" textlink="">
      <xdr:nvSpPr>
        <xdr:cNvPr id="551" name="Text Box 4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9525" y="1295972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589</xdr:row>
      <xdr:rowOff>171515</xdr:rowOff>
    </xdr:from>
    <xdr:to>
      <xdr:col>1</xdr:col>
      <xdr:colOff>2000384</xdr:colOff>
      <xdr:row>589</xdr:row>
      <xdr:rowOff>171515</xdr:rowOff>
    </xdr:to>
    <xdr:sp macro="" textlink="">
      <xdr:nvSpPr>
        <xdr:cNvPr id="552" name="Text Box 43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9525" y="1295972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591</xdr:row>
      <xdr:rowOff>171515</xdr:rowOff>
    </xdr:from>
    <xdr:to>
      <xdr:col>1</xdr:col>
      <xdr:colOff>2000384</xdr:colOff>
      <xdr:row>591</xdr:row>
      <xdr:rowOff>171515</xdr:rowOff>
    </xdr:to>
    <xdr:sp macro="" textlink="">
      <xdr:nvSpPr>
        <xdr:cNvPr id="553" name="Text Box 39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9525" y="1299972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591</xdr:row>
      <xdr:rowOff>171515</xdr:rowOff>
    </xdr:from>
    <xdr:to>
      <xdr:col>1</xdr:col>
      <xdr:colOff>2000384</xdr:colOff>
      <xdr:row>591</xdr:row>
      <xdr:rowOff>171515</xdr:rowOff>
    </xdr:to>
    <xdr:sp macro="" textlink="">
      <xdr:nvSpPr>
        <xdr:cNvPr id="554" name="Text Box 40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9525" y="1299972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591</xdr:row>
      <xdr:rowOff>171515</xdr:rowOff>
    </xdr:from>
    <xdr:to>
      <xdr:col>1</xdr:col>
      <xdr:colOff>2000384</xdr:colOff>
      <xdr:row>591</xdr:row>
      <xdr:rowOff>171515</xdr:rowOff>
    </xdr:to>
    <xdr:sp macro="" textlink="">
      <xdr:nvSpPr>
        <xdr:cNvPr id="555" name="Text Box 41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9525" y="1299972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591</xdr:row>
      <xdr:rowOff>171515</xdr:rowOff>
    </xdr:from>
    <xdr:to>
      <xdr:col>1</xdr:col>
      <xdr:colOff>2000384</xdr:colOff>
      <xdr:row>591</xdr:row>
      <xdr:rowOff>171515</xdr:rowOff>
    </xdr:to>
    <xdr:sp macro="" textlink="">
      <xdr:nvSpPr>
        <xdr:cNvPr id="556" name="Text Box 4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9525" y="1299972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591</xdr:row>
      <xdr:rowOff>171515</xdr:rowOff>
    </xdr:from>
    <xdr:to>
      <xdr:col>1</xdr:col>
      <xdr:colOff>2000384</xdr:colOff>
      <xdr:row>591</xdr:row>
      <xdr:rowOff>171515</xdr:rowOff>
    </xdr:to>
    <xdr:sp macro="" textlink="">
      <xdr:nvSpPr>
        <xdr:cNvPr id="557" name="Text Box 43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9525" y="1299972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593</xdr:row>
      <xdr:rowOff>177865</xdr:rowOff>
    </xdr:from>
    <xdr:to>
      <xdr:col>1</xdr:col>
      <xdr:colOff>2000384</xdr:colOff>
      <xdr:row>593</xdr:row>
      <xdr:rowOff>177865</xdr:rowOff>
    </xdr:to>
    <xdr:sp macro="" textlink="">
      <xdr:nvSpPr>
        <xdr:cNvPr id="558" name="Text Box 39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9525" y="1304036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593</xdr:row>
      <xdr:rowOff>177865</xdr:rowOff>
    </xdr:from>
    <xdr:to>
      <xdr:col>1</xdr:col>
      <xdr:colOff>2000384</xdr:colOff>
      <xdr:row>593</xdr:row>
      <xdr:rowOff>177865</xdr:rowOff>
    </xdr:to>
    <xdr:sp macro="" textlink="">
      <xdr:nvSpPr>
        <xdr:cNvPr id="559" name="Text Box 40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9525" y="1304036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593</xdr:row>
      <xdr:rowOff>177865</xdr:rowOff>
    </xdr:from>
    <xdr:to>
      <xdr:col>1</xdr:col>
      <xdr:colOff>2000384</xdr:colOff>
      <xdr:row>593</xdr:row>
      <xdr:rowOff>177865</xdr:rowOff>
    </xdr:to>
    <xdr:sp macro="" textlink="">
      <xdr:nvSpPr>
        <xdr:cNvPr id="560" name="Text Box 41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9525" y="1304036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593</xdr:row>
      <xdr:rowOff>177865</xdr:rowOff>
    </xdr:from>
    <xdr:to>
      <xdr:col>1</xdr:col>
      <xdr:colOff>2000384</xdr:colOff>
      <xdr:row>593</xdr:row>
      <xdr:rowOff>177865</xdr:rowOff>
    </xdr:to>
    <xdr:sp macro="" textlink="">
      <xdr:nvSpPr>
        <xdr:cNvPr id="561" name="Text Box 4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9525" y="1304036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593</xdr:row>
      <xdr:rowOff>177865</xdr:rowOff>
    </xdr:from>
    <xdr:to>
      <xdr:col>1</xdr:col>
      <xdr:colOff>2000384</xdr:colOff>
      <xdr:row>593</xdr:row>
      <xdr:rowOff>177865</xdr:rowOff>
    </xdr:to>
    <xdr:sp macro="" textlink="">
      <xdr:nvSpPr>
        <xdr:cNvPr id="562" name="Text Box 43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9525" y="1304036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595</xdr:row>
      <xdr:rowOff>171515</xdr:rowOff>
    </xdr:from>
    <xdr:to>
      <xdr:col>1</xdr:col>
      <xdr:colOff>2000384</xdr:colOff>
      <xdr:row>595</xdr:row>
      <xdr:rowOff>171515</xdr:rowOff>
    </xdr:to>
    <xdr:sp macro="" textlink="">
      <xdr:nvSpPr>
        <xdr:cNvPr id="563" name="Text Box 39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9525" y="1307973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595</xdr:row>
      <xdr:rowOff>171515</xdr:rowOff>
    </xdr:from>
    <xdr:to>
      <xdr:col>1</xdr:col>
      <xdr:colOff>2000384</xdr:colOff>
      <xdr:row>595</xdr:row>
      <xdr:rowOff>171515</xdr:rowOff>
    </xdr:to>
    <xdr:sp macro="" textlink="">
      <xdr:nvSpPr>
        <xdr:cNvPr id="564" name="Text Box 40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9525" y="1307973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595</xdr:row>
      <xdr:rowOff>171515</xdr:rowOff>
    </xdr:from>
    <xdr:to>
      <xdr:col>1</xdr:col>
      <xdr:colOff>2000384</xdr:colOff>
      <xdr:row>595</xdr:row>
      <xdr:rowOff>171515</xdr:rowOff>
    </xdr:to>
    <xdr:sp macro="" textlink="">
      <xdr:nvSpPr>
        <xdr:cNvPr id="565" name="Text Box 41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9525" y="1307973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595</xdr:row>
      <xdr:rowOff>171515</xdr:rowOff>
    </xdr:from>
    <xdr:to>
      <xdr:col>1</xdr:col>
      <xdr:colOff>2000384</xdr:colOff>
      <xdr:row>595</xdr:row>
      <xdr:rowOff>171515</xdr:rowOff>
    </xdr:to>
    <xdr:sp macro="" textlink="">
      <xdr:nvSpPr>
        <xdr:cNvPr id="566" name="Text Box 4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9525" y="1307973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595</xdr:row>
      <xdr:rowOff>171515</xdr:rowOff>
    </xdr:from>
    <xdr:to>
      <xdr:col>1</xdr:col>
      <xdr:colOff>2000384</xdr:colOff>
      <xdr:row>595</xdr:row>
      <xdr:rowOff>171515</xdr:rowOff>
    </xdr:to>
    <xdr:sp macro="" textlink="">
      <xdr:nvSpPr>
        <xdr:cNvPr id="567" name="Text Box 43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9525" y="1307973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597</xdr:row>
      <xdr:rowOff>177865</xdr:rowOff>
    </xdr:from>
    <xdr:to>
      <xdr:col>1</xdr:col>
      <xdr:colOff>2000384</xdr:colOff>
      <xdr:row>597</xdr:row>
      <xdr:rowOff>177865</xdr:rowOff>
    </xdr:to>
    <xdr:sp macro="" textlink="">
      <xdr:nvSpPr>
        <xdr:cNvPr id="568" name="Text Box 39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9525" y="1312037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597</xdr:row>
      <xdr:rowOff>177865</xdr:rowOff>
    </xdr:from>
    <xdr:to>
      <xdr:col>1</xdr:col>
      <xdr:colOff>2000384</xdr:colOff>
      <xdr:row>597</xdr:row>
      <xdr:rowOff>177865</xdr:rowOff>
    </xdr:to>
    <xdr:sp macro="" textlink="">
      <xdr:nvSpPr>
        <xdr:cNvPr id="569" name="Text Box 40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9525" y="1312037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597</xdr:row>
      <xdr:rowOff>177865</xdr:rowOff>
    </xdr:from>
    <xdr:to>
      <xdr:col>1</xdr:col>
      <xdr:colOff>2000384</xdr:colOff>
      <xdr:row>597</xdr:row>
      <xdr:rowOff>177865</xdr:rowOff>
    </xdr:to>
    <xdr:sp macro="" textlink="">
      <xdr:nvSpPr>
        <xdr:cNvPr id="570" name="Text Box 41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9525" y="1312037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597</xdr:row>
      <xdr:rowOff>177865</xdr:rowOff>
    </xdr:from>
    <xdr:to>
      <xdr:col>1</xdr:col>
      <xdr:colOff>2000384</xdr:colOff>
      <xdr:row>597</xdr:row>
      <xdr:rowOff>177865</xdr:rowOff>
    </xdr:to>
    <xdr:sp macro="" textlink="">
      <xdr:nvSpPr>
        <xdr:cNvPr id="571" name="Text Box 4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9525" y="1312037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597</xdr:row>
      <xdr:rowOff>177865</xdr:rowOff>
    </xdr:from>
    <xdr:to>
      <xdr:col>1</xdr:col>
      <xdr:colOff>2000384</xdr:colOff>
      <xdr:row>597</xdr:row>
      <xdr:rowOff>177865</xdr:rowOff>
    </xdr:to>
    <xdr:sp macro="" textlink="">
      <xdr:nvSpPr>
        <xdr:cNvPr id="572" name="Text Box 43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9525" y="1312037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589</xdr:row>
      <xdr:rowOff>171515</xdr:rowOff>
    </xdr:from>
    <xdr:to>
      <xdr:col>1</xdr:col>
      <xdr:colOff>2000384</xdr:colOff>
      <xdr:row>589</xdr:row>
      <xdr:rowOff>171515</xdr:rowOff>
    </xdr:to>
    <xdr:sp macro="" textlink="">
      <xdr:nvSpPr>
        <xdr:cNvPr id="573" name="Text Box 39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9525" y="1295972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589</xdr:row>
      <xdr:rowOff>171515</xdr:rowOff>
    </xdr:from>
    <xdr:to>
      <xdr:col>1</xdr:col>
      <xdr:colOff>2000384</xdr:colOff>
      <xdr:row>589</xdr:row>
      <xdr:rowOff>171515</xdr:rowOff>
    </xdr:to>
    <xdr:sp macro="" textlink="">
      <xdr:nvSpPr>
        <xdr:cNvPr id="574" name="Text Box 40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9525" y="1295972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589</xdr:row>
      <xdr:rowOff>171515</xdr:rowOff>
    </xdr:from>
    <xdr:to>
      <xdr:col>1</xdr:col>
      <xdr:colOff>2000384</xdr:colOff>
      <xdr:row>589</xdr:row>
      <xdr:rowOff>171515</xdr:rowOff>
    </xdr:to>
    <xdr:sp macro="" textlink="">
      <xdr:nvSpPr>
        <xdr:cNvPr id="575" name="Text Box 41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9525" y="1295972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589</xdr:row>
      <xdr:rowOff>171515</xdr:rowOff>
    </xdr:from>
    <xdr:to>
      <xdr:col>1</xdr:col>
      <xdr:colOff>2000384</xdr:colOff>
      <xdr:row>589</xdr:row>
      <xdr:rowOff>171515</xdr:rowOff>
    </xdr:to>
    <xdr:sp macro="" textlink="">
      <xdr:nvSpPr>
        <xdr:cNvPr id="576" name="Text Box 4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9525" y="1295972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589</xdr:row>
      <xdr:rowOff>171515</xdr:rowOff>
    </xdr:from>
    <xdr:to>
      <xdr:col>1</xdr:col>
      <xdr:colOff>2000384</xdr:colOff>
      <xdr:row>589</xdr:row>
      <xdr:rowOff>171515</xdr:rowOff>
    </xdr:to>
    <xdr:sp macro="" textlink="">
      <xdr:nvSpPr>
        <xdr:cNvPr id="577" name="Text Box 43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9525" y="1295972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588</xdr:row>
      <xdr:rowOff>171515</xdr:rowOff>
    </xdr:from>
    <xdr:to>
      <xdr:col>1</xdr:col>
      <xdr:colOff>2000384</xdr:colOff>
      <xdr:row>588</xdr:row>
      <xdr:rowOff>171515</xdr:rowOff>
    </xdr:to>
    <xdr:sp macro="" textlink="">
      <xdr:nvSpPr>
        <xdr:cNvPr id="578" name="Text Box 39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9525" y="129397190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588</xdr:row>
      <xdr:rowOff>171515</xdr:rowOff>
    </xdr:from>
    <xdr:to>
      <xdr:col>1</xdr:col>
      <xdr:colOff>2000384</xdr:colOff>
      <xdr:row>588</xdr:row>
      <xdr:rowOff>171515</xdr:rowOff>
    </xdr:to>
    <xdr:sp macro="" textlink="">
      <xdr:nvSpPr>
        <xdr:cNvPr id="579" name="Text Box 40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9525" y="129397190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588</xdr:row>
      <xdr:rowOff>171515</xdr:rowOff>
    </xdr:from>
    <xdr:to>
      <xdr:col>1</xdr:col>
      <xdr:colOff>2000384</xdr:colOff>
      <xdr:row>588</xdr:row>
      <xdr:rowOff>171515</xdr:rowOff>
    </xdr:to>
    <xdr:sp macro="" textlink="">
      <xdr:nvSpPr>
        <xdr:cNvPr id="580" name="Text Box 41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9525" y="129397190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593</xdr:row>
      <xdr:rowOff>177865</xdr:rowOff>
    </xdr:from>
    <xdr:to>
      <xdr:col>1</xdr:col>
      <xdr:colOff>2000384</xdr:colOff>
      <xdr:row>593</xdr:row>
      <xdr:rowOff>177865</xdr:rowOff>
    </xdr:to>
    <xdr:sp macro="" textlink="">
      <xdr:nvSpPr>
        <xdr:cNvPr id="581" name="Text Box 4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9525" y="1304036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593</xdr:row>
      <xdr:rowOff>177865</xdr:rowOff>
    </xdr:from>
    <xdr:to>
      <xdr:col>1</xdr:col>
      <xdr:colOff>2000384</xdr:colOff>
      <xdr:row>593</xdr:row>
      <xdr:rowOff>177865</xdr:rowOff>
    </xdr:to>
    <xdr:sp macro="" textlink="">
      <xdr:nvSpPr>
        <xdr:cNvPr id="582" name="Text Box 4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9525" y="1304036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593</xdr:row>
      <xdr:rowOff>177865</xdr:rowOff>
    </xdr:from>
    <xdr:to>
      <xdr:col>1</xdr:col>
      <xdr:colOff>2000384</xdr:colOff>
      <xdr:row>593</xdr:row>
      <xdr:rowOff>177865</xdr:rowOff>
    </xdr:to>
    <xdr:sp macro="" textlink="">
      <xdr:nvSpPr>
        <xdr:cNvPr id="583" name="Text Box 4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9525" y="1304036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593</xdr:row>
      <xdr:rowOff>177865</xdr:rowOff>
    </xdr:from>
    <xdr:to>
      <xdr:col>1</xdr:col>
      <xdr:colOff>2000384</xdr:colOff>
      <xdr:row>593</xdr:row>
      <xdr:rowOff>177865</xdr:rowOff>
    </xdr:to>
    <xdr:sp macro="" textlink="">
      <xdr:nvSpPr>
        <xdr:cNvPr id="584" name="Text Box 4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9525" y="1304036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593</xdr:row>
      <xdr:rowOff>177865</xdr:rowOff>
    </xdr:from>
    <xdr:to>
      <xdr:col>1</xdr:col>
      <xdr:colOff>2000384</xdr:colOff>
      <xdr:row>593</xdr:row>
      <xdr:rowOff>177865</xdr:rowOff>
    </xdr:to>
    <xdr:sp macro="" textlink="">
      <xdr:nvSpPr>
        <xdr:cNvPr id="585" name="Text Box 39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9525" y="1304036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593</xdr:row>
      <xdr:rowOff>177865</xdr:rowOff>
    </xdr:from>
    <xdr:to>
      <xdr:col>1</xdr:col>
      <xdr:colOff>2000384</xdr:colOff>
      <xdr:row>593</xdr:row>
      <xdr:rowOff>177865</xdr:rowOff>
    </xdr:to>
    <xdr:sp macro="" textlink="">
      <xdr:nvSpPr>
        <xdr:cNvPr id="586" name="Text Box 40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9525" y="1304036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593</xdr:row>
      <xdr:rowOff>177865</xdr:rowOff>
    </xdr:from>
    <xdr:to>
      <xdr:col>1</xdr:col>
      <xdr:colOff>2000384</xdr:colOff>
      <xdr:row>593</xdr:row>
      <xdr:rowOff>177865</xdr:rowOff>
    </xdr:to>
    <xdr:sp macro="" textlink="">
      <xdr:nvSpPr>
        <xdr:cNvPr id="587" name="Text Box 41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9525" y="1304036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593</xdr:row>
      <xdr:rowOff>177865</xdr:rowOff>
    </xdr:from>
    <xdr:to>
      <xdr:col>1</xdr:col>
      <xdr:colOff>2000384</xdr:colOff>
      <xdr:row>593</xdr:row>
      <xdr:rowOff>177865</xdr:rowOff>
    </xdr:to>
    <xdr:sp macro="" textlink="">
      <xdr:nvSpPr>
        <xdr:cNvPr id="588" name="Text Box 4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9525" y="1304036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593</xdr:row>
      <xdr:rowOff>177865</xdr:rowOff>
    </xdr:from>
    <xdr:to>
      <xdr:col>1</xdr:col>
      <xdr:colOff>2000384</xdr:colOff>
      <xdr:row>593</xdr:row>
      <xdr:rowOff>177865</xdr:rowOff>
    </xdr:to>
    <xdr:sp macro="" textlink="">
      <xdr:nvSpPr>
        <xdr:cNvPr id="589" name="Text Box 43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9525" y="1304036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595</xdr:row>
      <xdr:rowOff>171515</xdr:rowOff>
    </xdr:from>
    <xdr:to>
      <xdr:col>1</xdr:col>
      <xdr:colOff>2000384</xdr:colOff>
      <xdr:row>595</xdr:row>
      <xdr:rowOff>171515</xdr:rowOff>
    </xdr:to>
    <xdr:sp macro="" textlink="">
      <xdr:nvSpPr>
        <xdr:cNvPr id="590" name="Text Box 40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9525" y="1307973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595</xdr:row>
      <xdr:rowOff>171515</xdr:rowOff>
    </xdr:from>
    <xdr:to>
      <xdr:col>1</xdr:col>
      <xdr:colOff>2000384</xdr:colOff>
      <xdr:row>595</xdr:row>
      <xdr:rowOff>171515</xdr:rowOff>
    </xdr:to>
    <xdr:sp macro="" textlink="">
      <xdr:nvSpPr>
        <xdr:cNvPr id="591" name="Text Box 41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9525" y="1307973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595</xdr:row>
      <xdr:rowOff>171515</xdr:rowOff>
    </xdr:from>
    <xdr:to>
      <xdr:col>1</xdr:col>
      <xdr:colOff>2000384</xdr:colOff>
      <xdr:row>595</xdr:row>
      <xdr:rowOff>171515</xdr:rowOff>
    </xdr:to>
    <xdr:sp macro="" textlink="">
      <xdr:nvSpPr>
        <xdr:cNvPr id="592" name="Text Box 4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9525" y="1307973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595</xdr:row>
      <xdr:rowOff>171515</xdr:rowOff>
    </xdr:from>
    <xdr:to>
      <xdr:col>1</xdr:col>
      <xdr:colOff>2000384</xdr:colOff>
      <xdr:row>595</xdr:row>
      <xdr:rowOff>171515</xdr:rowOff>
    </xdr:to>
    <xdr:sp macro="" textlink="">
      <xdr:nvSpPr>
        <xdr:cNvPr id="593" name="Text Box 43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9525" y="1307973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595</xdr:row>
      <xdr:rowOff>171515</xdr:rowOff>
    </xdr:from>
    <xdr:to>
      <xdr:col>1</xdr:col>
      <xdr:colOff>2000384</xdr:colOff>
      <xdr:row>595</xdr:row>
      <xdr:rowOff>171515</xdr:rowOff>
    </xdr:to>
    <xdr:sp macro="" textlink="">
      <xdr:nvSpPr>
        <xdr:cNvPr id="594" name="Text Box 39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9525" y="1307973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595</xdr:row>
      <xdr:rowOff>171515</xdr:rowOff>
    </xdr:from>
    <xdr:to>
      <xdr:col>1</xdr:col>
      <xdr:colOff>2000384</xdr:colOff>
      <xdr:row>595</xdr:row>
      <xdr:rowOff>171515</xdr:rowOff>
    </xdr:to>
    <xdr:sp macro="" textlink="">
      <xdr:nvSpPr>
        <xdr:cNvPr id="595" name="Text Box 40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9525" y="1307973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595</xdr:row>
      <xdr:rowOff>171515</xdr:rowOff>
    </xdr:from>
    <xdr:to>
      <xdr:col>1</xdr:col>
      <xdr:colOff>2000384</xdr:colOff>
      <xdr:row>595</xdr:row>
      <xdr:rowOff>171515</xdr:rowOff>
    </xdr:to>
    <xdr:sp macro="" textlink="">
      <xdr:nvSpPr>
        <xdr:cNvPr id="596" name="Text Box 41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9525" y="1307973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595</xdr:row>
      <xdr:rowOff>171515</xdr:rowOff>
    </xdr:from>
    <xdr:to>
      <xdr:col>1</xdr:col>
      <xdr:colOff>2000384</xdr:colOff>
      <xdr:row>595</xdr:row>
      <xdr:rowOff>171515</xdr:rowOff>
    </xdr:to>
    <xdr:sp macro="" textlink="">
      <xdr:nvSpPr>
        <xdr:cNvPr id="597" name="Text Box 4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9525" y="1307973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595</xdr:row>
      <xdr:rowOff>171515</xdr:rowOff>
    </xdr:from>
    <xdr:to>
      <xdr:col>1</xdr:col>
      <xdr:colOff>2000384</xdr:colOff>
      <xdr:row>595</xdr:row>
      <xdr:rowOff>171515</xdr:rowOff>
    </xdr:to>
    <xdr:sp macro="" textlink="">
      <xdr:nvSpPr>
        <xdr:cNvPr id="598" name="Text Box 43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9525" y="1307973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597</xdr:row>
      <xdr:rowOff>177865</xdr:rowOff>
    </xdr:from>
    <xdr:to>
      <xdr:col>1</xdr:col>
      <xdr:colOff>2000384</xdr:colOff>
      <xdr:row>597</xdr:row>
      <xdr:rowOff>177865</xdr:rowOff>
    </xdr:to>
    <xdr:sp macro="" textlink="">
      <xdr:nvSpPr>
        <xdr:cNvPr id="599" name="Text Box 40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9525" y="1312037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597</xdr:row>
      <xdr:rowOff>177865</xdr:rowOff>
    </xdr:from>
    <xdr:to>
      <xdr:col>1</xdr:col>
      <xdr:colOff>2000384</xdr:colOff>
      <xdr:row>597</xdr:row>
      <xdr:rowOff>177865</xdr:rowOff>
    </xdr:to>
    <xdr:sp macro="" textlink="">
      <xdr:nvSpPr>
        <xdr:cNvPr id="600" name="Text Box 41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9525" y="1312037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597</xdr:row>
      <xdr:rowOff>177865</xdr:rowOff>
    </xdr:from>
    <xdr:to>
      <xdr:col>1</xdr:col>
      <xdr:colOff>2000384</xdr:colOff>
      <xdr:row>597</xdr:row>
      <xdr:rowOff>177865</xdr:rowOff>
    </xdr:to>
    <xdr:sp macro="" textlink="">
      <xdr:nvSpPr>
        <xdr:cNvPr id="601" name="Text Box 4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9525" y="1312037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597</xdr:row>
      <xdr:rowOff>177865</xdr:rowOff>
    </xdr:from>
    <xdr:to>
      <xdr:col>1</xdr:col>
      <xdr:colOff>2000384</xdr:colOff>
      <xdr:row>597</xdr:row>
      <xdr:rowOff>177865</xdr:rowOff>
    </xdr:to>
    <xdr:sp macro="" textlink="">
      <xdr:nvSpPr>
        <xdr:cNvPr id="602" name="Text Box 43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9525" y="1312037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597</xdr:row>
      <xdr:rowOff>177865</xdr:rowOff>
    </xdr:from>
    <xdr:to>
      <xdr:col>1</xdr:col>
      <xdr:colOff>2000384</xdr:colOff>
      <xdr:row>597</xdr:row>
      <xdr:rowOff>177865</xdr:rowOff>
    </xdr:to>
    <xdr:sp macro="" textlink="">
      <xdr:nvSpPr>
        <xdr:cNvPr id="603" name="Text Box 39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9525" y="1312037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597</xdr:row>
      <xdr:rowOff>177865</xdr:rowOff>
    </xdr:from>
    <xdr:to>
      <xdr:col>1</xdr:col>
      <xdr:colOff>2000384</xdr:colOff>
      <xdr:row>597</xdr:row>
      <xdr:rowOff>177865</xdr:rowOff>
    </xdr:to>
    <xdr:sp macro="" textlink="">
      <xdr:nvSpPr>
        <xdr:cNvPr id="604" name="Text Box 40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9525" y="1312037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597</xdr:row>
      <xdr:rowOff>177865</xdr:rowOff>
    </xdr:from>
    <xdr:to>
      <xdr:col>1</xdr:col>
      <xdr:colOff>2000384</xdr:colOff>
      <xdr:row>597</xdr:row>
      <xdr:rowOff>177865</xdr:rowOff>
    </xdr:to>
    <xdr:sp macro="" textlink="">
      <xdr:nvSpPr>
        <xdr:cNvPr id="605" name="Text Box 41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9525" y="1312037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597</xdr:row>
      <xdr:rowOff>177865</xdr:rowOff>
    </xdr:from>
    <xdr:to>
      <xdr:col>1</xdr:col>
      <xdr:colOff>2000384</xdr:colOff>
      <xdr:row>597</xdr:row>
      <xdr:rowOff>177865</xdr:rowOff>
    </xdr:to>
    <xdr:sp macro="" textlink="">
      <xdr:nvSpPr>
        <xdr:cNvPr id="606" name="Text Box 4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9525" y="1312037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597</xdr:row>
      <xdr:rowOff>177865</xdr:rowOff>
    </xdr:from>
    <xdr:to>
      <xdr:col>1</xdr:col>
      <xdr:colOff>2000384</xdr:colOff>
      <xdr:row>597</xdr:row>
      <xdr:rowOff>177865</xdr:rowOff>
    </xdr:to>
    <xdr:sp macro="" textlink="">
      <xdr:nvSpPr>
        <xdr:cNvPr id="607" name="Text Box 43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9525" y="1312037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593</xdr:row>
      <xdr:rowOff>177865</xdr:rowOff>
    </xdr:from>
    <xdr:to>
      <xdr:col>1</xdr:col>
      <xdr:colOff>2000384</xdr:colOff>
      <xdr:row>593</xdr:row>
      <xdr:rowOff>177865</xdr:rowOff>
    </xdr:to>
    <xdr:sp macro="" textlink="">
      <xdr:nvSpPr>
        <xdr:cNvPr id="608" name="Text Box 40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9525" y="1304036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593</xdr:row>
      <xdr:rowOff>177865</xdr:rowOff>
    </xdr:from>
    <xdr:to>
      <xdr:col>1</xdr:col>
      <xdr:colOff>2000384</xdr:colOff>
      <xdr:row>593</xdr:row>
      <xdr:rowOff>177865</xdr:rowOff>
    </xdr:to>
    <xdr:sp macro="" textlink="">
      <xdr:nvSpPr>
        <xdr:cNvPr id="609" name="Text Box 41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9525" y="1304036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593</xdr:row>
      <xdr:rowOff>177865</xdr:rowOff>
    </xdr:from>
    <xdr:to>
      <xdr:col>1</xdr:col>
      <xdr:colOff>2000384</xdr:colOff>
      <xdr:row>593</xdr:row>
      <xdr:rowOff>177865</xdr:rowOff>
    </xdr:to>
    <xdr:sp macro="" textlink="">
      <xdr:nvSpPr>
        <xdr:cNvPr id="610" name="Text Box 4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9525" y="1304036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593</xdr:row>
      <xdr:rowOff>177865</xdr:rowOff>
    </xdr:from>
    <xdr:to>
      <xdr:col>1</xdr:col>
      <xdr:colOff>2000384</xdr:colOff>
      <xdr:row>593</xdr:row>
      <xdr:rowOff>177865</xdr:rowOff>
    </xdr:to>
    <xdr:sp macro="" textlink="">
      <xdr:nvSpPr>
        <xdr:cNvPr id="611" name="Text Box 43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9525" y="1304036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593</xdr:row>
      <xdr:rowOff>177865</xdr:rowOff>
    </xdr:from>
    <xdr:to>
      <xdr:col>1</xdr:col>
      <xdr:colOff>2000384</xdr:colOff>
      <xdr:row>593</xdr:row>
      <xdr:rowOff>177865</xdr:rowOff>
    </xdr:to>
    <xdr:sp macro="" textlink="">
      <xdr:nvSpPr>
        <xdr:cNvPr id="612" name="Text Box 39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9525" y="1304036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593</xdr:row>
      <xdr:rowOff>177865</xdr:rowOff>
    </xdr:from>
    <xdr:to>
      <xdr:col>1</xdr:col>
      <xdr:colOff>2000384</xdr:colOff>
      <xdr:row>593</xdr:row>
      <xdr:rowOff>177865</xdr:rowOff>
    </xdr:to>
    <xdr:sp macro="" textlink="">
      <xdr:nvSpPr>
        <xdr:cNvPr id="613" name="Text Box 40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9525" y="1304036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593</xdr:row>
      <xdr:rowOff>177865</xdr:rowOff>
    </xdr:from>
    <xdr:to>
      <xdr:col>1</xdr:col>
      <xdr:colOff>2000384</xdr:colOff>
      <xdr:row>593</xdr:row>
      <xdr:rowOff>177865</xdr:rowOff>
    </xdr:to>
    <xdr:sp macro="" textlink="">
      <xdr:nvSpPr>
        <xdr:cNvPr id="614" name="Text Box 41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9525" y="1304036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593</xdr:row>
      <xdr:rowOff>177865</xdr:rowOff>
    </xdr:from>
    <xdr:to>
      <xdr:col>1</xdr:col>
      <xdr:colOff>2000384</xdr:colOff>
      <xdr:row>593</xdr:row>
      <xdr:rowOff>177865</xdr:rowOff>
    </xdr:to>
    <xdr:sp macro="" textlink="">
      <xdr:nvSpPr>
        <xdr:cNvPr id="615" name="Text Box 4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9525" y="1304036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593</xdr:row>
      <xdr:rowOff>177865</xdr:rowOff>
    </xdr:from>
    <xdr:to>
      <xdr:col>1</xdr:col>
      <xdr:colOff>2000384</xdr:colOff>
      <xdr:row>593</xdr:row>
      <xdr:rowOff>177865</xdr:rowOff>
    </xdr:to>
    <xdr:sp macro="" textlink="">
      <xdr:nvSpPr>
        <xdr:cNvPr id="616" name="Text Box 43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9525" y="1304036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595</xdr:row>
      <xdr:rowOff>171515</xdr:rowOff>
    </xdr:from>
    <xdr:to>
      <xdr:col>1</xdr:col>
      <xdr:colOff>2000384</xdr:colOff>
      <xdr:row>595</xdr:row>
      <xdr:rowOff>171515</xdr:rowOff>
    </xdr:to>
    <xdr:sp macro="" textlink="">
      <xdr:nvSpPr>
        <xdr:cNvPr id="617" name="Text Box 40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9525" y="1307973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595</xdr:row>
      <xdr:rowOff>171515</xdr:rowOff>
    </xdr:from>
    <xdr:to>
      <xdr:col>1</xdr:col>
      <xdr:colOff>2000384</xdr:colOff>
      <xdr:row>595</xdr:row>
      <xdr:rowOff>171515</xdr:rowOff>
    </xdr:to>
    <xdr:sp macro="" textlink="">
      <xdr:nvSpPr>
        <xdr:cNvPr id="618" name="Text Box 41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9525" y="1307973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595</xdr:row>
      <xdr:rowOff>171515</xdr:rowOff>
    </xdr:from>
    <xdr:to>
      <xdr:col>1</xdr:col>
      <xdr:colOff>2000384</xdr:colOff>
      <xdr:row>595</xdr:row>
      <xdr:rowOff>171515</xdr:rowOff>
    </xdr:to>
    <xdr:sp macro="" textlink="">
      <xdr:nvSpPr>
        <xdr:cNvPr id="619" name="Text Box 4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9525" y="1307973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595</xdr:row>
      <xdr:rowOff>171515</xdr:rowOff>
    </xdr:from>
    <xdr:to>
      <xdr:col>1</xdr:col>
      <xdr:colOff>2000384</xdr:colOff>
      <xdr:row>595</xdr:row>
      <xdr:rowOff>171515</xdr:rowOff>
    </xdr:to>
    <xdr:sp macro="" textlink="">
      <xdr:nvSpPr>
        <xdr:cNvPr id="620" name="Text Box 43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9525" y="1307973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595</xdr:row>
      <xdr:rowOff>171515</xdr:rowOff>
    </xdr:from>
    <xdr:to>
      <xdr:col>1</xdr:col>
      <xdr:colOff>2000384</xdr:colOff>
      <xdr:row>595</xdr:row>
      <xdr:rowOff>171515</xdr:rowOff>
    </xdr:to>
    <xdr:sp macro="" textlink="">
      <xdr:nvSpPr>
        <xdr:cNvPr id="621" name="Text Box 39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9525" y="1307973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595</xdr:row>
      <xdr:rowOff>171515</xdr:rowOff>
    </xdr:from>
    <xdr:to>
      <xdr:col>1</xdr:col>
      <xdr:colOff>2000384</xdr:colOff>
      <xdr:row>595</xdr:row>
      <xdr:rowOff>171515</xdr:rowOff>
    </xdr:to>
    <xdr:sp macro="" textlink="">
      <xdr:nvSpPr>
        <xdr:cNvPr id="622" name="Text Box 40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9525" y="1307973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595</xdr:row>
      <xdr:rowOff>171515</xdr:rowOff>
    </xdr:from>
    <xdr:to>
      <xdr:col>1</xdr:col>
      <xdr:colOff>2000384</xdr:colOff>
      <xdr:row>595</xdr:row>
      <xdr:rowOff>171515</xdr:rowOff>
    </xdr:to>
    <xdr:sp macro="" textlink="">
      <xdr:nvSpPr>
        <xdr:cNvPr id="623" name="Text Box 41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9525" y="1307973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595</xdr:row>
      <xdr:rowOff>171515</xdr:rowOff>
    </xdr:from>
    <xdr:to>
      <xdr:col>1</xdr:col>
      <xdr:colOff>2000384</xdr:colOff>
      <xdr:row>595</xdr:row>
      <xdr:rowOff>171515</xdr:rowOff>
    </xdr:to>
    <xdr:sp macro="" textlink="">
      <xdr:nvSpPr>
        <xdr:cNvPr id="624" name="Text Box 4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9525" y="1307973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595</xdr:row>
      <xdr:rowOff>171515</xdr:rowOff>
    </xdr:from>
    <xdr:to>
      <xdr:col>1</xdr:col>
      <xdr:colOff>2000384</xdr:colOff>
      <xdr:row>595</xdr:row>
      <xdr:rowOff>171515</xdr:rowOff>
    </xdr:to>
    <xdr:sp macro="" textlink="">
      <xdr:nvSpPr>
        <xdr:cNvPr id="625" name="Text Box 43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9525" y="1307973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597</xdr:row>
      <xdr:rowOff>177865</xdr:rowOff>
    </xdr:from>
    <xdr:to>
      <xdr:col>1</xdr:col>
      <xdr:colOff>2000384</xdr:colOff>
      <xdr:row>597</xdr:row>
      <xdr:rowOff>177865</xdr:rowOff>
    </xdr:to>
    <xdr:sp macro="" textlink="">
      <xdr:nvSpPr>
        <xdr:cNvPr id="626" name="Text Box 40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9525" y="1312037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597</xdr:row>
      <xdr:rowOff>177865</xdr:rowOff>
    </xdr:from>
    <xdr:to>
      <xdr:col>1</xdr:col>
      <xdr:colOff>2000384</xdr:colOff>
      <xdr:row>597</xdr:row>
      <xdr:rowOff>177865</xdr:rowOff>
    </xdr:to>
    <xdr:sp macro="" textlink="">
      <xdr:nvSpPr>
        <xdr:cNvPr id="627" name="Text Box 41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9525" y="1312037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597</xdr:row>
      <xdr:rowOff>177865</xdr:rowOff>
    </xdr:from>
    <xdr:to>
      <xdr:col>1</xdr:col>
      <xdr:colOff>2000384</xdr:colOff>
      <xdr:row>597</xdr:row>
      <xdr:rowOff>177865</xdr:rowOff>
    </xdr:to>
    <xdr:sp macro="" textlink="">
      <xdr:nvSpPr>
        <xdr:cNvPr id="628" name="Text Box 4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9525" y="1312037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597</xdr:row>
      <xdr:rowOff>177865</xdr:rowOff>
    </xdr:from>
    <xdr:to>
      <xdr:col>1</xdr:col>
      <xdr:colOff>2000384</xdr:colOff>
      <xdr:row>597</xdr:row>
      <xdr:rowOff>177865</xdr:rowOff>
    </xdr:to>
    <xdr:sp macro="" textlink="">
      <xdr:nvSpPr>
        <xdr:cNvPr id="629" name="Text Box 43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9525" y="1312037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597</xdr:row>
      <xdr:rowOff>177865</xdr:rowOff>
    </xdr:from>
    <xdr:to>
      <xdr:col>1</xdr:col>
      <xdr:colOff>2000384</xdr:colOff>
      <xdr:row>597</xdr:row>
      <xdr:rowOff>177865</xdr:rowOff>
    </xdr:to>
    <xdr:sp macro="" textlink="">
      <xdr:nvSpPr>
        <xdr:cNvPr id="630" name="Text Box 3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9525" y="1312037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597</xdr:row>
      <xdr:rowOff>177865</xdr:rowOff>
    </xdr:from>
    <xdr:to>
      <xdr:col>1</xdr:col>
      <xdr:colOff>2000384</xdr:colOff>
      <xdr:row>597</xdr:row>
      <xdr:rowOff>177865</xdr:rowOff>
    </xdr:to>
    <xdr:sp macro="" textlink="">
      <xdr:nvSpPr>
        <xdr:cNvPr id="631" name="Text Box 4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9525" y="1312037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597</xdr:row>
      <xdr:rowOff>177865</xdr:rowOff>
    </xdr:from>
    <xdr:to>
      <xdr:col>1</xdr:col>
      <xdr:colOff>2000384</xdr:colOff>
      <xdr:row>597</xdr:row>
      <xdr:rowOff>177865</xdr:rowOff>
    </xdr:to>
    <xdr:sp macro="" textlink="">
      <xdr:nvSpPr>
        <xdr:cNvPr id="632" name="Text Box 4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9525" y="1312037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597</xdr:row>
      <xdr:rowOff>177865</xdr:rowOff>
    </xdr:from>
    <xdr:to>
      <xdr:col>1</xdr:col>
      <xdr:colOff>2000384</xdr:colOff>
      <xdr:row>597</xdr:row>
      <xdr:rowOff>177865</xdr:rowOff>
    </xdr:to>
    <xdr:sp macro="" textlink="">
      <xdr:nvSpPr>
        <xdr:cNvPr id="633" name="Text Box 4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9525" y="1312037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597</xdr:row>
      <xdr:rowOff>177865</xdr:rowOff>
    </xdr:from>
    <xdr:to>
      <xdr:col>1</xdr:col>
      <xdr:colOff>2000384</xdr:colOff>
      <xdr:row>597</xdr:row>
      <xdr:rowOff>177865</xdr:rowOff>
    </xdr:to>
    <xdr:sp macro="" textlink="">
      <xdr:nvSpPr>
        <xdr:cNvPr id="634" name="Text Box 4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9525" y="1312037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588</xdr:row>
      <xdr:rowOff>171515</xdr:rowOff>
    </xdr:from>
    <xdr:to>
      <xdr:col>1</xdr:col>
      <xdr:colOff>2000384</xdr:colOff>
      <xdr:row>588</xdr:row>
      <xdr:rowOff>171515</xdr:rowOff>
    </xdr:to>
    <xdr:sp macro="" textlink="">
      <xdr:nvSpPr>
        <xdr:cNvPr id="635" name="Text Box 39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9525" y="129397190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588</xdr:row>
      <xdr:rowOff>171515</xdr:rowOff>
    </xdr:from>
    <xdr:to>
      <xdr:col>1</xdr:col>
      <xdr:colOff>2000384</xdr:colOff>
      <xdr:row>588</xdr:row>
      <xdr:rowOff>171515</xdr:rowOff>
    </xdr:to>
    <xdr:sp macro="" textlink="">
      <xdr:nvSpPr>
        <xdr:cNvPr id="636" name="Text Box 40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9525" y="129397190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588</xdr:row>
      <xdr:rowOff>171515</xdr:rowOff>
    </xdr:from>
    <xdr:to>
      <xdr:col>1</xdr:col>
      <xdr:colOff>2000384</xdr:colOff>
      <xdr:row>588</xdr:row>
      <xdr:rowOff>171515</xdr:rowOff>
    </xdr:to>
    <xdr:sp macro="" textlink="">
      <xdr:nvSpPr>
        <xdr:cNvPr id="637" name="Text Box 41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9525" y="129397190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588</xdr:row>
      <xdr:rowOff>171515</xdr:rowOff>
    </xdr:from>
    <xdr:to>
      <xdr:col>1</xdr:col>
      <xdr:colOff>2000384</xdr:colOff>
      <xdr:row>588</xdr:row>
      <xdr:rowOff>171515</xdr:rowOff>
    </xdr:to>
    <xdr:sp macro="" textlink="">
      <xdr:nvSpPr>
        <xdr:cNvPr id="638" name="Text Box 4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9525" y="129397190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588</xdr:row>
      <xdr:rowOff>171515</xdr:rowOff>
    </xdr:from>
    <xdr:to>
      <xdr:col>1</xdr:col>
      <xdr:colOff>2000384</xdr:colOff>
      <xdr:row>588</xdr:row>
      <xdr:rowOff>171515</xdr:rowOff>
    </xdr:to>
    <xdr:sp macro="" textlink="">
      <xdr:nvSpPr>
        <xdr:cNvPr id="639" name="Text Box 43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9525" y="129397190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601</xdr:row>
      <xdr:rowOff>171515</xdr:rowOff>
    </xdr:from>
    <xdr:to>
      <xdr:col>1</xdr:col>
      <xdr:colOff>2000384</xdr:colOff>
      <xdr:row>601</xdr:row>
      <xdr:rowOff>171515</xdr:rowOff>
    </xdr:to>
    <xdr:sp macro="" textlink="">
      <xdr:nvSpPr>
        <xdr:cNvPr id="640" name="Text Box 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9525" y="1319975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601</xdr:row>
      <xdr:rowOff>171515</xdr:rowOff>
    </xdr:from>
    <xdr:to>
      <xdr:col>1</xdr:col>
      <xdr:colOff>2000384</xdr:colOff>
      <xdr:row>601</xdr:row>
      <xdr:rowOff>171515</xdr:rowOff>
    </xdr:to>
    <xdr:sp macro="" textlink="">
      <xdr:nvSpPr>
        <xdr:cNvPr id="641" name="Text Box 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9525" y="1319975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601</xdr:row>
      <xdr:rowOff>171515</xdr:rowOff>
    </xdr:from>
    <xdr:to>
      <xdr:col>1</xdr:col>
      <xdr:colOff>2000384</xdr:colOff>
      <xdr:row>601</xdr:row>
      <xdr:rowOff>171515</xdr:rowOff>
    </xdr:to>
    <xdr:sp macro="" textlink="">
      <xdr:nvSpPr>
        <xdr:cNvPr id="642" name="Text Box 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9525" y="1319975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601</xdr:row>
      <xdr:rowOff>171515</xdr:rowOff>
    </xdr:from>
    <xdr:to>
      <xdr:col>1</xdr:col>
      <xdr:colOff>2000384</xdr:colOff>
      <xdr:row>601</xdr:row>
      <xdr:rowOff>171515</xdr:rowOff>
    </xdr:to>
    <xdr:sp macro="" textlink="">
      <xdr:nvSpPr>
        <xdr:cNvPr id="643" name="Text Box 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9525" y="1319975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601</xdr:row>
      <xdr:rowOff>171515</xdr:rowOff>
    </xdr:from>
    <xdr:to>
      <xdr:col>1</xdr:col>
      <xdr:colOff>2000384</xdr:colOff>
      <xdr:row>601</xdr:row>
      <xdr:rowOff>171515</xdr:rowOff>
    </xdr:to>
    <xdr:sp macro="" textlink="">
      <xdr:nvSpPr>
        <xdr:cNvPr id="644" name="Text Box 39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9525" y="1319975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601</xdr:row>
      <xdr:rowOff>171515</xdr:rowOff>
    </xdr:from>
    <xdr:to>
      <xdr:col>1</xdr:col>
      <xdr:colOff>2000384</xdr:colOff>
      <xdr:row>601</xdr:row>
      <xdr:rowOff>171515</xdr:rowOff>
    </xdr:to>
    <xdr:sp macro="" textlink="">
      <xdr:nvSpPr>
        <xdr:cNvPr id="645" name="Text Box 40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9525" y="1319975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601</xdr:row>
      <xdr:rowOff>171515</xdr:rowOff>
    </xdr:from>
    <xdr:to>
      <xdr:col>1</xdr:col>
      <xdr:colOff>2000384</xdr:colOff>
      <xdr:row>601</xdr:row>
      <xdr:rowOff>171515</xdr:rowOff>
    </xdr:to>
    <xdr:sp macro="" textlink="">
      <xdr:nvSpPr>
        <xdr:cNvPr id="646" name="Text Box 41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9525" y="1319975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601</xdr:row>
      <xdr:rowOff>171515</xdr:rowOff>
    </xdr:from>
    <xdr:to>
      <xdr:col>1</xdr:col>
      <xdr:colOff>2000384</xdr:colOff>
      <xdr:row>601</xdr:row>
      <xdr:rowOff>171515</xdr:rowOff>
    </xdr:to>
    <xdr:sp macro="" textlink="">
      <xdr:nvSpPr>
        <xdr:cNvPr id="647" name="Text Box 39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9525" y="1319975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601</xdr:row>
      <xdr:rowOff>171515</xdr:rowOff>
    </xdr:from>
    <xdr:to>
      <xdr:col>1</xdr:col>
      <xdr:colOff>2000384</xdr:colOff>
      <xdr:row>601</xdr:row>
      <xdr:rowOff>171515</xdr:rowOff>
    </xdr:to>
    <xdr:sp macro="" textlink="">
      <xdr:nvSpPr>
        <xdr:cNvPr id="648" name="Text Box 40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9525" y="1319975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601</xdr:row>
      <xdr:rowOff>171515</xdr:rowOff>
    </xdr:from>
    <xdr:to>
      <xdr:col>1</xdr:col>
      <xdr:colOff>2000384</xdr:colOff>
      <xdr:row>601</xdr:row>
      <xdr:rowOff>171515</xdr:rowOff>
    </xdr:to>
    <xdr:sp macro="" textlink="">
      <xdr:nvSpPr>
        <xdr:cNvPr id="649" name="Text Box 41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9525" y="1319975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601</xdr:row>
      <xdr:rowOff>171515</xdr:rowOff>
    </xdr:from>
    <xdr:to>
      <xdr:col>1</xdr:col>
      <xdr:colOff>2000384</xdr:colOff>
      <xdr:row>601</xdr:row>
      <xdr:rowOff>171515</xdr:rowOff>
    </xdr:to>
    <xdr:sp macro="" textlink="">
      <xdr:nvSpPr>
        <xdr:cNvPr id="650" name="Text Box 4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9525" y="1319975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601</xdr:row>
      <xdr:rowOff>171515</xdr:rowOff>
    </xdr:from>
    <xdr:to>
      <xdr:col>1</xdr:col>
      <xdr:colOff>2000384</xdr:colOff>
      <xdr:row>601</xdr:row>
      <xdr:rowOff>171515</xdr:rowOff>
    </xdr:to>
    <xdr:sp macro="" textlink="">
      <xdr:nvSpPr>
        <xdr:cNvPr id="651" name="Text Box 43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9525" y="1319975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603</xdr:row>
      <xdr:rowOff>177865</xdr:rowOff>
    </xdr:from>
    <xdr:to>
      <xdr:col>1</xdr:col>
      <xdr:colOff>2000384</xdr:colOff>
      <xdr:row>603</xdr:row>
      <xdr:rowOff>177865</xdr:rowOff>
    </xdr:to>
    <xdr:sp macro="" textlink="">
      <xdr:nvSpPr>
        <xdr:cNvPr id="652" name="Text Box 39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9525" y="1324039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603</xdr:row>
      <xdr:rowOff>177865</xdr:rowOff>
    </xdr:from>
    <xdr:to>
      <xdr:col>1</xdr:col>
      <xdr:colOff>2000384</xdr:colOff>
      <xdr:row>603</xdr:row>
      <xdr:rowOff>177865</xdr:rowOff>
    </xdr:to>
    <xdr:sp macro="" textlink="">
      <xdr:nvSpPr>
        <xdr:cNvPr id="653" name="Text Box 40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9525" y="1324039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603</xdr:row>
      <xdr:rowOff>177865</xdr:rowOff>
    </xdr:from>
    <xdr:to>
      <xdr:col>1</xdr:col>
      <xdr:colOff>2000384</xdr:colOff>
      <xdr:row>603</xdr:row>
      <xdr:rowOff>177865</xdr:rowOff>
    </xdr:to>
    <xdr:sp macro="" textlink="">
      <xdr:nvSpPr>
        <xdr:cNvPr id="654" name="Text Box 41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9525" y="1324039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603</xdr:row>
      <xdr:rowOff>177865</xdr:rowOff>
    </xdr:from>
    <xdr:to>
      <xdr:col>1</xdr:col>
      <xdr:colOff>2000384</xdr:colOff>
      <xdr:row>603</xdr:row>
      <xdr:rowOff>177865</xdr:rowOff>
    </xdr:to>
    <xdr:sp macro="" textlink="">
      <xdr:nvSpPr>
        <xdr:cNvPr id="655" name="Text Box 4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9525" y="1324039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603</xdr:row>
      <xdr:rowOff>177865</xdr:rowOff>
    </xdr:from>
    <xdr:to>
      <xdr:col>1</xdr:col>
      <xdr:colOff>2000384</xdr:colOff>
      <xdr:row>603</xdr:row>
      <xdr:rowOff>177865</xdr:rowOff>
    </xdr:to>
    <xdr:sp macro="" textlink="">
      <xdr:nvSpPr>
        <xdr:cNvPr id="656" name="Text Box 39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9525" y="1324039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603</xdr:row>
      <xdr:rowOff>177865</xdr:rowOff>
    </xdr:from>
    <xdr:to>
      <xdr:col>1</xdr:col>
      <xdr:colOff>2000384</xdr:colOff>
      <xdr:row>603</xdr:row>
      <xdr:rowOff>177865</xdr:rowOff>
    </xdr:to>
    <xdr:sp macro="" textlink="">
      <xdr:nvSpPr>
        <xdr:cNvPr id="657" name="Text Box 40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9525" y="1324039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603</xdr:row>
      <xdr:rowOff>177865</xdr:rowOff>
    </xdr:from>
    <xdr:to>
      <xdr:col>1</xdr:col>
      <xdr:colOff>2000384</xdr:colOff>
      <xdr:row>603</xdr:row>
      <xdr:rowOff>177865</xdr:rowOff>
    </xdr:to>
    <xdr:sp macro="" textlink="">
      <xdr:nvSpPr>
        <xdr:cNvPr id="658" name="Text Box 41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9525" y="1324039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603</xdr:row>
      <xdr:rowOff>177865</xdr:rowOff>
    </xdr:from>
    <xdr:to>
      <xdr:col>1</xdr:col>
      <xdr:colOff>2000384</xdr:colOff>
      <xdr:row>603</xdr:row>
      <xdr:rowOff>177865</xdr:rowOff>
    </xdr:to>
    <xdr:sp macro="" textlink="">
      <xdr:nvSpPr>
        <xdr:cNvPr id="659" name="Text Box 39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9525" y="1324039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603</xdr:row>
      <xdr:rowOff>177865</xdr:rowOff>
    </xdr:from>
    <xdr:to>
      <xdr:col>1</xdr:col>
      <xdr:colOff>2000384</xdr:colOff>
      <xdr:row>603</xdr:row>
      <xdr:rowOff>177865</xdr:rowOff>
    </xdr:to>
    <xdr:sp macro="" textlink="">
      <xdr:nvSpPr>
        <xdr:cNvPr id="660" name="Text Box 40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9525" y="1324039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603</xdr:row>
      <xdr:rowOff>177865</xdr:rowOff>
    </xdr:from>
    <xdr:to>
      <xdr:col>1</xdr:col>
      <xdr:colOff>2000384</xdr:colOff>
      <xdr:row>603</xdr:row>
      <xdr:rowOff>177865</xdr:rowOff>
    </xdr:to>
    <xdr:sp macro="" textlink="">
      <xdr:nvSpPr>
        <xdr:cNvPr id="661" name="Text Box 41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9525" y="1324039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603</xdr:row>
      <xdr:rowOff>177865</xdr:rowOff>
    </xdr:from>
    <xdr:to>
      <xdr:col>1</xdr:col>
      <xdr:colOff>2000384</xdr:colOff>
      <xdr:row>603</xdr:row>
      <xdr:rowOff>177865</xdr:rowOff>
    </xdr:to>
    <xdr:sp macro="" textlink="">
      <xdr:nvSpPr>
        <xdr:cNvPr id="662" name="Text Box 4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9525" y="1324039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603</xdr:row>
      <xdr:rowOff>177865</xdr:rowOff>
    </xdr:from>
    <xdr:to>
      <xdr:col>1</xdr:col>
      <xdr:colOff>2000384</xdr:colOff>
      <xdr:row>603</xdr:row>
      <xdr:rowOff>177865</xdr:rowOff>
    </xdr:to>
    <xdr:sp macro="" textlink="">
      <xdr:nvSpPr>
        <xdr:cNvPr id="663" name="Text Box 43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9525" y="1324039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605</xdr:row>
      <xdr:rowOff>171515</xdr:rowOff>
    </xdr:from>
    <xdr:to>
      <xdr:col>1</xdr:col>
      <xdr:colOff>2000384</xdr:colOff>
      <xdr:row>605</xdr:row>
      <xdr:rowOff>171515</xdr:rowOff>
    </xdr:to>
    <xdr:sp macro="" textlink="">
      <xdr:nvSpPr>
        <xdr:cNvPr id="664" name="Text Box 39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9525" y="1327976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605</xdr:row>
      <xdr:rowOff>171515</xdr:rowOff>
    </xdr:from>
    <xdr:to>
      <xdr:col>1</xdr:col>
      <xdr:colOff>2000384</xdr:colOff>
      <xdr:row>605</xdr:row>
      <xdr:rowOff>171515</xdr:rowOff>
    </xdr:to>
    <xdr:sp macro="" textlink="">
      <xdr:nvSpPr>
        <xdr:cNvPr id="665" name="Text Box 40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9525" y="1327976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605</xdr:row>
      <xdr:rowOff>171515</xdr:rowOff>
    </xdr:from>
    <xdr:to>
      <xdr:col>1</xdr:col>
      <xdr:colOff>2000384</xdr:colOff>
      <xdr:row>605</xdr:row>
      <xdr:rowOff>171515</xdr:rowOff>
    </xdr:to>
    <xdr:sp macro="" textlink="">
      <xdr:nvSpPr>
        <xdr:cNvPr id="666" name="Text Box 41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9525" y="1327976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605</xdr:row>
      <xdr:rowOff>171515</xdr:rowOff>
    </xdr:from>
    <xdr:to>
      <xdr:col>1</xdr:col>
      <xdr:colOff>2000384</xdr:colOff>
      <xdr:row>605</xdr:row>
      <xdr:rowOff>171515</xdr:rowOff>
    </xdr:to>
    <xdr:sp macro="" textlink="">
      <xdr:nvSpPr>
        <xdr:cNvPr id="667" name="Text Box 4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9525" y="1327976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605</xdr:row>
      <xdr:rowOff>171515</xdr:rowOff>
    </xdr:from>
    <xdr:to>
      <xdr:col>1</xdr:col>
      <xdr:colOff>2000384</xdr:colOff>
      <xdr:row>605</xdr:row>
      <xdr:rowOff>171515</xdr:rowOff>
    </xdr:to>
    <xdr:sp macro="" textlink="">
      <xdr:nvSpPr>
        <xdr:cNvPr id="668" name="Text Box 39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9525" y="1327976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605</xdr:row>
      <xdr:rowOff>171515</xdr:rowOff>
    </xdr:from>
    <xdr:to>
      <xdr:col>1</xdr:col>
      <xdr:colOff>2000384</xdr:colOff>
      <xdr:row>605</xdr:row>
      <xdr:rowOff>171515</xdr:rowOff>
    </xdr:to>
    <xdr:sp macro="" textlink="">
      <xdr:nvSpPr>
        <xdr:cNvPr id="669" name="Text Box 40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9525" y="1327976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605</xdr:row>
      <xdr:rowOff>171515</xdr:rowOff>
    </xdr:from>
    <xdr:to>
      <xdr:col>1</xdr:col>
      <xdr:colOff>2000384</xdr:colOff>
      <xdr:row>605</xdr:row>
      <xdr:rowOff>171515</xdr:rowOff>
    </xdr:to>
    <xdr:sp macro="" textlink="">
      <xdr:nvSpPr>
        <xdr:cNvPr id="670" name="Text Box 41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9525" y="1327976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605</xdr:row>
      <xdr:rowOff>171515</xdr:rowOff>
    </xdr:from>
    <xdr:to>
      <xdr:col>1</xdr:col>
      <xdr:colOff>2000384</xdr:colOff>
      <xdr:row>605</xdr:row>
      <xdr:rowOff>171515</xdr:rowOff>
    </xdr:to>
    <xdr:sp macro="" textlink="">
      <xdr:nvSpPr>
        <xdr:cNvPr id="671" name="Text Box 39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9525" y="1327976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605</xdr:row>
      <xdr:rowOff>171515</xdr:rowOff>
    </xdr:from>
    <xdr:to>
      <xdr:col>1</xdr:col>
      <xdr:colOff>2000384</xdr:colOff>
      <xdr:row>605</xdr:row>
      <xdr:rowOff>171515</xdr:rowOff>
    </xdr:to>
    <xdr:sp macro="" textlink="">
      <xdr:nvSpPr>
        <xdr:cNvPr id="672" name="Text Box 40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9525" y="1327976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605</xdr:row>
      <xdr:rowOff>171515</xdr:rowOff>
    </xdr:from>
    <xdr:to>
      <xdr:col>1</xdr:col>
      <xdr:colOff>2000384</xdr:colOff>
      <xdr:row>605</xdr:row>
      <xdr:rowOff>171515</xdr:rowOff>
    </xdr:to>
    <xdr:sp macro="" textlink="">
      <xdr:nvSpPr>
        <xdr:cNvPr id="673" name="Text Box 41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9525" y="1327976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605</xdr:row>
      <xdr:rowOff>171515</xdr:rowOff>
    </xdr:from>
    <xdr:to>
      <xdr:col>1</xdr:col>
      <xdr:colOff>2000384</xdr:colOff>
      <xdr:row>605</xdr:row>
      <xdr:rowOff>171515</xdr:rowOff>
    </xdr:to>
    <xdr:sp macro="" textlink="">
      <xdr:nvSpPr>
        <xdr:cNvPr id="674" name="Text Box 4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9525" y="1327976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605</xdr:row>
      <xdr:rowOff>171515</xdr:rowOff>
    </xdr:from>
    <xdr:to>
      <xdr:col>1</xdr:col>
      <xdr:colOff>2000384</xdr:colOff>
      <xdr:row>605</xdr:row>
      <xdr:rowOff>171515</xdr:rowOff>
    </xdr:to>
    <xdr:sp macro="" textlink="">
      <xdr:nvSpPr>
        <xdr:cNvPr id="675" name="Text Box 43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9525" y="1327976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614</xdr:row>
      <xdr:rowOff>171515</xdr:rowOff>
    </xdr:from>
    <xdr:to>
      <xdr:col>1</xdr:col>
      <xdr:colOff>2000384</xdr:colOff>
      <xdr:row>614</xdr:row>
      <xdr:rowOff>171515</xdr:rowOff>
    </xdr:to>
    <xdr:sp macro="" textlink="">
      <xdr:nvSpPr>
        <xdr:cNvPr id="676" name="Text Box 39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9525" y="134597840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614</xdr:row>
      <xdr:rowOff>171515</xdr:rowOff>
    </xdr:from>
    <xdr:to>
      <xdr:col>1</xdr:col>
      <xdr:colOff>2000384</xdr:colOff>
      <xdr:row>614</xdr:row>
      <xdr:rowOff>171515</xdr:rowOff>
    </xdr:to>
    <xdr:sp macro="" textlink="">
      <xdr:nvSpPr>
        <xdr:cNvPr id="677" name="Text Box 40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9525" y="134597840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614</xdr:row>
      <xdr:rowOff>171515</xdr:rowOff>
    </xdr:from>
    <xdr:to>
      <xdr:col>1</xdr:col>
      <xdr:colOff>2000384</xdr:colOff>
      <xdr:row>614</xdr:row>
      <xdr:rowOff>171515</xdr:rowOff>
    </xdr:to>
    <xdr:sp macro="" textlink="">
      <xdr:nvSpPr>
        <xdr:cNvPr id="678" name="Text Box 41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9525" y="134597840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614</xdr:row>
      <xdr:rowOff>171515</xdr:rowOff>
    </xdr:from>
    <xdr:to>
      <xdr:col>1</xdr:col>
      <xdr:colOff>2000384</xdr:colOff>
      <xdr:row>614</xdr:row>
      <xdr:rowOff>171515</xdr:rowOff>
    </xdr:to>
    <xdr:sp macro="" textlink="">
      <xdr:nvSpPr>
        <xdr:cNvPr id="679" name="Text Box 4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9525" y="134597840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614</xdr:row>
      <xdr:rowOff>171515</xdr:rowOff>
    </xdr:from>
    <xdr:to>
      <xdr:col>1</xdr:col>
      <xdr:colOff>2000384</xdr:colOff>
      <xdr:row>614</xdr:row>
      <xdr:rowOff>171515</xdr:rowOff>
    </xdr:to>
    <xdr:sp macro="" textlink="">
      <xdr:nvSpPr>
        <xdr:cNvPr id="680" name="Text Box 3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9525" y="134597840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614</xdr:row>
      <xdr:rowOff>171515</xdr:rowOff>
    </xdr:from>
    <xdr:to>
      <xdr:col>1</xdr:col>
      <xdr:colOff>2000384</xdr:colOff>
      <xdr:row>614</xdr:row>
      <xdr:rowOff>171515</xdr:rowOff>
    </xdr:to>
    <xdr:sp macro="" textlink="">
      <xdr:nvSpPr>
        <xdr:cNvPr id="681" name="Text Box 4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9525" y="134597840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614</xdr:row>
      <xdr:rowOff>171515</xdr:rowOff>
    </xdr:from>
    <xdr:to>
      <xdr:col>1</xdr:col>
      <xdr:colOff>2000384</xdr:colOff>
      <xdr:row>614</xdr:row>
      <xdr:rowOff>171515</xdr:rowOff>
    </xdr:to>
    <xdr:sp macro="" textlink="">
      <xdr:nvSpPr>
        <xdr:cNvPr id="682" name="Text Box 4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9525" y="134597840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614</xdr:row>
      <xdr:rowOff>171515</xdr:rowOff>
    </xdr:from>
    <xdr:to>
      <xdr:col>1</xdr:col>
      <xdr:colOff>2000384</xdr:colOff>
      <xdr:row>614</xdr:row>
      <xdr:rowOff>171515</xdr:rowOff>
    </xdr:to>
    <xdr:sp macro="" textlink="">
      <xdr:nvSpPr>
        <xdr:cNvPr id="683" name="Text Box 39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9525" y="134597840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614</xdr:row>
      <xdr:rowOff>171515</xdr:rowOff>
    </xdr:from>
    <xdr:to>
      <xdr:col>1</xdr:col>
      <xdr:colOff>2000384</xdr:colOff>
      <xdr:row>614</xdr:row>
      <xdr:rowOff>171515</xdr:rowOff>
    </xdr:to>
    <xdr:sp macro="" textlink="">
      <xdr:nvSpPr>
        <xdr:cNvPr id="684" name="Text Box 40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9525" y="134597840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614</xdr:row>
      <xdr:rowOff>171515</xdr:rowOff>
    </xdr:from>
    <xdr:to>
      <xdr:col>1</xdr:col>
      <xdr:colOff>2000384</xdr:colOff>
      <xdr:row>614</xdr:row>
      <xdr:rowOff>171515</xdr:rowOff>
    </xdr:to>
    <xdr:sp macro="" textlink="">
      <xdr:nvSpPr>
        <xdr:cNvPr id="685" name="Text Box 41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9525" y="134597840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614</xdr:row>
      <xdr:rowOff>171515</xdr:rowOff>
    </xdr:from>
    <xdr:to>
      <xdr:col>1</xdr:col>
      <xdr:colOff>2000384</xdr:colOff>
      <xdr:row>614</xdr:row>
      <xdr:rowOff>171515</xdr:rowOff>
    </xdr:to>
    <xdr:sp macro="" textlink="">
      <xdr:nvSpPr>
        <xdr:cNvPr id="686" name="Text Box 4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9525" y="134597840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614</xdr:row>
      <xdr:rowOff>171515</xdr:rowOff>
    </xdr:from>
    <xdr:to>
      <xdr:col>1</xdr:col>
      <xdr:colOff>2000384</xdr:colOff>
      <xdr:row>614</xdr:row>
      <xdr:rowOff>171515</xdr:rowOff>
    </xdr:to>
    <xdr:sp macro="" textlink="">
      <xdr:nvSpPr>
        <xdr:cNvPr id="687" name="Text Box 43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9525" y="134597840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633</xdr:row>
      <xdr:rowOff>177865</xdr:rowOff>
    </xdr:from>
    <xdr:to>
      <xdr:col>1</xdr:col>
      <xdr:colOff>2000384</xdr:colOff>
      <xdr:row>633</xdr:row>
      <xdr:rowOff>177865</xdr:rowOff>
    </xdr:to>
    <xdr:sp macro="" textlink="">
      <xdr:nvSpPr>
        <xdr:cNvPr id="688" name="Text Box 39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9525" y="1384046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633</xdr:row>
      <xdr:rowOff>177865</xdr:rowOff>
    </xdr:from>
    <xdr:to>
      <xdr:col>1</xdr:col>
      <xdr:colOff>2000384</xdr:colOff>
      <xdr:row>633</xdr:row>
      <xdr:rowOff>177865</xdr:rowOff>
    </xdr:to>
    <xdr:sp macro="" textlink="">
      <xdr:nvSpPr>
        <xdr:cNvPr id="689" name="Text Box 40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9525" y="1384046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633</xdr:row>
      <xdr:rowOff>177865</xdr:rowOff>
    </xdr:from>
    <xdr:to>
      <xdr:col>1</xdr:col>
      <xdr:colOff>2000384</xdr:colOff>
      <xdr:row>633</xdr:row>
      <xdr:rowOff>177865</xdr:rowOff>
    </xdr:to>
    <xdr:sp macro="" textlink="">
      <xdr:nvSpPr>
        <xdr:cNvPr id="690" name="Text Box 41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9525" y="1384046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633</xdr:row>
      <xdr:rowOff>177865</xdr:rowOff>
    </xdr:from>
    <xdr:to>
      <xdr:col>1</xdr:col>
      <xdr:colOff>2000384</xdr:colOff>
      <xdr:row>633</xdr:row>
      <xdr:rowOff>177865</xdr:rowOff>
    </xdr:to>
    <xdr:sp macro="" textlink="">
      <xdr:nvSpPr>
        <xdr:cNvPr id="691" name="Text Box 4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9525" y="1384046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633</xdr:row>
      <xdr:rowOff>177865</xdr:rowOff>
    </xdr:from>
    <xdr:to>
      <xdr:col>1</xdr:col>
      <xdr:colOff>2000384</xdr:colOff>
      <xdr:row>633</xdr:row>
      <xdr:rowOff>177865</xdr:rowOff>
    </xdr:to>
    <xdr:sp macro="" textlink="">
      <xdr:nvSpPr>
        <xdr:cNvPr id="692" name="Text Box 39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9525" y="1384046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633</xdr:row>
      <xdr:rowOff>177865</xdr:rowOff>
    </xdr:from>
    <xdr:to>
      <xdr:col>1</xdr:col>
      <xdr:colOff>2000384</xdr:colOff>
      <xdr:row>633</xdr:row>
      <xdr:rowOff>177865</xdr:rowOff>
    </xdr:to>
    <xdr:sp macro="" textlink="">
      <xdr:nvSpPr>
        <xdr:cNvPr id="693" name="Text Box 40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9525" y="1384046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633</xdr:row>
      <xdr:rowOff>177865</xdr:rowOff>
    </xdr:from>
    <xdr:to>
      <xdr:col>1</xdr:col>
      <xdr:colOff>2000384</xdr:colOff>
      <xdr:row>633</xdr:row>
      <xdr:rowOff>177865</xdr:rowOff>
    </xdr:to>
    <xdr:sp macro="" textlink="">
      <xdr:nvSpPr>
        <xdr:cNvPr id="694" name="Text Box 41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9525" y="1384046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633</xdr:row>
      <xdr:rowOff>177865</xdr:rowOff>
    </xdr:from>
    <xdr:to>
      <xdr:col>1</xdr:col>
      <xdr:colOff>2000384</xdr:colOff>
      <xdr:row>633</xdr:row>
      <xdr:rowOff>177865</xdr:rowOff>
    </xdr:to>
    <xdr:sp macro="" textlink="">
      <xdr:nvSpPr>
        <xdr:cNvPr id="695" name="Text Box 39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9525" y="1384046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633</xdr:row>
      <xdr:rowOff>177865</xdr:rowOff>
    </xdr:from>
    <xdr:to>
      <xdr:col>1</xdr:col>
      <xdr:colOff>2000384</xdr:colOff>
      <xdr:row>633</xdr:row>
      <xdr:rowOff>177865</xdr:rowOff>
    </xdr:to>
    <xdr:sp macro="" textlink="">
      <xdr:nvSpPr>
        <xdr:cNvPr id="696" name="Text Box 40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9525" y="1384046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633</xdr:row>
      <xdr:rowOff>177865</xdr:rowOff>
    </xdr:from>
    <xdr:to>
      <xdr:col>1</xdr:col>
      <xdr:colOff>2000384</xdr:colOff>
      <xdr:row>633</xdr:row>
      <xdr:rowOff>177865</xdr:rowOff>
    </xdr:to>
    <xdr:sp macro="" textlink="">
      <xdr:nvSpPr>
        <xdr:cNvPr id="697" name="Text Box 41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9525" y="1384046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633</xdr:row>
      <xdr:rowOff>177865</xdr:rowOff>
    </xdr:from>
    <xdr:to>
      <xdr:col>1</xdr:col>
      <xdr:colOff>2000384</xdr:colOff>
      <xdr:row>633</xdr:row>
      <xdr:rowOff>177865</xdr:rowOff>
    </xdr:to>
    <xdr:sp macro="" textlink="">
      <xdr:nvSpPr>
        <xdr:cNvPr id="698" name="Text Box 4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9525" y="1384046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633</xdr:row>
      <xdr:rowOff>177865</xdr:rowOff>
    </xdr:from>
    <xdr:to>
      <xdr:col>1</xdr:col>
      <xdr:colOff>2000384</xdr:colOff>
      <xdr:row>633</xdr:row>
      <xdr:rowOff>177865</xdr:rowOff>
    </xdr:to>
    <xdr:sp macro="" textlink="">
      <xdr:nvSpPr>
        <xdr:cNvPr id="699" name="Text Box 43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9525" y="1384046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635</xdr:row>
      <xdr:rowOff>171515</xdr:rowOff>
    </xdr:from>
    <xdr:to>
      <xdr:col>1</xdr:col>
      <xdr:colOff>2000384</xdr:colOff>
      <xdr:row>635</xdr:row>
      <xdr:rowOff>171515</xdr:rowOff>
    </xdr:to>
    <xdr:sp macro="" textlink="">
      <xdr:nvSpPr>
        <xdr:cNvPr id="700" name="Text Box 3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9525" y="1387983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635</xdr:row>
      <xdr:rowOff>171515</xdr:rowOff>
    </xdr:from>
    <xdr:to>
      <xdr:col>1</xdr:col>
      <xdr:colOff>2000384</xdr:colOff>
      <xdr:row>635</xdr:row>
      <xdr:rowOff>171515</xdr:rowOff>
    </xdr:to>
    <xdr:sp macro="" textlink="">
      <xdr:nvSpPr>
        <xdr:cNvPr id="701" name="Text Box 4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9525" y="1387983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635</xdr:row>
      <xdr:rowOff>171515</xdr:rowOff>
    </xdr:from>
    <xdr:to>
      <xdr:col>1</xdr:col>
      <xdr:colOff>2000384</xdr:colOff>
      <xdr:row>635</xdr:row>
      <xdr:rowOff>171515</xdr:rowOff>
    </xdr:to>
    <xdr:sp macro="" textlink="">
      <xdr:nvSpPr>
        <xdr:cNvPr id="702" name="Text Box 4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9525" y="1387983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635</xdr:row>
      <xdr:rowOff>171515</xdr:rowOff>
    </xdr:from>
    <xdr:to>
      <xdr:col>1</xdr:col>
      <xdr:colOff>2000384</xdr:colOff>
      <xdr:row>635</xdr:row>
      <xdr:rowOff>171515</xdr:rowOff>
    </xdr:to>
    <xdr:sp macro="" textlink="">
      <xdr:nvSpPr>
        <xdr:cNvPr id="703" name="Text Box 4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9525" y="1387983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635</xdr:row>
      <xdr:rowOff>171515</xdr:rowOff>
    </xdr:from>
    <xdr:to>
      <xdr:col>1</xdr:col>
      <xdr:colOff>2000384</xdr:colOff>
      <xdr:row>635</xdr:row>
      <xdr:rowOff>171515</xdr:rowOff>
    </xdr:to>
    <xdr:sp macro="" textlink="">
      <xdr:nvSpPr>
        <xdr:cNvPr id="704" name="Text Box 39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9525" y="1387983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635</xdr:row>
      <xdr:rowOff>171515</xdr:rowOff>
    </xdr:from>
    <xdr:to>
      <xdr:col>1</xdr:col>
      <xdr:colOff>2000384</xdr:colOff>
      <xdr:row>635</xdr:row>
      <xdr:rowOff>171515</xdr:rowOff>
    </xdr:to>
    <xdr:sp macro="" textlink="">
      <xdr:nvSpPr>
        <xdr:cNvPr id="705" name="Text Box 40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9525" y="1387983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635</xdr:row>
      <xdr:rowOff>171515</xdr:rowOff>
    </xdr:from>
    <xdr:to>
      <xdr:col>1</xdr:col>
      <xdr:colOff>2000384</xdr:colOff>
      <xdr:row>635</xdr:row>
      <xdr:rowOff>171515</xdr:rowOff>
    </xdr:to>
    <xdr:sp macro="" textlink="">
      <xdr:nvSpPr>
        <xdr:cNvPr id="706" name="Text Box 41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9525" y="1387983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635</xdr:row>
      <xdr:rowOff>171515</xdr:rowOff>
    </xdr:from>
    <xdr:to>
      <xdr:col>1</xdr:col>
      <xdr:colOff>2000384</xdr:colOff>
      <xdr:row>635</xdr:row>
      <xdr:rowOff>171515</xdr:rowOff>
    </xdr:to>
    <xdr:sp macro="" textlink="">
      <xdr:nvSpPr>
        <xdr:cNvPr id="707" name="Text Box 39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9525" y="1387983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635</xdr:row>
      <xdr:rowOff>171515</xdr:rowOff>
    </xdr:from>
    <xdr:to>
      <xdr:col>1</xdr:col>
      <xdr:colOff>2000384</xdr:colOff>
      <xdr:row>635</xdr:row>
      <xdr:rowOff>171515</xdr:rowOff>
    </xdr:to>
    <xdr:sp macro="" textlink="">
      <xdr:nvSpPr>
        <xdr:cNvPr id="708" name="Text Box 40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9525" y="1387983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635</xdr:row>
      <xdr:rowOff>171515</xdr:rowOff>
    </xdr:from>
    <xdr:to>
      <xdr:col>1</xdr:col>
      <xdr:colOff>2000384</xdr:colOff>
      <xdr:row>635</xdr:row>
      <xdr:rowOff>171515</xdr:rowOff>
    </xdr:to>
    <xdr:sp macro="" textlink="">
      <xdr:nvSpPr>
        <xdr:cNvPr id="709" name="Text Box 41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9525" y="1387983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635</xdr:row>
      <xdr:rowOff>171515</xdr:rowOff>
    </xdr:from>
    <xdr:to>
      <xdr:col>1</xdr:col>
      <xdr:colOff>2000384</xdr:colOff>
      <xdr:row>635</xdr:row>
      <xdr:rowOff>171515</xdr:rowOff>
    </xdr:to>
    <xdr:sp macro="" textlink="">
      <xdr:nvSpPr>
        <xdr:cNvPr id="710" name="Text Box 4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9525" y="1387983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635</xdr:row>
      <xdr:rowOff>171515</xdr:rowOff>
    </xdr:from>
    <xdr:to>
      <xdr:col>1</xdr:col>
      <xdr:colOff>2000384</xdr:colOff>
      <xdr:row>635</xdr:row>
      <xdr:rowOff>171515</xdr:rowOff>
    </xdr:to>
    <xdr:sp macro="" textlink="">
      <xdr:nvSpPr>
        <xdr:cNvPr id="711" name="Text Box 43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9525" y="1387983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603</xdr:row>
      <xdr:rowOff>171515</xdr:rowOff>
    </xdr:from>
    <xdr:to>
      <xdr:col>1</xdr:col>
      <xdr:colOff>2000384</xdr:colOff>
      <xdr:row>603</xdr:row>
      <xdr:rowOff>171515</xdr:rowOff>
    </xdr:to>
    <xdr:sp macro="" textlink="">
      <xdr:nvSpPr>
        <xdr:cNvPr id="712" name="Text Box 39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9525" y="1323975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603</xdr:row>
      <xdr:rowOff>171515</xdr:rowOff>
    </xdr:from>
    <xdr:to>
      <xdr:col>1</xdr:col>
      <xdr:colOff>2000384</xdr:colOff>
      <xdr:row>603</xdr:row>
      <xdr:rowOff>171515</xdr:rowOff>
    </xdr:to>
    <xdr:sp macro="" textlink="">
      <xdr:nvSpPr>
        <xdr:cNvPr id="713" name="Text Box 40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9525" y="1323975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603</xdr:row>
      <xdr:rowOff>171515</xdr:rowOff>
    </xdr:from>
    <xdr:to>
      <xdr:col>1</xdr:col>
      <xdr:colOff>2000384</xdr:colOff>
      <xdr:row>603</xdr:row>
      <xdr:rowOff>171515</xdr:rowOff>
    </xdr:to>
    <xdr:sp macro="" textlink="">
      <xdr:nvSpPr>
        <xdr:cNvPr id="714" name="Text Box 41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9525" y="1323975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603</xdr:row>
      <xdr:rowOff>171515</xdr:rowOff>
    </xdr:from>
    <xdr:to>
      <xdr:col>1</xdr:col>
      <xdr:colOff>2000384</xdr:colOff>
      <xdr:row>603</xdr:row>
      <xdr:rowOff>171515</xdr:rowOff>
    </xdr:to>
    <xdr:sp macro="" textlink="">
      <xdr:nvSpPr>
        <xdr:cNvPr id="715" name="Text Box 4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9525" y="1323975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603</xdr:row>
      <xdr:rowOff>171515</xdr:rowOff>
    </xdr:from>
    <xdr:to>
      <xdr:col>1</xdr:col>
      <xdr:colOff>2000384</xdr:colOff>
      <xdr:row>603</xdr:row>
      <xdr:rowOff>171515</xdr:rowOff>
    </xdr:to>
    <xdr:sp macro="" textlink="">
      <xdr:nvSpPr>
        <xdr:cNvPr id="716" name="Text Box 39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9525" y="1323975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603</xdr:row>
      <xdr:rowOff>171515</xdr:rowOff>
    </xdr:from>
    <xdr:to>
      <xdr:col>1</xdr:col>
      <xdr:colOff>2000384</xdr:colOff>
      <xdr:row>603</xdr:row>
      <xdr:rowOff>171515</xdr:rowOff>
    </xdr:to>
    <xdr:sp macro="" textlink="">
      <xdr:nvSpPr>
        <xdr:cNvPr id="717" name="Text Box 40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9525" y="1323975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603</xdr:row>
      <xdr:rowOff>171515</xdr:rowOff>
    </xdr:from>
    <xdr:to>
      <xdr:col>1</xdr:col>
      <xdr:colOff>2000384</xdr:colOff>
      <xdr:row>603</xdr:row>
      <xdr:rowOff>171515</xdr:rowOff>
    </xdr:to>
    <xdr:sp macro="" textlink="">
      <xdr:nvSpPr>
        <xdr:cNvPr id="718" name="Text Box 41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9525" y="1323975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603</xdr:row>
      <xdr:rowOff>171515</xdr:rowOff>
    </xdr:from>
    <xdr:to>
      <xdr:col>1</xdr:col>
      <xdr:colOff>2000384</xdr:colOff>
      <xdr:row>603</xdr:row>
      <xdr:rowOff>171515</xdr:rowOff>
    </xdr:to>
    <xdr:sp macro="" textlink="">
      <xdr:nvSpPr>
        <xdr:cNvPr id="719" name="Text Box 39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9525" y="1323975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603</xdr:row>
      <xdr:rowOff>171515</xdr:rowOff>
    </xdr:from>
    <xdr:to>
      <xdr:col>1</xdr:col>
      <xdr:colOff>2000384</xdr:colOff>
      <xdr:row>603</xdr:row>
      <xdr:rowOff>171515</xdr:rowOff>
    </xdr:to>
    <xdr:sp macro="" textlink="">
      <xdr:nvSpPr>
        <xdr:cNvPr id="720" name="Text Box 40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9525" y="1323975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603</xdr:row>
      <xdr:rowOff>171515</xdr:rowOff>
    </xdr:from>
    <xdr:to>
      <xdr:col>1</xdr:col>
      <xdr:colOff>2000384</xdr:colOff>
      <xdr:row>603</xdr:row>
      <xdr:rowOff>171515</xdr:rowOff>
    </xdr:to>
    <xdr:sp macro="" textlink="">
      <xdr:nvSpPr>
        <xdr:cNvPr id="721" name="Text Box 41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9525" y="1323975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603</xdr:row>
      <xdr:rowOff>171515</xdr:rowOff>
    </xdr:from>
    <xdr:to>
      <xdr:col>1</xdr:col>
      <xdr:colOff>2000384</xdr:colOff>
      <xdr:row>603</xdr:row>
      <xdr:rowOff>171515</xdr:rowOff>
    </xdr:to>
    <xdr:sp macro="" textlink="">
      <xdr:nvSpPr>
        <xdr:cNvPr id="722" name="Text Box 4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9525" y="1323975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603</xdr:row>
      <xdr:rowOff>171515</xdr:rowOff>
    </xdr:from>
    <xdr:to>
      <xdr:col>1</xdr:col>
      <xdr:colOff>2000384</xdr:colOff>
      <xdr:row>603</xdr:row>
      <xdr:rowOff>171515</xdr:rowOff>
    </xdr:to>
    <xdr:sp macro="" textlink="">
      <xdr:nvSpPr>
        <xdr:cNvPr id="723" name="Text Box 43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9525" y="1323975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637</xdr:row>
      <xdr:rowOff>171515</xdr:rowOff>
    </xdr:from>
    <xdr:to>
      <xdr:col>1</xdr:col>
      <xdr:colOff>2000384</xdr:colOff>
      <xdr:row>637</xdr:row>
      <xdr:rowOff>171515</xdr:rowOff>
    </xdr:to>
    <xdr:sp macro="" textlink="">
      <xdr:nvSpPr>
        <xdr:cNvPr id="724" name="Text Box 39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9525" y="1391984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637</xdr:row>
      <xdr:rowOff>171515</xdr:rowOff>
    </xdr:from>
    <xdr:to>
      <xdr:col>1</xdr:col>
      <xdr:colOff>2000384</xdr:colOff>
      <xdr:row>637</xdr:row>
      <xdr:rowOff>171515</xdr:rowOff>
    </xdr:to>
    <xdr:sp macro="" textlink="">
      <xdr:nvSpPr>
        <xdr:cNvPr id="725" name="Text Box 40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9525" y="1391984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637</xdr:row>
      <xdr:rowOff>171515</xdr:rowOff>
    </xdr:from>
    <xdr:to>
      <xdr:col>1</xdr:col>
      <xdr:colOff>2000384</xdr:colOff>
      <xdr:row>637</xdr:row>
      <xdr:rowOff>171515</xdr:rowOff>
    </xdr:to>
    <xdr:sp macro="" textlink="">
      <xdr:nvSpPr>
        <xdr:cNvPr id="726" name="Text Box 41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9525" y="1391984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637</xdr:row>
      <xdr:rowOff>171515</xdr:rowOff>
    </xdr:from>
    <xdr:to>
      <xdr:col>1</xdr:col>
      <xdr:colOff>2000384</xdr:colOff>
      <xdr:row>637</xdr:row>
      <xdr:rowOff>171515</xdr:rowOff>
    </xdr:to>
    <xdr:sp macro="" textlink="">
      <xdr:nvSpPr>
        <xdr:cNvPr id="727" name="Text Box 42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9525" y="1391984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637</xdr:row>
      <xdr:rowOff>171515</xdr:rowOff>
    </xdr:from>
    <xdr:to>
      <xdr:col>1</xdr:col>
      <xdr:colOff>2000384</xdr:colOff>
      <xdr:row>637</xdr:row>
      <xdr:rowOff>171515</xdr:rowOff>
    </xdr:to>
    <xdr:sp macro="" textlink="">
      <xdr:nvSpPr>
        <xdr:cNvPr id="728" name="Text Box 39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9525" y="1391984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637</xdr:row>
      <xdr:rowOff>171515</xdr:rowOff>
    </xdr:from>
    <xdr:to>
      <xdr:col>1</xdr:col>
      <xdr:colOff>2000384</xdr:colOff>
      <xdr:row>637</xdr:row>
      <xdr:rowOff>171515</xdr:rowOff>
    </xdr:to>
    <xdr:sp macro="" textlink="">
      <xdr:nvSpPr>
        <xdr:cNvPr id="729" name="Text Box 40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9525" y="1391984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637</xdr:row>
      <xdr:rowOff>171515</xdr:rowOff>
    </xdr:from>
    <xdr:to>
      <xdr:col>1</xdr:col>
      <xdr:colOff>2000384</xdr:colOff>
      <xdr:row>637</xdr:row>
      <xdr:rowOff>171515</xdr:rowOff>
    </xdr:to>
    <xdr:sp macro="" textlink="">
      <xdr:nvSpPr>
        <xdr:cNvPr id="730" name="Text Box 41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9525" y="1391984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637</xdr:row>
      <xdr:rowOff>171515</xdr:rowOff>
    </xdr:from>
    <xdr:to>
      <xdr:col>1</xdr:col>
      <xdr:colOff>2000384</xdr:colOff>
      <xdr:row>637</xdr:row>
      <xdr:rowOff>171515</xdr:rowOff>
    </xdr:to>
    <xdr:sp macro="" textlink="">
      <xdr:nvSpPr>
        <xdr:cNvPr id="731" name="Text Box 39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9525" y="1391984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637</xdr:row>
      <xdr:rowOff>171515</xdr:rowOff>
    </xdr:from>
    <xdr:to>
      <xdr:col>1</xdr:col>
      <xdr:colOff>2000384</xdr:colOff>
      <xdr:row>637</xdr:row>
      <xdr:rowOff>171515</xdr:rowOff>
    </xdr:to>
    <xdr:sp macro="" textlink="">
      <xdr:nvSpPr>
        <xdr:cNvPr id="732" name="Text Box 40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9525" y="1391984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637</xdr:row>
      <xdr:rowOff>171515</xdr:rowOff>
    </xdr:from>
    <xdr:to>
      <xdr:col>1</xdr:col>
      <xdr:colOff>2000384</xdr:colOff>
      <xdr:row>637</xdr:row>
      <xdr:rowOff>171515</xdr:rowOff>
    </xdr:to>
    <xdr:sp macro="" textlink="">
      <xdr:nvSpPr>
        <xdr:cNvPr id="733" name="Text Box 41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9525" y="1391984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637</xdr:row>
      <xdr:rowOff>171515</xdr:rowOff>
    </xdr:from>
    <xdr:to>
      <xdr:col>1</xdr:col>
      <xdr:colOff>2000384</xdr:colOff>
      <xdr:row>637</xdr:row>
      <xdr:rowOff>171515</xdr:rowOff>
    </xdr:to>
    <xdr:sp macro="" textlink="">
      <xdr:nvSpPr>
        <xdr:cNvPr id="734" name="Text Box 4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9525" y="1391984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637</xdr:row>
      <xdr:rowOff>171515</xdr:rowOff>
    </xdr:from>
    <xdr:to>
      <xdr:col>1</xdr:col>
      <xdr:colOff>2000384</xdr:colOff>
      <xdr:row>637</xdr:row>
      <xdr:rowOff>171515</xdr:rowOff>
    </xdr:to>
    <xdr:sp macro="" textlink="">
      <xdr:nvSpPr>
        <xdr:cNvPr id="735" name="Text Box 43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9525" y="13919841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639</xdr:row>
      <xdr:rowOff>171515</xdr:rowOff>
    </xdr:from>
    <xdr:to>
      <xdr:col>1</xdr:col>
      <xdr:colOff>2000384</xdr:colOff>
      <xdr:row>639</xdr:row>
      <xdr:rowOff>171515</xdr:rowOff>
    </xdr:to>
    <xdr:sp macro="" textlink="">
      <xdr:nvSpPr>
        <xdr:cNvPr id="736" name="Text Box 39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9525" y="1395984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639</xdr:row>
      <xdr:rowOff>171515</xdr:rowOff>
    </xdr:from>
    <xdr:to>
      <xdr:col>1</xdr:col>
      <xdr:colOff>2000384</xdr:colOff>
      <xdr:row>639</xdr:row>
      <xdr:rowOff>171515</xdr:rowOff>
    </xdr:to>
    <xdr:sp macro="" textlink="">
      <xdr:nvSpPr>
        <xdr:cNvPr id="737" name="Text Box 40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9525" y="1395984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639</xdr:row>
      <xdr:rowOff>171515</xdr:rowOff>
    </xdr:from>
    <xdr:to>
      <xdr:col>1</xdr:col>
      <xdr:colOff>2000384</xdr:colOff>
      <xdr:row>639</xdr:row>
      <xdr:rowOff>171515</xdr:rowOff>
    </xdr:to>
    <xdr:sp macro="" textlink="">
      <xdr:nvSpPr>
        <xdr:cNvPr id="738" name="Text Box 41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9525" y="1395984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639</xdr:row>
      <xdr:rowOff>171515</xdr:rowOff>
    </xdr:from>
    <xdr:to>
      <xdr:col>1</xdr:col>
      <xdr:colOff>2000384</xdr:colOff>
      <xdr:row>639</xdr:row>
      <xdr:rowOff>171515</xdr:rowOff>
    </xdr:to>
    <xdr:sp macro="" textlink="">
      <xdr:nvSpPr>
        <xdr:cNvPr id="739" name="Text Box 4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9525" y="1395984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639</xdr:row>
      <xdr:rowOff>171515</xdr:rowOff>
    </xdr:from>
    <xdr:to>
      <xdr:col>1</xdr:col>
      <xdr:colOff>2000384</xdr:colOff>
      <xdr:row>639</xdr:row>
      <xdr:rowOff>171515</xdr:rowOff>
    </xdr:to>
    <xdr:sp macro="" textlink="">
      <xdr:nvSpPr>
        <xdr:cNvPr id="740" name="Text Box 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9525" y="1395984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639</xdr:row>
      <xdr:rowOff>171515</xdr:rowOff>
    </xdr:from>
    <xdr:to>
      <xdr:col>1</xdr:col>
      <xdr:colOff>2000384</xdr:colOff>
      <xdr:row>639</xdr:row>
      <xdr:rowOff>171515</xdr:rowOff>
    </xdr:to>
    <xdr:sp macro="" textlink="">
      <xdr:nvSpPr>
        <xdr:cNvPr id="741" name="Text Box 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9525" y="1395984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639</xdr:row>
      <xdr:rowOff>171515</xdr:rowOff>
    </xdr:from>
    <xdr:to>
      <xdr:col>1</xdr:col>
      <xdr:colOff>2000384</xdr:colOff>
      <xdr:row>639</xdr:row>
      <xdr:rowOff>171515</xdr:rowOff>
    </xdr:to>
    <xdr:sp macro="" textlink="">
      <xdr:nvSpPr>
        <xdr:cNvPr id="742" name="Text Box 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9525" y="1395984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639</xdr:row>
      <xdr:rowOff>171515</xdr:rowOff>
    </xdr:from>
    <xdr:to>
      <xdr:col>1</xdr:col>
      <xdr:colOff>2000384</xdr:colOff>
      <xdr:row>639</xdr:row>
      <xdr:rowOff>171515</xdr:rowOff>
    </xdr:to>
    <xdr:sp macro="" textlink="">
      <xdr:nvSpPr>
        <xdr:cNvPr id="743" name="Text Box 39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9525" y="1395984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639</xdr:row>
      <xdr:rowOff>171515</xdr:rowOff>
    </xdr:from>
    <xdr:to>
      <xdr:col>1</xdr:col>
      <xdr:colOff>2000384</xdr:colOff>
      <xdr:row>639</xdr:row>
      <xdr:rowOff>171515</xdr:rowOff>
    </xdr:to>
    <xdr:sp macro="" textlink="">
      <xdr:nvSpPr>
        <xdr:cNvPr id="744" name="Text Box 40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9525" y="1395984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639</xdr:row>
      <xdr:rowOff>171515</xdr:rowOff>
    </xdr:from>
    <xdr:to>
      <xdr:col>1</xdr:col>
      <xdr:colOff>2000384</xdr:colOff>
      <xdr:row>639</xdr:row>
      <xdr:rowOff>171515</xdr:rowOff>
    </xdr:to>
    <xdr:sp macro="" textlink="">
      <xdr:nvSpPr>
        <xdr:cNvPr id="745" name="Text Box 41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9525" y="1395984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639</xdr:row>
      <xdr:rowOff>171515</xdr:rowOff>
    </xdr:from>
    <xdr:to>
      <xdr:col>1</xdr:col>
      <xdr:colOff>2000384</xdr:colOff>
      <xdr:row>639</xdr:row>
      <xdr:rowOff>171515</xdr:rowOff>
    </xdr:to>
    <xdr:sp macro="" textlink="">
      <xdr:nvSpPr>
        <xdr:cNvPr id="746" name="Text Box 4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9525" y="1395984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  <xdr:twoCellAnchor>
    <xdr:from>
      <xdr:col>0</xdr:col>
      <xdr:colOff>9525</xdr:colOff>
      <xdr:row>639</xdr:row>
      <xdr:rowOff>171515</xdr:rowOff>
    </xdr:from>
    <xdr:to>
      <xdr:col>1</xdr:col>
      <xdr:colOff>2000384</xdr:colOff>
      <xdr:row>639</xdr:row>
      <xdr:rowOff>171515</xdr:rowOff>
    </xdr:to>
    <xdr:sp macro="" textlink="">
      <xdr:nvSpPr>
        <xdr:cNvPr id="747" name="Text Box 43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9525" y="139598465"/>
          <a:ext cx="271475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PROJET :  603 A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BATIMENT: FOYER</a:t>
          </a:r>
        </a:p>
        <a:p>
          <a:pPr algn="l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Arial"/>
              <a:cs typeface="Arial"/>
            </a:rPr>
            <a:t>LOT N°:   1  -  GROS ŒUVRE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view="pageBreakPreview" zoomScaleSheetLayoutView="100" workbookViewId="0">
      <selection activeCell="C8" sqref="C8"/>
    </sheetView>
  </sheetViews>
  <sheetFormatPr baseColWidth="10" defaultColWidth="11.42578125" defaultRowHeight="15" x14ac:dyDescent="0.2"/>
  <cols>
    <col min="1" max="1" width="11.5703125" style="10" bestFit="1" customWidth="1"/>
    <col min="2" max="2" width="60.7109375" style="10" customWidth="1"/>
    <col min="3" max="3" width="25.140625" style="10" customWidth="1"/>
    <col min="4" max="4" width="11.42578125" style="10"/>
    <col min="5" max="5" width="12.85546875" style="10" bestFit="1" customWidth="1"/>
    <col min="6" max="6" width="19.28515625" style="10" bestFit="1" customWidth="1"/>
    <col min="7" max="9" width="11.42578125" style="10"/>
    <col min="10" max="10" width="19.140625" style="10" bestFit="1" customWidth="1"/>
    <col min="11" max="16384" width="11.42578125" style="10"/>
  </cols>
  <sheetData>
    <row r="1" spans="1:10" s="11" customFormat="1" ht="18" x14ac:dyDescent="0.2">
      <c r="A1" s="182"/>
      <c r="B1" s="182"/>
      <c r="C1" s="182"/>
    </row>
    <row r="2" spans="1:10" s="11" customFormat="1" ht="28.5" x14ac:dyDescent="0.2">
      <c r="A2" s="22"/>
      <c r="B2" s="24" t="s">
        <v>387</v>
      </c>
      <c r="C2" s="22"/>
    </row>
    <row r="3" spans="1:10" s="11" customFormat="1" ht="18" x14ac:dyDescent="0.2">
      <c r="A3" s="22"/>
      <c r="B3" s="24"/>
      <c r="C3" s="22"/>
    </row>
    <row r="4" spans="1:10" s="12" customFormat="1" ht="18" customHeight="1" x14ac:dyDescent="0.25">
      <c r="B4" s="23" t="s">
        <v>102</v>
      </c>
      <c r="C4" s="25"/>
    </row>
    <row r="5" spans="1:10" s="5" customFormat="1" ht="16.5" thickBot="1" x14ac:dyDescent="0.3">
      <c r="C5" s="15"/>
    </row>
    <row r="6" spans="1:10" s="5" customFormat="1" ht="16.5" thickTop="1" x14ac:dyDescent="0.25">
      <c r="A6" s="183" t="s">
        <v>103</v>
      </c>
      <c r="B6" s="183" t="s">
        <v>104</v>
      </c>
      <c r="C6" s="185" t="s">
        <v>105</v>
      </c>
    </row>
    <row r="7" spans="1:10" s="5" customFormat="1" ht="16.5" thickBot="1" x14ac:dyDescent="0.3">
      <c r="A7" s="184"/>
      <c r="B7" s="184"/>
      <c r="C7" s="186"/>
    </row>
    <row r="8" spans="1:10" s="5" customFormat="1" ht="20.25" customHeight="1" thickTop="1" x14ac:dyDescent="0.25">
      <c r="A8" s="6">
        <v>1</v>
      </c>
      <c r="B8" s="7" t="s">
        <v>38</v>
      </c>
      <c r="C8" s="16">
        <f>'BRD et (Estimation)'!F92</f>
        <v>0</v>
      </c>
      <c r="E8" s="131"/>
      <c r="F8" s="153"/>
    </row>
    <row r="9" spans="1:10" s="5" customFormat="1" ht="20.25" customHeight="1" x14ac:dyDescent="0.25">
      <c r="A9" s="8">
        <v>2</v>
      </c>
      <c r="B9" s="9" t="s">
        <v>25</v>
      </c>
      <c r="C9" s="17">
        <f>'BRD et (Estimation)'!F115</f>
        <v>0</v>
      </c>
      <c r="E9" s="131"/>
    </row>
    <row r="10" spans="1:10" s="5" customFormat="1" ht="20.25" customHeight="1" x14ac:dyDescent="0.25">
      <c r="A10" s="8">
        <v>3</v>
      </c>
      <c r="B10" s="9" t="s">
        <v>109</v>
      </c>
      <c r="C10" s="17">
        <f>'BRD et (Estimation)'!F129</f>
        <v>0</v>
      </c>
      <c r="E10" s="131"/>
    </row>
    <row r="11" spans="1:10" s="5" customFormat="1" ht="20.25" customHeight="1" x14ac:dyDescent="0.25">
      <c r="A11" s="8">
        <v>4</v>
      </c>
      <c r="B11" s="9" t="s">
        <v>69</v>
      </c>
      <c r="C11" s="17">
        <f>'BRD et (Estimation)'!F206</f>
        <v>0</v>
      </c>
      <c r="E11" s="131"/>
    </row>
    <row r="12" spans="1:10" s="5" customFormat="1" ht="20.25" customHeight="1" x14ac:dyDescent="0.25">
      <c r="A12" s="8">
        <v>5</v>
      </c>
      <c r="B12" s="9" t="s">
        <v>57</v>
      </c>
      <c r="C12" s="17">
        <f>+'BRD et (Estimation)'!F268</f>
        <v>0</v>
      </c>
      <c r="E12" s="131"/>
    </row>
    <row r="13" spans="1:10" s="5" customFormat="1" ht="20.25" customHeight="1" x14ac:dyDescent="0.25">
      <c r="A13" s="8">
        <v>6</v>
      </c>
      <c r="B13" s="9" t="s">
        <v>66</v>
      </c>
      <c r="C13" s="17">
        <f>'BRD et (Estimation)'!F274</f>
        <v>0</v>
      </c>
      <c r="E13" s="131"/>
    </row>
    <row r="14" spans="1:10" s="5" customFormat="1" ht="20.25" customHeight="1" x14ac:dyDescent="0.25">
      <c r="A14" s="8">
        <v>7</v>
      </c>
      <c r="B14" s="9" t="s">
        <v>128</v>
      </c>
      <c r="C14" s="17">
        <f>+'BRD et (Estimation)'!F290</f>
        <v>0</v>
      </c>
      <c r="E14" s="131"/>
    </row>
    <row r="15" spans="1:10" s="5" customFormat="1" ht="16.5" thickBot="1" x14ac:dyDescent="0.3">
      <c r="A15" s="8">
        <v>8</v>
      </c>
      <c r="B15" s="27" t="s">
        <v>167</v>
      </c>
      <c r="C15" s="28">
        <f>'BRD et (Estimation)'!F339</f>
        <v>0</v>
      </c>
      <c r="E15" s="131"/>
      <c r="J15" s="152"/>
    </row>
    <row r="16" spans="1:10" s="5" customFormat="1" ht="17.25" thickTop="1" thickBot="1" x14ac:dyDescent="0.3">
      <c r="A16" s="176" t="s">
        <v>106</v>
      </c>
      <c r="B16" s="177"/>
      <c r="C16" s="29">
        <f>SUM(C8:C15)</f>
        <v>0</v>
      </c>
      <c r="E16" s="131"/>
    </row>
    <row r="17" spans="1:10" s="5" customFormat="1" ht="17.25" thickTop="1" thickBot="1" x14ac:dyDescent="0.3">
      <c r="A17" s="178" t="s">
        <v>107</v>
      </c>
      <c r="B17" s="179"/>
      <c r="C17" s="30">
        <f>C16*20%</f>
        <v>0</v>
      </c>
      <c r="E17" s="129"/>
    </row>
    <row r="18" spans="1:10" s="5" customFormat="1" ht="17.25" thickTop="1" thickBot="1" x14ac:dyDescent="0.3">
      <c r="A18" s="180" t="s">
        <v>108</v>
      </c>
      <c r="B18" s="181"/>
      <c r="C18" s="31">
        <f>SUM(C16:C17)</f>
        <v>0</v>
      </c>
      <c r="E18" s="129"/>
      <c r="J18" s="151"/>
    </row>
    <row r="19" spans="1:10" ht="15.75" thickTop="1" x14ac:dyDescent="0.2"/>
    <row r="21" spans="1:10" x14ac:dyDescent="0.2">
      <c r="B21" s="42"/>
      <c r="C21" s="42"/>
      <c r="D21" s="42"/>
    </row>
    <row r="22" spans="1:10" x14ac:dyDescent="0.2">
      <c r="B22" s="41"/>
      <c r="C22" s="130"/>
      <c r="D22" s="42"/>
    </row>
  </sheetData>
  <mergeCells count="7">
    <mergeCell ref="A16:B16"/>
    <mergeCell ref="A17:B17"/>
    <mergeCell ref="A18:B18"/>
    <mergeCell ref="A1:C1"/>
    <mergeCell ref="A6:A7"/>
    <mergeCell ref="B6:B7"/>
    <mergeCell ref="C6:C7"/>
  </mergeCells>
  <printOptions horizontalCentered="1"/>
  <pageMargins left="0.51181102362204722" right="0.43307086614173229" top="0.74803149606299213" bottom="0.74803149606299213" header="0.31496062992125984" footer="0.31496062992125984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V352"/>
  <sheetViews>
    <sheetView showZeros="0" view="pageBreakPreview" topLeftCell="A304" zoomScale="85" zoomScaleNormal="85" zoomScaleSheetLayoutView="85" workbookViewId="0">
      <selection activeCell="K20" sqref="K20"/>
    </sheetView>
  </sheetViews>
  <sheetFormatPr baseColWidth="10" defaultColWidth="11.42578125" defaultRowHeight="15.75" x14ac:dyDescent="0.25"/>
  <cols>
    <col min="1" max="1" width="11.140625" style="14" bestFit="1" customWidth="1"/>
    <col min="2" max="2" width="59.42578125" style="120" customWidth="1"/>
    <col min="3" max="3" width="6.5703125" style="14" bestFit="1" customWidth="1"/>
    <col min="4" max="4" width="11.85546875" style="121" bestFit="1" customWidth="1"/>
    <col min="5" max="5" width="14.5703125" style="122" bestFit="1" customWidth="1"/>
    <col min="6" max="6" width="17.42578125" style="122" customWidth="1"/>
    <col min="7" max="7" width="25.42578125" style="13" bestFit="1" customWidth="1"/>
    <col min="8" max="16384" width="11.42578125" style="13"/>
  </cols>
  <sheetData>
    <row r="1" spans="1:6" ht="69.599999999999994" customHeight="1" x14ac:dyDescent="0.25">
      <c r="A1" s="164" t="s">
        <v>387</v>
      </c>
      <c r="B1" s="164"/>
      <c r="C1" s="164"/>
      <c r="D1" s="164"/>
      <c r="E1" s="164"/>
      <c r="F1" s="164"/>
    </row>
    <row r="2" spans="1:6" s="43" customFormat="1" ht="34.5" customHeight="1" x14ac:dyDescent="0.2">
      <c r="A2" s="165" t="s">
        <v>100</v>
      </c>
      <c r="B2" s="165"/>
      <c r="C2" s="165"/>
      <c r="D2" s="165"/>
      <c r="E2" s="165"/>
      <c r="F2" s="165"/>
    </row>
    <row r="3" spans="1:6" s="43" customFormat="1" ht="16.5" thickBot="1" x14ac:dyDescent="0.25">
      <c r="A3" s="44"/>
      <c r="B3" s="45"/>
      <c r="C3" s="46"/>
      <c r="D3" s="47"/>
      <c r="E3" s="48"/>
      <c r="F3" s="49"/>
    </row>
    <row r="4" spans="1:6" s="51" customFormat="1" ht="33" thickTop="1" thickBot="1" x14ac:dyDescent="0.25">
      <c r="A4" s="166" t="s">
        <v>55</v>
      </c>
      <c r="B4" s="167" t="s">
        <v>39</v>
      </c>
      <c r="C4" s="167" t="s">
        <v>44</v>
      </c>
      <c r="D4" s="50"/>
      <c r="E4" s="137" t="s">
        <v>58</v>
      </c>
      <c r="F4" s="168" t="s">
        <v>59</v>
      </c>
    </row>
    <row r="5" spans="1:6" s="51" customFormat="1" ht="23.25" customHeight="1" thickTop="1" thickBot="1" x14ac:dyDescent="0.25">
      <c r="A5" s="166"/>
      <c r="B5" s="167"/>
      <c r="C5" s="167"/>
      <c r="D5" s="50" t="s">
        <v>113</v>
      </c>
      <c r="E5" s="52" t="s">
        <v>60</v>
      </c>
      <c r="F5" s="168"/>
    </row>
    <row r="6" spans="1:6" s="51" customFormat="1" ht="16.5" thickTop="1" x14ac:dyDescent="0.25">
      <c r="A6" s="53"/>
      <c r="B6" s="26" t="s">
        <v>171</v>
      </c>
      <c r="C6" s="21"/>
      <c r="D6" s="18"/>
      <c r="E6" s="18"/>
      <c r="F6" s="3"/>
    </row>
    <row r="7" spans="1:6" s="51" customFormat="1" x14ac:dyDescent="0.2">
      <c r="A7" s="54" t="s">
        <v>70</v>
      </c>
      <c r="B7" s="55" t="s">
        <v>165</v>
      </c>
      <c r="C7" s="54"/>
      <c r="D7" s="18"/>
      <c r="E7" s="18"/>
      <c r="F7" s="2"/>
    </row>
    <row r="8" spans="1:6" s="51" customFormat="1" x14ac:dyDescent="0.2">
      <c r="A8" s="56"/>
      <c r="B8" s="57" t="s">
        <v>117</v>
      </c>
      <c r="C8" s="3" t="s">
        <v>119</v>
      </c>
      <c r="D8" s="19">
        <v>1</v>
      </c>
      <c r="E8" s="18"/>
      <c r="F8" s="18"/>
    </row>
    <row r="9" spans="1:6" s="43" customFormat="1" x14ac:dyDescent="0.2">
      <c r="A9" s="58" t="s">
        <v>71</v>
      </c>
      <c r="B9" s="59" t="s">
        <v>169</v>
      </c>
      <c r="C9" s="3"/>
      <c r="D9" s="19"/>
      <c r="E9" s="18"/>
      <c r="F9" s="18"/>
    </row>
    <row r="10" spans="1:6" s="43" customFormat="1" x14ac:dyDescent="0.25">
      <c r="A10" s="56" t="s">
        <v>72</v>
      </c>
      <c r="B10" s="60" t="s">
        <v>151</v>
      </c>
      <c r="C10" s="3"/>
      <c r="D10" s="19"/>
      <c r="E10" s="18"/>
      <c r="F10" s="18"/>
    </row>
    <row r="11" spans="1:6" s="43" customFormat="1" x14ac:dyDescent="0.2">
      <c r="A11" s="61"/>
      <c r="B11" s="62" t="s">
        <v>16</v>
      </c>
      <c r="C11" s="2" t="s">
        <v>43</v>
      </c>
      <c r="D11" s="19">
        <v>5400</v>
      </c>
      <c r="E11" s="18"/>
      <c r="F11" s="18"/>
    </row>
    <row r="12" spans="1:6" s="43" customFormat="1" x14ac:dyDescent="0.2">
      <c r="A12" s="56" t="s">
        <v>73</v>
      </c>
      <c r="B12" s="57" t="s">
        <v>152</v>
      </c>
      <c r="C12" s="3"/>
      <c r="D12" s="19"/>
      <c r="E12" s="18"/>
      <c r="F12" s="18"/>
    </row>
    <row r="13" spans="1:6" s="43" customFormat="1" x14ac:dyDescent="0.2">
      <c r="A13" s="61"/>
      <c r="B13" s="62" t="s">
        <v>1</v>
      </c>
      <c r="C13" s="2" t="s">
        <v>2</v>
      </c>
      <c r="D13" s="19">
        <v>6500</v>
      </c>
      <c r="E13" s="18"/>
      <c r="F13" s="18"/>
    </row>
    <row r="14" spans="1:6" s="43" customFormat="1" x14ac:dyDescent="0.2">
      <c r="A14" s="56" t="s">
        <v>74</v>
      </c>
      <c r="B14" s="57" t="s">
        <v>30</v>
      </c>
      <c r="C14" s="2"/>
      <c r="D14" s="19">
        <v>0</v>
      </c>
      <c r="E14" s="18"/>
      <c r="F14" s="18"/>
    </row>
    <row r="15" spans="1:6" s="43" customFormat="1" x14ac:dyDescent="0.2">
      <c r="A15" s="61"/>
      <c r="B15" s="57" t="s">
        <v>1</v>
      </c>
      <c r="C15" s="2" t="s">
        <v>2</v>
      </c>
      <c r="D15" s="19">
        <v>6500</v>
      </c>
      <c r="E15" s="18"/>
      <c r="F15" s="18"/>
    </row>
    <row r="16" spans="1:6" s="43" customFormat="1" x14ac:dyDescent="0.2">
      <c r="A16" s="56" t="s">
        <v>75</v>
      </c>
      <c r="B16" s="57" t="s">
        <v>3</v>
      </c>
      <c r="C16" s="2"/>
      <c r="D16" s="19">
        <v>0</v>
      </c>
      <c r="E16" s="18"/>
      <c r="F16" s="18"/>
    </row>
    <row r="17" spans="1:6" s="43" customFormat="1" x14ac:dyDescent="0.2">
      <c r="A17" s="61"/>
      <c r="B17" s="57" t="s">
        <v>1</v>
      </c>
      <c r="C17" s="2" t="s">
        <v>2</v>
      </c>
      <c r="D17" s="19">
        <v>1600</v>
      </c>
      <c r="E17" s="18"/>
      <c r="F17" s="18"/>
    </row>
    <row r="18" spans="1:6" s="43" customFormat="1" x14ac:dyDescent="0.2">
      <c r="A18" s="58" t="s">
        <v>76</v>
      </c>
      <c r="B18" s="59" t="s">
        <v>110</v>
      </c>
      <c r="C18" s="2"/>
      <c r="D18" s="19">
        <v>0</v>
      </c>
      <c r="E18" s="18"/>
      <c r="F18" s="18"/>
    </row>
    <row r="19" spans="1:6" s="43" customFormat="1" x14ac:dyDescent="0.2">
      <c r="A19" s="56" t="s">
        <v>77</v>
      </c>
      <c r="B19" s="57" t="s">
        <v>47</v>
      </c>
      <c r="C19" s="2"/>
      <c r="D19" s="19">
        <v>0</v>
      </c>
      <c r="E19" s="18"/>
      <c r="F19" s="18"/>
    </row>
    <row r="20" spans="1:6" s="43" customFormat="1" x14ac:dyDescent="0.2">
      <c r="A20" s="61"/>
      <c r="B20" s="57" t="s">
        <v>1</v>
      </c>
      <c r="C20" s="2" t="s">
        <v>2</v>
      </c>
      <c r="D20" s="19">
        <v>385</v>
      </c>
      <c r="E20" s="18"/>
      <c r="F20" s="18"/>
    </row>
    <row r="21" spans="1:6" s="43" customFormat="1" x14ac:dyDescent="0.2">
      <c r="A21" s="56" t="s">
        <v>78</v>
      </c>
      <c r="B21" s="57" t="s">
        <v>4</v>
      </c>
      <c r="C21" s="2"/>
      <c r="D21" s="19">
        <v>0</v>
      </c>
      <c r="E21" s="18"/>
      <c r="F21" s="18"/>
    </row>
    <row r="22" spans="1:6" s="43" customFormat="1" x14ac:dyDescent="0.2">
      <c r="A22" s="61"/>
      <c r="B22" s="57" t="s">
        <v>1</v>
      </c>
      <c r="C22" s="2" t="s">
        <v>2</v>
      </c>
      <c r="D22" s="19">
        <v>185</v>
      </c>
      <c r="E22" s="18"/>
      <c r="F22" s="18"/>
    </row>
    <row r="23" spans="1:6" s="43" customFormat="1" x14ac:dyDescent="0.2">
      <c r="A23" s="56" t="s">
        <v>153</v>
      </c>
      <c r="B23" s="57" t="s">
        <v>5</v>
      </c>
      <c r="C23" s="2"/>
      <c r="D23" s="19">
        <v>0</v>
      </c>
      <c r="E23" s="18"/>
      <c r="F23" s="18"/>
    </row>
    <row r="24" spans="1:6" s="43" customFormat="1" x14ac:dyDescent="0.2">
      <c r="A24" s="61"/>
      <c r="B24" s="57" t="s">
        <v>1</v>
      </c>
      <c r="C24" s="2" t="s">
        <v>2</v>
      </c>
      <c r="D24" s="19">
        <v>70</v>
      </c>
      <c r="E24" s="18"/>
      <c r="F24" s="18"/>
    </row>
    <row r="25" spans="1:6" s="43" customFormat="1" x14ac:dyDescent="0.2">
      <c r="A25" s="56" t="s">
        <v>172</v>
      </c>
      <c r="B25" s="57" t="s">
        <v>6</v>
      </c>
      <c r="C25" s="2"/>
      <c r="D25" s="19">
        <v>0</v>
      </c>
      <c r="E25" s="18"/>
      <c r="F25" s="18"/>
    </row>
    <row r="26" spans="1:6" s="43" customFormat="1" x14ac:dyDescent="0.2">
      <c r="A26" s="61"/>
      <c r="B26" s="63" t="s">
        <v>16</v>
      </c>
      <c r="C26" s="2" t="s">
        <v>43</v>
      </c>
      <c r="D26" s="64">
        <v>840</v>
      </c>
      <c r="E26" s="18"/>
      <c r="F26" s="18"/>
    </row>
    <row r="27" spans="1:6" s="43" customFormat="1" collapsed="1" x14ac:dyDescent="0.2">
      <c r="A27" s="56" t="s">
        <v>173</v>
      </c>
      <c r="B27" s="63" t="s">
        <v>10</v>
      </c>
      <c r="C27" s="2"/>
      <c r="D27" s="19">
        <v>0</v>
      </c>
      <c r="E27" s="18"/>
      <c r="F27" s="18"/>
    </row>
    <row r="28" spans="1:6" s="43" customFormat="1" x14ac:dyDescent="0.2">
      <c r="A28" s="61"/>
      <c r="B28" s="57" t="s">
        <v>111</v>
      </c>
      <c r="C28" s="2" t="s">
        <v>122</v>
      </c>
      <c r="D28" s="19">
        <v>31</v>
      </c>
      <c r="E28" s="18"/>
      <c r="F28" s="18"/>
    </row>
    <row r="29" spans="1:6" s="43" customFormat="1" x14ac:dyDescent="0.2">
      <c r="A29" s="61"/>
      <c r="B29" s="57"/>
      <c r="C29" s="2"/>
      <c r="D29" s="19">
        <v>0</v>
      </c>
      <c r="E29" s="18"/>
      <c r="F29" s="18"/>
    </row>
    <row r="30" spans="1:6" s="43" customFormat="1" x14ac:dyDescent="0.2">
      <c r="A30" s="58" t="s">
        <v>79</v>
      </c>
      <c r="B30" s="59" t="s">
        <v>11</v>
      </c>
      <c r="C30" s="2"/>
      <c r="D30" s="19">
        <v>0</v>
      </c>
      <c r="E30" s="18"/>
      <c r="F30" s="18"/>
    </row>
    <row r="31" spans="1:6" s="43" customFormat="1" x14ac:dyDescent="0.25">
      <c r="A31" s="56" t="s">
        <v>80</v>
      </c>
      <c r="B31" s="60" t="s">
        <v>168</v>
      </c>
      <c r="C31" s="2"/>
      <c r="D31" s="19">
        <v>0</v>
      </c>
      <c r="E31" s="18"/>
      <c r="F31" s="18"/>
    </row>
    <row r="32" spans="1:6" s="43" customFormat="1" x14ac:dyDescent="0.2">
      <c r="A32" s="56"/>
      <c r="B32" s="57" t="s">
        <v>1</v>
      </c>
      <c r="C32" s="2" t="s">
        <v>2</v>
      </c>
      <c r="D32" s="19">
        <v>655</v>
      </c>
      <c r="E32" s="18"/>
      <c r="F32" s="18"/>
    </row>
    <row r="33" spans="1:6" s="43" customFormat="1" x14ac:dyDescent="0.2">
      <c r="A33" s="56" t="s">
        <v>281</v>
      </c>
      <c r="B33" s="57" t="s">
        <v>12</v>
      </c>
      <c r="C33" s="54"/>
      <c r="D33" s="18">
        <v>0</v>
      </c>
      <c r="E33" s="18"/>
      <c r="F33" s="18"/>
    </row>
    <row r="34" spans="1:6" s="43" customFormat="1" x14ac:dyDescent="0.2">
      <c r="A34" s="56"/>
      <c r="B34" s="57" t="s">
        <v>13</v>
      </c>
      <c r="C34" s="54" t="s">
        <v>40</v>
      </c>
      <c r="D34" s="18">
        <v>62200</v>
      </c>
      <c r="E34" s="18"/>
      <c r="F34" s="18"/>
    </row>
    <row r="35" spans="1:6" s="43" customFormat="1" x14ac:dyDescent="0.2">
      <c r="A35" s="58" t="s">
        <v>81</v>
      </c>
      <c r="B35" s="59" t="s">
        <v>241</v>
      </c>
      <c r="C35" s="127"/>
      <c r="D35" s="128"/>
      <c r="E35" s="128"/>
      <c r="F35" s="18"/>
    </row>
    <row r="36" spans="1:6" s="43" customFormat="1" x14ac:dyDescent="0.2">
      <c r="A36" s="56" t="s">
        <v>82</v>
      </c>
      <c r="B36" s="57" t="s">
        <v>242</v>
      </c>
      <c r="C36" s="54"/>
      <c r="D36" s="18"/>
      <c r="E36" s="18"/>
      <c r="F36" s="18"/>
    </row>
    <row r="37" spans="1:6" s="43" customFormat="1" x14ac:dyDescent="0.2">
      <c r="A37" s="56"/>
      <c r="B37" s="57" t="s">
        <v>14</v>
      </c>
      <c r="C37" s="54" t="s">
        <v>8</v>
      </c>
      <c r="D37" s="18">
        <f>16*31</f>
        <v>496</v>
      </c>
      <c r="E37" s="18"/>
      <c r="F37" s="18"/>
    </row>
    <row r="38" spans="1:6" s="43" customFormat="1" x14ac:dyDescent="0.2">
      <c r="A38" s="56"/>
      <c r="B38" s="57"/>
      <c r="C38" s="2"/>
      <c r="D38" s="19"/>
      <c r="E38" s="18"/>
      <c r="F38" s="18"/>
    </row>
    <row r="39" spans="1:6" s="43" customFormat="1" x14ac:dyDescent="0.2">
      <c r="A39" s="58" t="s">
        <v>83</v>
      </c>
      <c r="B39" s="66" t="s">
        <v>123</v>
      </c>
      <c r="C39" s="2"/>
      <c r="D39" s="19"/>
      <c r="E39" s="18"/>
      <c r="F39" s="18"/>
    </row>
    <row r="40" spans="1:6" s="43" customFormat="1" x14ac:dyDescent="0.25">
      <c r="A40" s="56" t="s">
        <v>84</v>
      </c>
      <c r="B40" s="60" t="s">
        <v>243</v>
      </c>
      <c r="C40" s="2"/>
      <c r="D40" s="19"/>
      <c r="E40" s="18"/>
      <c r="F40" s="18"/>
    </row>
    <row r="41" spans="1:6" s="43" customFormat="1" x14ac:dyDescent="0.2">
      <c r="A41" s="56"/>
      <c r="B41" s="57" t="s">
        <v>9</v>
      </c>
      <c r="C41" s="2" t="s">
        <v>0</v>
      </c>
      <c r="D41" s="19">
        <v>62</v>
      </c>
      <c r="E41" s="18"/>
      <c r="F41" s="18"/>
    </row>
    <row r="42" spans="1:6" s="43" customFormat="1" x14ac:dyDescent="0.25">
      <c r="A42" s="56" t="s">
        <v>85</v>
      </c>
      <c r="B42" s="60" t="s">
        <v>244</v>
      </c>
      <c r="C42" s="2"/>
      <c r="D42" s="19"/>
      <c r="E42" s="18"/>
      <c r="F42" s="18"/>
    </row>
    <row r="43" spans="1:6" s="43" customFormat="1" x14ac:dyDescent="0.2">
      <c r="A43" s="56"/>
      <c r="B43" s="57" t="s">
        <v>9</v>
      </c>
      <c r="C43" s="2" t="s">
        <v>0</v>
      </c>
      <c r="D43" s="19">
        <v>31</v>
      </c>
      <c r="E43" s="18"/>
      <c r="F43" s="18"/>
    </row>
    <row r="44" spans="1:6" s="43" customFormat="1" x14ac:dyDescent="0.25">
      <c r="A44" s="56" t="s">
        <v>115</v>
      </c>
      <c r="B44" s="60" t="s">
        <v>245</v>
      </c>
      <c r="C44" s="2"/>
      <c r="D44" s="19"/>
      <c r="E44" s="18"/>
      <c r="F44" s="18"/>
    </row>
    <row r="45" spans="1:6" s="43" customFormat="1" x14ac:dyDescent="0.2">
      <c r="A45" s="56"/>
      <c r="B45" s="57" t="s">
        <v>9</v>
      </c>
      <c r="C45" s="2" t="s">
        <v>0</v>
      </c>
      <c r="D45" s="19">
        <v>31</v>
      </c>
      <c r="E45" s="18"/>
      <c r="F45" s="18"/>
    </row>
    <row r="46" spans="1:6" s="43" customFormat="1" x14ac:dyDescent="0.2">
      <c r="A46" s="56"/>
      <c r="B46" s="57"/>
      <c r="C46" s="54"/>
      <c r="D46" s="18"/>
      <c r="E46" s="18"/>
      <c r="F46" s="18"/>
    </row>
    <row r="47" spans="1:6" s="43" customFormat="1" x14ac:dyDescent="0.2">
      <c r="A47" s="67">
        <v>1.9</v>
      </c>
      <c r="B47" s="59" t="s">
        <v>15</v>
      </c>
      <c r="C47" s="2"/>
      <c r="D47" s="19"/>
      <c r="E47" s="18"/>
      <c r="F47" s="18"/>
    </row>
    <row r="48" spans="1:6" s="43" customFormat="1" x14ac:dyDescent="0.25">
      <c r="A48" s="61" t="s">
        <v>86</v>
      </c>
      <c r="B48" s="60" t="s">
        <v>50</v>
      </c>
      <c r="C48" s="2"/>
      <c r="D48" s="19"/>
      <c r="E48" s="18"/>
      <c r="F48" s="18"/>
    </row>
    <row r="49" spans="1:6" s="43" customFormat="1" x14ac:dyDescent="0.2">
      <c r="A49" s="61"/>
      <c r="B49" s="62" t="s">
        <v>45</v>
      </c>
      <c r="C49" s="2" t="s">
        <v>43</v>
      </c>
      <c r="D49" s="19">
        <v>5020</v>
      </c>
      <c r="E49" s="18"/>
      <c r="F49" s="18"/>
    </row>
    <row r="50" spans="1:6" s="43" customFormat="1" ht="31.5" x14ac:dyDescent="0.2">
      <c r="A50" s="61" t="s">
        <v>248</v>
      </c>
      <c r="B50" s="57" t="s">
        <v>272</v>
      </c>
      <c r="C50" s="2"/>
      <c r="D50" s="54"/>
      <c r="E50" s="18"/>
      <c r="F50" s="18"/>
    </row>
    <row r="51" spans="1:6" s="43" customFormat="1" x14ac:dyDescent="0.2">
      <c r="A51" s="61"/>
      <c r="B51" s="62" t="s">
        <v>45</v>
      </c>
      <c r="C51" s="2" t="s">
        <v>43</v>
      </c>
      <c r="D51" s="19">
        <v>5020</v>
      </c>
      <c r="E51" s="18"/>
      <c r="F51" s="18"/>
    </row>
    <row r="52" spans="1:6" s="43" customFormat="1" x14ac:dyDescent="0.2">
      <c r="A52" s="61" t="s">
        <v>249</v>
      </c>
      <c r="B52" s="57" t="s">
        <v>18</v>
      </c>
      <c r="C52" s="2"/>
      <c r="D52" s="19"/>
      <c r="E52" s="18"/>
      <c r="F52" s="18"/>
    </row>
    <row r="53" spans="1:6" s="43" customFormat="1" x14ac:dyDescent="0.2">
      <c r="A53" s="61"/>
      <c r="B53" s="57" t="s">
        <v>1</v>
      </c>
      <c r="C53" s="2" t="s">
        <v>2</v>
      </c>
      <c r="D53" s="19">
        <v>25</v>
      </c>
      <c r="E53" s="18"/>
      <c r="F53" s="18"/>
    </row>
    <row r="54" spans="1:6" s="43" customFormat="1" x14ac:dyDescent="0.2">
      <c r="A54" s="56"/>
      <c r="B54" s="57"/>
      <c r="C54" s="2"/>
      <c r="D54" s="19"/>
      <c r="E54" s="18"/>
      <c r="F54" s="18"/>
    </row>
    <row r="55" spans="1:6" s="43" customFormat="1" x14ac:dyDescent="0.2">
      <c r="A55" s="58" t="s">
        <v>87</v>
      </c>
      <c r="B55" s="59" t="s">
        <v>19</v>
      </c>
      <c r="C55" s="2"/>
      <c r="D55" s="19"/>
      <c r="E55" s="18"/>
      <c r="F55" s="18"/>
    </row>
    <row r="56" spans="1:6" s="43" customFormat="1" x14ac:dyDescent="0.25">
      <c r="A56" s="56" t="s">
        <v>246</v>
      </c>
      <c r="B56" s="60" t="s">
        <v>51</v>
      </c>
      <c r="C56" s="2"/>
      <c r="D56" s="19"/>
      <c r="E56" s="18"/>
      <c r="F56" s="18"/>
    </row>
    <row r="57" spans="1:6" s="43" customFormat="1" x14ac:dyDescent="0.2">
      <c r="A57" s="61"/>
      <c r="B57" s="63" t="s">
        <v>1</v>
      </c>
      <c r="C57" s="2" t="s">
        <v>2</v>
      </c>
      <c r="D57" s="19">
        <v>510</v>
      </c>
      <c r="E57" s="18"/>
      <c r="F57" s="18"/>
    </row>
    <row r="58" spans="1:6" s="43" customFormat="1" ht="31.5" x14ac:dyDescent="0.25">
      <c r="A58" s="56" t="s">
        <v>282</v>
      </c>
      <c r="B58" s="60" t="s">
        <v>35</v>
      </c>
      <c r="C58" s="2"/>
      <c r="D58" s="19"/>
      <c r="E58" s="18"/>
      <c r="F58" s="18"/>
    </row>
    <row r="59" spans="1:6" s="43" customFormat="1" x14ac:dyDescent="0.2">
      <c r="A59" s="56"/>
      <c r="B59" s="57" t="s">
        <v>13</v>
      </c>
      <c r="C59" s="2" t="s">
        <v>40</v>
      </c>
      <c r="D59" s="19">
        <v>72000</v>
      </c>
      <c r="E59" s="18"/>
      <c r="F59" s="18"/>
    </row>
    <row r="60" spans="1:6" s="43" customFormat="1" x14ac:dyDescent="0.2">
      <c r="A60" s="56" t="s">
        <v>247</v>
      </c>
      <c r="B60" s="57" t="s">
        <v>42</v>
      </c>
      <c r="C60" s="2"/>
      <c r="D60" s="19"/>
      <c r="E60" s="18"/>
      <c r="F60" s="18"/>
    </row>
    <row r="61" spans="1:6" s="43" customFormat="1" x14ac:dyDescent="0.2">
      <c r="A61" s="61"/>
      <c r="B61" s="57" t="s">
        <v>7</v>
      </c>
      <c r="C61" s="2" t="s">
        <v>8</v>
      </c>
      <c r="D61" s="19">
        <v>160</v>
      </c>
      <c r="E61" s="18"/>
      <c r="F61" s="18"/>
    </row>
    <row r="62" spans="1:6" s="43" customFormat="1" x14ac:dyDescent="0.2">
      <c r="A62" s="56" t="s">
        <v>283</v>
      </c>
      <c r="B62" s="57" t="s">
        <v>20</v>
      </c>
      <c r="C62" s="2"/>
      <c r="D62" s="19"/>
      <c r="E62" s="18"/>
      <c r="F62" s="18"/>
    </row>
    <row r="63" spans="1:6" s="43" customFormat="1" x14ac:dyDescent="0.2">
      <c r="A63" s="61"/>
      <c r="B63" s="57" t="s">
        <v>7</v>
      </c>
      <c r="C63" s="2" t="s">
        <v>8</v>
      </c>
      <c r="D63" s="19">
        <v>220</v>
      </c>
      <c r="E63" s="18"/>
      <c r="F63" s="18"/>
    </row>
    <row r="64" spans="1:6" s="43" customFormat="1" x14ac:dyDescent="0.2">
      <c r="A64" s="56" t="s">
        <v>250</v>
      </c>
      <c r="B64" s="57" t="s">
        <v>41</v>
      </c>
      <c r="C64" s="2"/>
      <c r="D64" s="19"/>
      <c r="E64" s="18"/>
      <c r="F64" s="18"/>
    </row>
    <row r="65" spans="1:6" s="43" customFormat="1" x14ac:dyDescent="0.2">
      <c r="A65" s="61"/>
      <c r="B65" s="57" t="s">
        <v>16</v>
      </c>
      <c r="C65" s="2" t="s">
        <v>17</v>
      </c>
      <c r="D65" s="19">
        <v>66</v>
      </c>
      <c r="E65" s="18"/>
      <c r="F65" s="18"/>
    </row>
    <row r="66" spans="1:6" s="43" customFormat="1" x14ac:dyDescent="0.25">
      <c r="A66" s="56" t="s">
        <v>251</v>
      </c>
      <c r="B66" s="60" t="s">
        <v>271</v>
      </c>
      <c r="C66" s="2"/>
      <c r="D66" s="19"/>
      <c r="E66" s="18"/>
      <c r="F66" s="18"/>
    </row>
    <row r="67" spans="1:6" s="43" customFormat="1" x14ac:dyDescent="0.2">
      <c r="A67" s="61"/>
      <c r="B67" s="57" t="s">
        <v>7</v>
      </c>
      <c r="C67" s="2" t="s">
        <v>8</v>
      </c>
      <c r="D67" s="19">
        <v>480</v>
      </c>
      <c r="E67" s="18"/>
      <c r="F67" s="18"/>
    </row>
    <row r="68" spans="1:6" s="43" customFormat="1" x14ac:dyDescent="0.2">
      <c r="A68" s="58"/>
      <c r="B68" s="59" t="s">
        <v>21</v>
      </c>
      <c r="C68" s="2"/>
      <c r="D68" s="19"/>
      <c r="E68" s="18"/>
      <c r="F68" s="18"/>
    </row>
    <row r="69" spans="1:6" s="43" customFormat="1" x14ac:dyDescent="0.2">
      <c r="A69" s="56" t="s">
        <v>252</v>
      </c>
      <c r="B69" s="57" t="s">
        <v>114</v>
      </c>
      <c r="C69" s="2"/>
      <c r="D69" s="19"/>
      <c r="E69" s="18"/>
      <c r="F69" s="18"/>
    </row>
    <row r="70" spans="1:6" s="43" customFormat="1" x14ac:dyDescent="0.2">
      <c r="A70" s="61"/>
      <c r="B70" s="63" t="s">
        <v>16</v>
      </c>
      <c r="C70" s="2" t="s">
        <v>17</v>
      </c>
      <c r="D70" s="19">
        <v>380</v>
      </c>
      <c r="E70" s="18"/>
      <c r="F70" s="18"/>
    </row>
    <row r="71" spans="1:6" s="43" customFormat="1" x14ac:dyDescent="0.2">
      <c r="A71" s="61"/>
      <c r="B71" s="57"/>
      <c r="C71" s="2"/>
      <c r="D71" s="19"/>
      <c r="E71" s="18"/>
      <c r="F71" s="18"/>
    </row>
    <row r="72" spans="1:6" s="43" customFormat="1" x14ac:dyDescent="0.2">
      <c r="A72" s="58" t="s">
        <v>174</v>
      </c>
      <c r="B72" s="59" t="s">
        <v>22</v>
      </c>
      <c r="C72" s="2"/>
      <c r="D72" s="19"/>
      <c r="E72" s="18"/>
      <c r="F72" s="18"/>
    </row>
    <row r="73" spans="1:6" s="43" customFormat="1" x14ac:dyDescent="0.2">
      <c r="A73" s="56" t="s">
        <v>175</v>
      </c>
      <c r="B73" s="57" t="s">
        <v>36</v>
      </c>
      <c r="C73" s="2"/>
      <c r="D73" s="19"/>
      <c r="E73" s="18"/>
      <c r="F73" s="18">
        <f t="shared" ref="F73" si="0">+D73*E73</f>
        <v>0</v>
      </c>
    </row>
    <row r="74" spans="1:6" s="43" customFormat="1" x14ac:dyDescent="0.2">
      <c r="A74" s="56"/>
      <c r="B74" s="57" t="s">
        <v>16</v>
      </c>
      <c r="C74" s="2" t="s">
        <v>17</v>
      </c>
      <c r="D74" s="19">
        <v>96</v>
      </c>
      <c r="E74" s="18"/>
      <c r="F74" s="18">
        <f t="shared" ref="F74:F80" si="1">+D74*E74</f>
        <v>0</v>
      </c>
    </row>
    <row r="75" spans="1:6" s="43" customFormat="1" x14ac:dyDescent="0.2">
      <c r="A75" s="56" t="s">
        <v>176</v>
      </c>
      <c r="B75" s="57" t="s">
        <v>37</v>
      </c>
      <c r="C75" s="2"/>
      <c r="D75" s="19"/>
      <c r="E75" s="18"/>
      <c r="F75" s="18">
        <f t="shared" si="1"/>
        <v>0</v>
      </c>
    </row>
    <row r="76" spans="1:6" s="43" customFormat="1" collapsed="1" x14ac:dyDescent="0.2">
      <c r="A76" s="56"/>
      <c r="B76" s="57" t="s">
        <v>1</v>
      </c>
      <c r="C76" s="2" t="s">
        <v>2</v>
      </c>
      <c r="D76" s="19">
        <v>10</v>
      </c>
      <c r="E76" s="18"/>
      <c r="F76" s="18">
        <f t="shared" si="1"/>
        <v>0</v>
      </c>
    </row>
    <row r="77" spans="1:6" s="43" customFormat="1" x14ac:dyDescent="0.2">
      <c r="A77" s="58" t="s">
        <v>177</v>
      </c>
      <c r="B77" s="59" t="s">
        <v>23</v>
      </c>
      <c r="C77" s="2"/>
      <c r="D77" s="19"/>
      <c r="E77" s="18"/>
      <c r="F77" s="18">
        <f t="shared" si="1"/>
        <v>0</v>
      </c>
    </row>
    <row r="78" spans="1:6" s="43" customFormat="1" hidden="1" x14ac:dyDescent="0.2">
      <c r="A78" s="61" t="s">
        <v>86</v>
      </c>
      <c r="B78" s="57" t="s">
        <v>120</v>
      </c>
      <c r="C78" s="2"/>
      <c r="D78" s="19"/>
      <c r="E78" s="18"/>
      <c r="F78" s="18">
        <f t="shared" si="1"/>
        <v>0</v>
      </c>
    </row>
    <row r="79" spans="1:6" s="43" customFormat="1" hidden="1" x14ac:dyDescent="0.25">
      <c r="A79" s="54"/>
      <c r="B79" s="60" t="s">
        <v>16</v>
      </c>
      <c r="C79" s="2" t="s">
        <v>17</v>
      </c>
      <c r="D79" s="19">
        <v>0</v>
      </c>
      <c r="E79" s="18"/>
      <c r="F79" s="18">
        <f t="shared" si="1"/>
        <v>0</v>
      </c>
    </row>
    <row r="80" spans="1:6" s="43" customFormat="1" x14ac:dyDescent="0.2">
      <c r="A80" s="56" t="s">
        <v>178</v>
      </c>
      <c r="B80" s="1" t="s">
        <v>164</v>
      </c>
      <c r="C80" s="2"/>
      <c r="D80" s="19"/>
      <c r="E80" s="18"/>
      <c r="F80" s="18">
        <f t="shared" si="1"/>
        <v>0</v>
      </c>
    </row>
    <row r="81" spans="1:7" x14ac:dyDescent="0.25">
      <c r="A81" s="56"/>
      <c r="B81" s="1" t="s">
        <v>16</v>
      </c>
      <c r="C81" s="68" t="s">
        <v>17</v>
      </c>
      <c r="D81" s="19">
        <v>3600</v>
      </c>
      <c r="E81" s="69"/>
      <c r="F81" s="18">
        <f t="shared" ref="F81:F85" si="2">+D81*E81</f>
        <v>0</v>
      </c>
      <c r="G81" s="43"/>
    </row>
    <row r="82" spans="1:7" s="43" customFormat="1" x14ac:dyDescent="0.2">
      <c r="A82" s="56" t="s">
        <v>179</v>
      </c>
      <c r="B82" s="1" t="s">
        <v>163</v>
      </c>
      <c r="C82" s="54"/>
      <c r="D82" s="18"/>
      <c r="E82" s="18"/>
      <c r="F82" s="18"/>
    </row>
    <row r="83" spans="1:7" x14ac:dyDescent="0.25">
      <c r="A83" s="56"/>
      <c r="B83" s="1" t="s">
        <v>16</v>
      </c>
      <c r="C83" s="54" t="s">
        <v>17</v>
      </c>
      <c r="D83" s="18">
        <v>420</v>
      </c>
      <c r="E83" s="18"/>
      <c r="F83" s="18">
        <f t="shared" si="2"/>
        <v>0</v>
      </c>
      <c r="G83" s="43"/>
    </row>
    <row r="84" spans="1:7" s="43" customFormat="1" x14ac:dyDescent="0.2">
      <c r="A84" s="56" t="s">
        <v>180</v>
      </c>
      <c r="B84" s="1" t="s">
        <v>46</v>
      </c>
      <c r="C84" s="2"/>
      <c r="D84" s="19"/>
      <c r="E84" s="18"/>
      <c r="F84" s="18">
        <f t="shared" si="2"/>
        <v>0</v>
      </c>
    </row>
    <row r="85" spans="1:7" x14ac:dyDescent="0.25">
      <c r="A85" s="56"/>
      <c r="B85" s="70" t="s">
        <v>16</v>
      </c>
      <c r="C85" s="68" t="s">
        <v>17</v>
      </c>
      <c r="D85" s="19">
        <v>780</v>
      </c>
      <c r="E85" s="69"/>
      <c r="F85" s="18">
        <f t="shared" si="2"/>
        <v>0</v>
      </c>
      <c r="G85" s="43"/>
    </row>
    <row r="86" spans="1:7" s="43" customFormat="1" x14ac:dyDescent="0.2">
      <c r="A86" s="61"/>
      <c r="B86" s="1"/>
      <c r="C86" s="2"/>
      <c r="D86" s="19"/>
      <c r="E86" s="18"/>
      <c r="F86" s="18"/>
    </row>
    <row r="87" spans="1:7" s="43" customFormat="1" x14ac:dyDescent="0.2">
      <c r="A87" s="67">
        <v>1.1299999999999999</v>
      </c>
      <c r="B87" s="59" t="s">
        <v>24</v>
      </c>
      <c r="C87" s="2"/>
      <c r="D87" s="19"/>
      <c r="E87" s="18"/>
      <c r="F87" s="18"/>
    </row>
    <row r="88" spans="1:7" s="43" customFormat="1" x14ac:dyDescent="0.2">
      <c r="A88" s="61" t="s">
        <v>181</v>
      </c>
      <c r="B88" s="57" t="s">
        <v>29</v>
      </c>
      <c r="C88" s="2"/>
      <c r="D88" s="19"/>
      <c r="E88" s="18"/>
      <c r="F88" s="18"/>
    </row>
    <row r="89" spans="1:7" s="43" customFormat="1" x14ac:dyDescent="0.2">
      <c r="A89" s="56"/>
      <c r="B89" s="57" t="s">
        <v>16</v>
      </c>
      <c r="C89" s="2" t="s">
        <v>17</v>
      </c>
      <c r="D89" s="19">
        <v>4600</v>
      </c>
      <c r="E89" s="18"/>
      <c r="F89" s="18">
        <f t="shared" ref="F89" si="3">+D89*E89</f>
        <v>0</v>
      </c>
    </row>
    <row r="90" spans="1:7" s="43" customFormat="1" x14ac:dyDescent="0.2">
      <c r="A90" s="61" t="s">
        <v>182</v>
      </c>
      <c r="B90" s="57" t="s">
        <v>124</v>
      </c>
      <c r="C90" s="2"/>
      <c r="D90" s="19"/>
      <c r="E90" s="18"/>
      <c r="F90" s="18"/>
    </row>
    <row r="91" spans="1:7" s="43" customFormat="1" ht="16.5" thickBot="1" x14ac:dyDescent="0.25">
      <c r="A91" s="56"/>
      <c r="B91" s="62" t="s">
        <v>16</v>
      </c>
      <c r="C91" s="2" t="s">
        <v>17</v>
      </c>
      <c r="D91" s="19">
        <v>5200</v>
      </c>
      <c r="E91" s="18"/>
      <c r="F91" s="18">
        <f t="shared" ref="F91" si="4">+D91*E91</f>
        <v>0</v>
      </c>
    </row>
    <row r="92" spans="1:7" s="43" customFormat="1" ht="17.25" collapsed="1" thickTop="1" thickBot="1" x14ac:dyDescent="0.25">
      <c r="A92" s="160" t="s">
        <v>68</v>
      </c>
      <c r="B92" s="160"/>
      <c r="C92" s="160"/>
      <c r="D92" s="160"/>
      <c r="E92" s="160"/>
      <c r="F92" s="52">
        <f>SUM(F6:F91)</f>
        <v>0</v>
      </c>
    </row>
    <row r="93" spans="1:7" s="43" customFormat="1" ht="16.5" thickTop="1" x14ac:dyDescent="0.2">
      <c r="A93" s="73"/>
      <c r="B93" s="74"/>
      <c r="C93" s="75"/>
      <c r="D93" s="76"/>
      <c r="E93" s="77"/>
      <c r="F93" s="18"/>
    </row>
    <row r="94" spans="1:7" s="43" customFormat="1" x14ac:dyDescent="0.2">
      <c r="A94" s="67">
        <v>2</v>
      </c>
      <c r="B94" s="78" t="s">
        <v>25</v>
      </c>
      <c r="C94" s="3"/>
      <c r="D94" s="19"/>
      <c r="E94" s="18"/>
      <c r="F94" s="18"/>
    </row>
    <row r="95" spans="1:7" s="43" customFormat="1" x14ac:dyDescent="0.2">
      <c r="A95" s="56" t="s">
        <v>88</v>
      </c>
      <c r="B95" s="57" t="s">
        <v>150</v>
      </c>
      <c r="C95" s="3"/>
      <c r="D95" s="19"/>
      <c r="E95" s="18"/>
      <c r="F95" s="18"/>
    </row>
    <row r="96" spans="1:7" s="43" customFormat="1" x14ac:dyDescent="0.2">
      <c r="A96" s="61"/>
      <c r="B96" s="62" t="s">
        <v>16</v>
      </c>
      <c r="C96" s="2" t="s">
        <v>17</v>
      </c>
      <c r="D96" s="19">
        <v>302</v>
      </c>
      <c r="E96" s="18"/>
      <c r="F96" s="18">
        <f>+D96*E96</f>
        <v>0</v>
      </c>
    </row>
    <row r="97" spans="1:6" s="43" customFormat="1" x14ac:dyDescent="0.2">
      <c r="A97" s="56" t="s">
        <v>89</v>
      </c>
      <c r="B97" s="57" t="s">
        <v>26</v>
      </c>
      <c r="C97" s="3"/>
      <c r="D97" s="19"/>
      <c r="E97" s="18"/>
      <c r="F97" s="18">
        <f t="shared" ref="F97:F112" si="5">+D97*E97</f>
        <v>0</v>
      </c>
    </row>
    <row r="98" spans="1:6" s="43" customFormat="1" x14ac:dyDescent="0.2">
      <c r="A98" s="61"/>
      <c r="B98" s="62" t="s">
        <v>16</v>
      </c>
      <c r="C98" s="2" t="s">
        <v>17</v>
      </c>
      <c r="D98" s="19">
        <v>302</v>
      </c>
      <c r="E98" s="18"/>
      <c r="F98" s="18">
        <f t="shared" si="5"/>
        <v>0</v>
      </c>
    </row>
    <row r="99" spans="1:6" s="43" customFormat="1" x14ac:dyDescent="0.2">
      <c r="A99" s="56" t="s">
        <v>90</v>
      </c>
      <c r="B99" s="57" t="s">
        <v>27</v>
      </c>
      <c r="C99" s="3"/>
      <c r="D99" s="19"/>
      <c r="E99" s="18"/>
      <c r="F99" s="18">
        <f t="shared" si="5"/>
        <v>0</v>
      </c>
    </row>
    <row r="100" spans="1:6" s="43" customFormat="1" x14ac:dyDescent="0.2">
      <c r="A100" s="61"/>
      <c r="B100" s="63" t="s">
        <v>7</v>
      </c>
      <c r="C100" s="2" t="s">
        <v>8</v>
      </c>
      <c r="D100" s="19">
        <v>174</v>
      </c>
      <c r="E100" s="18"/>
      <c r="F100" s="18">
        <f t="shared" si="5"/>
        <v>0</v>
      </c>
    </row>
    <row r="101" spans="1:6" s="43" customFormat="1" x14ac:dyDescent="0.2">
      <c r="A101" s="56" t="s">
        <v>91</v>
      </c>
      <c r="B101" s="57" t="s">
        <v>33</v>
      </c>
      <c r="C101" s="3"/>
      <c r="D101" s="19"/>
      <c r="E101" s="18"/>
      <c r="F101" s="18">
        <f t="shared" si="5"/>
        <v>0</v>
      </c>
    </row>
    <row r="102" spans="1:6" s="43" customFormat="1" x14ac:dyDescent="0.2">
      <c r="A102" s="61"/>
      <c r="B102" s="57" t="s">
        <v>16</v>
      </c>
      <c r="C102" s="2" t="s">
        <v>17</v>
      </c>
      <c r="D102" s="19">
        <v>302</v>
      </c>
      <c r="E102" s="18"/>
      <c r="F102" s="18">
        <f t="shared" si="5"/>
        <v>0</v>
      </c>
    </row>
    <row r="103" spans="1:6" s="43" customFormat="1" x14ac:dyDescent="0.2">
      <c r="A103" s="56" t="s">
        <v>92</v>
      </c>
      <c r="B103" s="57" t="s">
        <v>34</v>
      </c>
      <c r="C103" s="2"/>
      <c r="D103" s="19"/>
      <c r="E103" s="18"/>
      <c r="F103" s="18">
        <f t="shared" si="5"/>
        <v>0</v>
      </c>
    </row>
    <row r="104" spans="1:6" s="43" customFormat="1" x14ac:dyDescent="0.2">
      <c r="A104" s="61"/>
      <c r="B104" s="57" t="s">
        <v>16</v>
      </c>
      <c r="C104" s="2" t="s">
        <v>17</v>
      </c>
      <c r="D104" s="19">
        <v>302</v>
      </c>
      <c r="E104" s="18"/>
      <c r="F104" s="18">
        <f t="shared" si="5"/>
        <v>0</v>
      </c>
    </row>
    <row r="105" spans="1:6" s="43" customFormat="1" x14ac:dyDescent="0.25">
      <c r="A105" s="56" t="s">
        <v>93</v>
      </c>
      <c r="B105" s="60" t="s">
        <v>52</v>
      </c>
      <c r="C105" s="2"/>
      <c r="D105" s="19"/>
      <c r="E105" s="18"/>
      <c r="F105" s="18">
        <f t="shared" si="5"/>
        <v>0</v>
      </c>
    </row>
    <row r="106" spans="1:6" s="43" customFormat="1" x14ac:dyDescent="0.2">
      <c r="A106" s="61"/>
      <c r="B106" s="57" t="s">
        <v>16</v>
      </c>
      <c r="C106" s="2" t="s">
        <v>17</v>
      </c>
      <c r="D106" s="19">
        <v>302</v>
      </c>
      <c r="E106" s="18"/>
      <c r="F106" s="18">
        <f t="shared" si="5"/>
        <v>0</v>
      </c>
    </row>
    <row r="107" spans="1:6" s="43" customFormat="1" x14ac:dyDescent="0.2">
      <c r="A107" s="56" t="s">
        <v>94</v>
      </c>
      <c r="B107" s="57" t="s">
        <v>32</v>
      </c>
      <c r="C107" s="2"/>
      <c r="D107" s="19"/>
      <c r="E107" s="18"/>
      <c r="F107" s="18">
        <f t="shared" si="5"/>
        <v>0</v>
      </c>
    </row>
    <row r="108" spans="1:6" s="43" customFormat="1" x14ac:dyDescent="0.2">
      <c r="A108" s="61"/>
      <c r="B108" s="57" t="s">
        <v>7</v>
      </c>
      <c r="C108" s="2" t="s">
        <v>8</v>
      </c>
      <c r="D108" s="19">
        <v>174</v>
      </c>
      <c r="E108" s="18"/>
      <c r="F108" s="18">
        <f t="shared" si="5"/>
        <v>0</v>
      </c>
    </row>
    <row r="109" spans="1:6" s="43" customFormat="1" x14ac:dyDescent="0.2">
      <c r="A109" s="56" t="s">
        <v>95</v>
      </c>
      <c r="B109" s="57" t="s">
        <v>53</v>
      </c>
      <c r="C109" s="2"/>
      <c r="D109" s="19"/>
      <c r="E109" s="18"/>
      <c r="F109" s="18">
        <f t="shared" si="5"/>
        <v>0</v>
      </c>
    </row>
    <row r="110" spans="1:6" s="43" customFormat="1" x14ac:dyDescent="0.2">
      <c r="A110" s="61"/>
      <c r="B110" s="57" t="s">
        <v>16</v>
      </c>
      <c r="C110" s="2" t="s">
        <v>17</v>
      </c>
      <c r="D110" s="19">
        <v>240</v>
      </c>
      <c r="E110" s="18"/>
      <c r="F110" s="18">
        <f t="shared" si="5"/>
        <v>0</v>
      </c>
    </row>
    <row r="111" spans="1:6" s="43" customFormat="1" x14ac:dyDescent="0.25">
      <c r="A111" s="56" t="s">
        <v>96</v>
      </c>
      <c r="B111" s="60" t="s">
        <v>54</v>
      </c>
      <c r="C111" s="2"/>
      <c r="D111" s="19"/>
      <c r="E111" s="18"/>
      <c r="F111" s="18">
        <f t="shared" si="5"/>
        <v>0</v>
      </c>
    </row>
    <row r="112" spans="1:6" s="43" customFormat="1" x14ac:dyDescent="0.25">
      <c r="A112" s="61"/>
      <c r="B112" s="60" t="s">
        <v>16</v>
      </c>
      <c r="C112" s="2" t="s">
        <v>17</v>
      </c>
      <c r="D112" s="19">
        <v>80</v>
      </c>
      <c r="E112" s="18"/>
      <c r="F112" s="18">
        <f t="shared" si="5"/>
        <v>0</v>
      </c>
    </row>
    <row r="113" spans="1:6" s="43" customFormat="1" x14ac:dyDescent="0.25">
      <c r="A113" s="56" t="s">
        <v>97</v>
      </c>
      <c r="B113" s="60" t="s">
        <v>56</v>
      </c>
      <c r="C113" s="2"/>
      <c r="D113" s="19"/>
      <c r="E113" s="18"/>
      <c r="F113" s="18">
        <f t="shared" ref="F113:F114" si="6">+D113*E113</f>
        <v>0</v>
      </c>
    </row>
    <row r="114" spans="1:6" s="43" customFormat="1" ht="16.5" thickBot="1" x14ac:dyDescent="0.3">
      <c r="A114" s="71"/>
      <c r="B114" s="79" t="s">
        <v>9</v>
      </c>
      <c r="C114" s="80" t="s">
        <v>0</v>
      </c>
      <c r="D114" s="19">
        <v>64</v>
      </c>
      <c r="E114" s="72"/>
      <c r="F114" s="18">
        <f t="shared" si="6"/>
        <v>0</v>
      </c>
    </row>
    <row r="115" spans="1:6" s="43" customFormat="1" ht="17.25" collapsed="1" thickTop="1" thickBot="1" x14ac:dyDescent="0.25">
      <c r="A115" s="160" t="s">
        <v>67</v>
      </c>
      <c r="B115" s="160"/>
      <c r="C115" s="160"/>
      <c r="D115" s="160"/>
      <c r="E115" s="160"/>
      <c r="F115" s="52">
        <f>SUM(F95:F114)</f>
        <v>0</v>
      </c>
    </row>
    <row r="116" spans="1:6" s="43" customFormat="1" ht="17.25" thickTop="1" thickBot="1" x14ac:dyDescent="0.25">
      <c r="A116" s="81"/>
      <c r="B116" s="82"/>
      <c r="C116" s="83"/>
      <c r="D116" s="84"/>
      <c r="E116" s="85"/>
      <c r="F116" s="85"/>
    </row>
    <row r="117" spans="1:6" s="43" customFormat="1" ht="16.5" thickTop="1" x14ac:dyDescent="0.2">
      <c r="A117" s="88"/>
      <c r="B117" s="89"/>
      <c r="C117" s="83"/>
      <c r="D117" s="84"/>
      <c r="E117" s="85"/>
      <c r="F117" s="85"/>
    </row>
    <row r="118" spans="1:6" s="43" customFormat="1" x14ac:dyDescent="0.2">
      <c r="A118" s="58" t="s">
        <v>28</v>
      </c>
      <c r="B118" s="78" t="s">
        <v>273</v>
      </c>
      <c r="C118" s="86"/>
      <c r="D118" s="87"/>
      <c r="E118" s="54"/>
      <c r="F118" s="57"/>
    </row>
    <row r="119" spans="1:6" s="43" customFormat="1" x14ac:dyDescent="0.2">
      <c r="A119" s="58"/>
      <c r="B119" s="78"/>
      <c r="C119" s="86"/>
      <c r="D119" s="87"/>
      <c r="E119" s="54"/>
      <c r="F119" s="57"/>
    </row>
    <row r="120" spans="1:6" s="43" customFormat="1" x14ac:dyDescent="0.2">
      <c r="A120" s="56" t="s">
        <v>278</v>
      </c>
      <c r="B120" s="57" t="s">
        <v>275</v>
      </c>
      <c r="C120" s="86"/>
      <c r="D120" s="87"/>
      <c r="E120" s="54"/>
      <c r="F120" s="57"/>
    </row>
    <row r="121" spans="1:6" s="43" customFormat="1" x14ac:dyDescent="0.2">
      <c r="A121" s="54"/>
      <c r="B121" s="62" t="s">
        <v>16</v>
      </c>
      <c r="C121" s="2" t="s">
        <v>17</v>
      </c>
      <c r="D121" s="19">
        <v>520</v>
      </c>
      <c r="E121" s="18"/>
      <c r="F121" s="18">
        <f t="shared" ref="F121" si="7">+D121*E121</f>
        <v>0</v>
      </c>
    </row>
    <row r="122" spans="1:6" s="43" customFormat="1" x14ac:dyDescent="0.2">
      <c r="A122" s="56"/>
      <c r="B122" s="57"/>
      <c r="C122" s="65"/>
      <c r="D122" s="90"/>
      <c r="E122" s="18"/>
      <c r="F122" s="18"/>
    </row>
    <row r="123" spans="1:6" s="43" customFormat="1" x14ac:dyDescent="0.25">
      <c r="A123" s="54">
        <v>3.2</v>
      </c>
      <c r="B123" s="60" t="s">
        <v>276</v>
      </c>
      <c r="C123" s="2"/>
      <c r="D123" s="19"/>
      <c r="E123" s="18"/>
      <c r="F123" s="18"/>
    </row>
    <row r="124" spans="1:6" s="43" customFormat="1" x14ac:dyDescent="0.2">
      <c r="A124" s="56"/>
      <c r="B124" s="62" t="s">
        <v>16</v>
      </c>
      <c r="C124" s="2" t="s">
        <v>17</v>
      </c>
      <c r="D124" s="19">
        <v>70</v>
      </c>
      <c r="E124" s="18"/>
      <c r="F124" s="18">
        <f t="shared" ref="F124" si="8">+D124*E124</f>
        <v>0</v>
      </c>
    </row>
    <row r="125" spans="1:6" s="43" customFormat="1" x14ac:dyDescent="0.25">
      <c r="A125" s="54"/>
      <c r="B125" s="60"/>
      <c r="C125" s="2"/>
      <c r="D125" s="19"/>
      <c r="E125" s="18"/>
      <c r="F125" s="18"/>
    </row>
    <row r="126" spans="1:6" s="43" customFormat="1" x14ac:dyDescent="0.2">
      <c r="A126" s="56" t="s">
        <v>279</v>
      </c>
      <c r="B126" s="57" t="s">
        <v>277</v>
      </c>
      <c r="C126" s="65"/>
      <c r="D126" s="19"/>
      <c r="E126" s="18"/>
      <c r="F126" s="18"/>
    </row>
    <row r="127" spans="1:6" s="43" customFormat="1" x14ac:dyDescent="0.2">
      <c r="A127" s="54"/>
      <c r="B127" s="62" t="s">
        <v>16</v>
      </c>
      <c r="C127" s="2" t="s">
        <v>17</v>
      </c>
      <c r="D127" s="19">
        <v>155</v>
      </c>
      <c r="E127" s="18"/>
      <c r="F127" s="18">
        <f t="shared" ref="F127" si="9">+D127*E127</f>
        <v>0</v>
      </c>
    </row>
    <row r="128" spans="1:6" s="43" customFormat="1" ht="16.5" thickBot="1" x14ac:dyDescent="0.25">
      <c r="A128" s="58"/>
      <c r="B128" s="78"/>
      <c r="C128" s="86"/>
      <c r="D128" s="87"/>
      <c r="E128" s="54"/>
      <c r="F128" s="57"/>
    </row>
    <row r="129" spans="1:13" s="43" customFormat="1" ht="17.25" collapsed="1" thickTop="1" thickBot="1" x14ac:dyDescent="0.25">
      <c r="A129" s="160" t="s">
        <v>274</v>
      </c>
      <c r="B129" s="160"/>
      <c r="C129" s="160"/>
      <c r="D129" s="160"/>
      <c r="E129" s="160"/>
      <c r="F129" s="52">
        <f>SUM(F121:F128)</f>
        <v>0</v>
      </c>
    </row>
    <row r="130" spans="1:13" s="43" customFormat="1" ht="16.5" thickTop="1" x14ac:dyDescent="0.25">
      <c r="A130" s="91"/>
      <c r="B130" s="92"/>
      <c r="C130" s="83"/>
      <c r="D130" s="84"/>
      <c r="E130" s="85"/>
      <c r="F130" s="85"/>
    </row>
    <row r="131" spans="1:13" x14ac:dyDescent="0.25">
      <c r="A131" s="93">
        <v>4</v>
      </c>
      <c r="B131" s="169" t="s">
        <v>148</v>
      </c>
      <c r="C131" s="170"/>
      <c r="D131" s="170"/>
      <c r="E131" s="171"/>
      <c r="F131" s="32"/>
      <c r="G131" s="94"/>
      <c r="H131" s="14"/>
      <c r="I131" s="14"/>
      <c r="J131" s="14"/>
      <c r="K131" s="14"/>
      <c r="L131" s="14"/>
      <c r="M131" s="14"/>
    </row>
    <row r="132" spans="1:13" x14ac:dyDescent="0.25">
      <c r="A132" s="132"/>
      <c r="B132" s="133"/>
      <c r="C132" s="134"/>
      <c r="D132" s="134"/>
      <c r="E132" s="119"/>
      <c r="F132" s="135"/>
      <c r="G132" s="94"/>
      <c r="H132" s="14"/>
      <c r="I132" s="14"/>
      <c r="J132" s="14"/>
      <c r="K132" s="14"/>
      <c r="L132" s="14"/>
      <c r="M132" s="14"/>
    </row>
    <row r="133" spans="1:13" x14ac:dyDescent="0.25">
      <c r="A133" s="56" t="s">
        <v>348</v>
      </c>
      <c r="B133" s="57" t="s">
        <v>253</v>
      </c>
      <c r="C133" s="2" t="s">
        <v>0</v>
      </c>
      <c r="D133" s="19">
        <f>31*1</f>
        <v>31</v>
      </c>
      <c r="E133" s="18"/>
      <c r="F133" s="18">
        <f>D133*E133</f>
        <v>0</v>
      </c>
      <c r="G133" s="94"/>
      <c r="H133" s="14"/>
      <c r="I133" s="14"/>
      <c r="J133" s="14"/>
      <c r="K133" s="14"/>
      <c r="L133" s="14"/>
      <c r="M133" s="14"/>
    </row>
    <row r="134" spans="1:13" x14ac:dyDescent="0.25">
      <c r="A134" s="56" t="s">
        <v>285</v>
      </c>
      <c r="B134" s="57" t="s">
        <v>134</v>
      </c>
      <c r="C134" s="2"/>
      <c r="D134" s="19"/>
      <c r="E134" s="18"/>
      <c r="F134" s="18"/>
      <c r="G134" s="94"/>
      <c r="H134" s="14"/>
      <c r="I134" s="14"/>
      <c r="J134" s="14"/>
      <c r="K134" s="14"/>
      <c r="L134" s="14"/>
      <c r="M134" s="14"/>
    </row>
    <row r="135" spans="1:13" x14ac:dyDescent="0.25">
      <c r="A135" s="56" t="s">
        <v>286</v>
      </c>
      <c r="B135" s="57" t="s">
        <v>254</v>
      </c>
      <c r="C135" s="2"/>
      <c r="D135" s="19"/>
      <c r="E135" s="18"/>
      <c r="F135" s="18"/>
      <c r="G135" s="94"/>
      <c r="H135" s="14"/>
      <c r="I135" s="14"/>
      <c r="J135" s="14"/>
      <c r="K135" s="14"/>
      <c r="L135" s="14"/>
      <c r="M135" s="14"/>
    </row>
    <row r="136" spans="1:13" x14ac:dyDescent="0.25">
      <c r="A136" s="56"/>
      <c r="B136" s="57" t="s">
        <v>7</v>
      </c>
      <c r="C136" s="2" t="s">
        <v>8</v>
      </c>
      <c r="D136" s="19">
        <v>650</v>
      </c>
      <c r="E136" s="18"/>
      <c r="F136" s="18">
        <f>D136*E136</f>
        <v>0</v>
      </c>
      <c r="G136" s="94"/>
      <c r="H136" s="14"/>
      <c r="I136" s="14"/>
      <c r="J136" s="14"/>
      <c r="K136" s="14"/>
      <c r="L136" s="14"/>
      <c r="M136" s="14"/>
    </row>
    <row r="137" spans="1:13" x14ac:dyDescent="0.25">
      <c r="A137" s="56" t="s">
        <v>287</v>
      </c>
      <c r="B137" s="57" t="s">
        <v>255</v>
      </c>
      <c r="C137" s="2"/>
      <c r="D137" s="19"/>
      <c r="E137" s="18"/>
      <c r="F137" s="18"/>
      <c r="G137" s="94"/>
      <c r="H137" s="14"/>
      <c r="I137" s="14"/>
      <c r="J137" s="14"/>
      <c r="K137" s="14"/>
      <c r="L137" s="14"/>
      <c r="M137" s="14"/>
    </row>
    <row r="138" spans="1:13" x14ac:dyDescent="0.25">
      <c r="A138" s="56"/>
      <c r="B138" s="57" t="s">
        <v>7</v>
      </c>
      <c r="C138" s="2" t="s">
        <v>8</v>
      </c>
      <c r="D138" s="19">
        <v>310</v>
      </c>
      <c r="E138" s="18"/>
      <c r="F138" s="18">
        <f>D138*E138</f>
        <v>0</v>
      </c>
      <c r="G138" s="94"/>
      <c r="H138" s="14"/>
      <c r="I138" s="14"/>
      <c r="J138" s="14"/>
      <c r="K138" s="14"/>
      <c r="L138" s="14"/>
      <c r="M138" s="14"/>
    </row>
    <row r="139" spans="1:13" x14ac:dyDescent="0.25">
      <c r="A139" s="56" t="s">
        <v>288</v>
      </c>
      <c r="B139" s="57" t="s">
        <v>135</v>
      </c>
      <c r="C139" s="2"/>
      <c r="D139" s="19"/>
      <c r="E139" s="18"/>
      <c r="F139" s="18"/>
      <c r="G139" s="94"/>
      <c r="H139" s="14"/>
      <c r="I139" s="14"/>
      <c r="J139" s="14"/>
      <c r="K139" s="14"/>
      <c r="L139" s="14"/>
      <c r="M139" s="14"/>
    </row>
    <row r="140" spans="1:13" x14ac:dyDescent="0.25">
      <c r="A140" s="56" t="s">
        <v>289</v>
      </c>
      <c r="B140" s="57" t="s">
        <v>256</v>
      </c>
      <c r="C140" s="2"/>
      <c r="D140" s="19"/>
      <c r="E140" s="18"/>
      <c r="F140" s="18"/>
      <c r="G140" s="94"/>
      <c r="H140" s="14"/>
      <c r="I140" s="14"/>
      <c r="J140" s="14"/>
      <c r="K140" s="14"/>
      <c r="L140" s="14"/>
      <c r="M140" s="14"/>
    </row>
    <row r="141" spans="1:13" x14ac:dyDescent="0.25">
      <c r="A141" s="56"/>
      <c r="B141" s="57" t="s">
        <v>7</v>
      </c>
      <c r="C141" s="2" t="s">
        <v>8</v>
      </c>
      <c r="D141" s="19">
        <v>20</v>
      </c>
      <c r="E141" s="18"/>
      <c r="F141" s="18">
        <f>D141*E141</f>
        <v>0</v>
      </c>
      <c r="G141" s="94"/>
      <c r="H141" s="14"/>
      <c r="I141" s="14"/>
      <c r="J141" s="14"/>
      <c r="K141" s="14"/>
      <c r="L141" s="14"/>
      <c r="M141" s="14"/>
    </row>
    <row r="142" spans="1:13" x14ac:dyDescent="0.25">
      <c r="A142" s="56" t="s">
        <v>290</v>
      </c>
      <c r="B142" s="57" t="s">
        <v>257</v>
      </c>
      <c r="C142" s="2"/>
      <c r="D142" s="19"/>
      <c r="E142" s="18"/>
      <c r="F142" s="18"/>
      <c r="G142" s="94"/>
      <c r="H142" s="14"/>
      <c r="I142" s="14"/>
      <c r="J142" s="14"/>
      <c r="K142" s="14"/>
      <c r="L142" s="14"/>
      <c r="M142" s="14"/>
    </row>
    <row r="143" spans="1:13" x14ac:dyDescent="0.25">
      <c r="A143" s="56"/>
      <c r="B143" s="57" t="s">
        <v>7</v>
      </c>
      <c r="C143" s="2" t="s">
        <v>8</v>
      </c>
      <c r="D143" s="19">
        <v>100</v>
      </c>
      <c r="E143" s="18"/>
      <c r="F143" s="18">
        <f>D143*E143</f>
        <v>0</v>
      </c>
      <c r="G143" s="94"/>
      <c r="H143" s="14"/>
      <c r="I143" s="14"/>
      <c r="J143" s="14"/>
      <c r="K143" s="14"/>
      <c r="L143" s="14"/>
      <c r="M143" s="14"/>
    </row>
    <row r="144" spans="1:13" x14ac:dyDescent="0.25">
      <c r="A144" s="58" t="s">
        <v>284</v>
      </c>
      <c r="B144" s="66" t="s">
        <v>258</v>
      </c>
      <c r="C144" s="2"/>
      <c r="D144" s="19"/>
      <c r="E144" s="18"/>
      <c r="F144" s="18"/>
      <c r="G144" s="94"/>
      <c r="H144" s="14"/>
      <c r="I144" s="14"/>
      <c r="J144" s="14"/>
      <c r="K144" s="14"/>
      <c r="L144" s="14"/>
      <c r="M144" s="14"/>
    </row>
    <row r="145" spans="1:13" x14ac:dyDescent="0.25">
      <c r="A145" s="56" t="s">
        <v>291</v>
      </c>
      <c r="B145" s="57" t="s">
        <v>254</v>
      </c>
      <c r="C145" s="2"/>
      <c r="D145" s="19"/>
      <c r="E145" s="18"/>
      <c r="F145" s="18"/>
      <c r="G145" s="94"/>
      <c r="H145" s="14"/>
      <c r="I145" s="14"/>
      <c r="J145" s="14"/>
      <c r="K145" s="14"/>
      <c r="L145" s="14"/>
      <c r="M145" s="14"/>
    </row>
    <row r="146" spans="1:13" x14ac:dyDescent="0.25">
      <c r="A146" s="56"/>
      <c r="B146" s="57" t="s">
        <v>9</v>
      </c>
      <c r="C146" s="2" t="s">
        <v>0</v>
      </c>
      <c r="D146" s="19">
        <f>31*1</f>
        <v>31</v>
      </c>
      <c r="E146" s="18"/>
      <c r="F146" s="18">
        <f>D146*E146</f>
        <v>0</v>
      </c>
      <c r="G146" s="94"/>
      <c r="H146" s="14"/>
      <c r="I146" s="14"/>
      <c r="J146" s="14"/>
      <c r="K146" s="14"/>
      <c r="L146" s="14"/>
      <c r="M146" s="14"/>
    </row>
    <row r="147" spans="1:13" x14ac:dyDescent="0.25">
      <c r="A147" s="56" t="s">
        <v>292</v>
      </c>
      <c r="B147" s="57" t="s">
        <v>255</v>
      </c>
      <c r="C147" s="2"/>
      <c r="D147" s="19"/>
      <c r="E147" s="18"/>
      <c r="F147" s="18"/>
      <c r="G147" s="94"/>
      <c r="H147" s="14"/>
      <c r="I147" s="14"/>
      <c r="J147" s="14"/>
      <c r="K147" s="14"/>
      <c r="L147" s="14"/>
      <c r="M147" s="14"/>
    </row>
    <row r="148" spans="1:13" x14ac:dyDescent="0.25">
      <c r="A148" s="56"/>
      <c r="B148" s="57" t="s">
        <v>9</v>
      </c>
      <c r="C148" s="2" t="s">
        <v>0</v>
      </c>
      <c r="D148" s="19">
        <v>64</v>
      </c>
      <c r="E148" s="18"/>
      <c r="F148" s="18">
        <f>D148*E148</f>
        <v>0</v>
      </c>
      <c r="G148" s="94"/>
      <c r="H148" s="14"/>
      <c r="I148" s="14"/>
      <c r="J148" s="14"/>
      <c r="K148" s="14"/>
      <c r="L148" s="14"/>
      <c r="M148" s="14"/>
    </row>
    <row r="149" spans="1:13" x14ac:dyDescent="0.25">
      <c r="A149" s="58" t="s">
        <v>293</v>
      </c>
      <c r="B149" s="66" t="s">
        <v>136</v>
      </c>
      <c r="C149" s="2"/>
      <c r="D149" s="19"/>
      <c r="E149" s="18"/>
      <c r="F149" s="18"/>
      <c r="G149" s="94"/>
      <c r="H149" s="14"/>
      <c r="I149" s="14"/>
      <c r="J149" s="14"/>
      <c r="K149" s="14"/>
      <c r="L149" s="14"/>
      <c r="M149" s="14"/>
    </row>
    <row r="150" spans="1:13" x14ac:dyDescent="0.25">
      <c r="A150" s="58" t="s">
        <v>294</v>
      </c>
      <c r="B150" s="66" t="s">
        <v>267</v>
      </c>
      <c r="C150" s="2"/>
      <c r="D150" s="19"/>
      <c r="E150" s="18"/>
      <c r="F150" s="18"/>
      <c r="G150" s="94"/>
      <c r="H150" s="14"/>
      <c r="I150" s="14"/>
      <c r="J150" s="14"/>
      <c r="K150" s="14"/>
      <c r="L150" s="14"/>
      <c r="M150" s="14"/>
    </row>
    <row r="151" spans="1:13" x14ac:dyDescent="0.25">
      <c r="A151" s="56" t="s">
        <v>295</v>
      </c>
      <c r="B151" s="57" t="s">
        <v>137</v>
      </c>
      <c r="C151" s="2"/>
      <c r="D151" s="19"/>
      <c r="E151" s="18"/>
      <c r="F151" s="18"/>
      <c r="G151" s="94"/>
      <c r="H151" s="14"/>
      <c r="I151" s="14"/>
      <c r="J151" s="14"/>
      <c r="K151" s="14"/>
      <c r="L151" s="14"/>
      <c r="M151" s="14"/>
    </row>
    <row r="152" spans="1:13" x14ac:dyDescent="0.25">
      <c r="A152" s="56"/>
      <c r="B152" s="57" t="s">
        <v>7</v>
      </c>
      <c r="C152" s="2" t="s">
        <v>8</v>
      </c>
      <c r="D152" s="19">
        <f>31*3</f>
        <v>93</v>
      </c>
      <c r="E152" s="18"/>
      <c r="F152" s="18">
        <f>D152*E152</f>
        <v>0</v>
      </c>
      <c r="G152" s="94"/>
      <c r="H152" s="14"/>
      <c r="I152" s="14"/>
      <c r="J152" s="14"/>
      <c r="K152" s="14"/>
      <c r="L152" s="14"/>
      <c r="M152" s="14"/>
    </row>
    <row r="153" spans="1:13" x14ac:dyDescent="0.25">
      <c r="A153" s="56" t="s">
        <v>296</v>
      </c>
      <c r="B153" s="57" t="s">
        <v>259</v>
      </c>
      <c r="C153" s="2"/>
      <c r="D153" s="19"/>
      <c r="E153" s="18"/>
      <c r="F153" s="18"/>
      <c r="G153" s="94"/>
      <c r="H153" s="14"/>
      <c r="I153" s="14"/>
      <c r="J153" s="14"/>
      <c r="K153" s="14"/>
      <c r="L153" s="14"/>
      <c r="M153" s="14"/>
    </row>
    <row r="154" spans="1:13" x14ac:dyDescent="0.25">
      <c r="A154" s="56"/>
      <c r="B154" s="57" t="s">
        <v>7</v>
      </c>
      <c r="C154" s="2" t="s">
        <v>8</v>
      </c>
      <c r="D154" s="19">
        <f>31*2*3.2</f>
        <v>198</v>
      </c>
      <c r="E154" s="18"/>
      <c r="F154" s="18">
        <f>D154*E154</f>
        <v>0</v>
      </c>
      <c r="G154" s="94"/>
      <c r="H154" s="14"/>
      <c r="I154" s="14"/>
      <c r="J154" s="14"/>
      <c r="K154" s="14"/>
      <c r="L154" s="14"/>
      <c r="M154" s="14"/>
    </row>
    <row r="155" spans="1:13" x14ac:dyDescent="0.25">
      <c r="A155" s="56" t="s">
        <v>297</v>
      </c>
      <c r="B155" s="57" t="s">
        <v>260</v>
      </c>
      <c r="C155" s="2"/>
      <c r="D155" s="19"/>
      <c r="E155" s="18"/>
      <c r="F155" s="18"/>
      <c r="G155" s="94"/>
      <c r="H155" s="14"/>
      <c r="I155" s="14"/>
      <c r="J155" s="14"/>
      <c r="K155" s="14"/>
      <c r="L155" s="14"/>
      <c r="M155" s="14"/>
    </row>
    <row r="156" spans="1:13" x14ac:dyDescent="0.25">
      <c r="A156" s="56"/>
      <c r="B156" s="57" t="s">
        <v>7</v>
      </c>
      <c r="C156" s="2" t="s">
        <v>8</v>
      </c>
      <c r="D156" s="19">
        <f>55+17+32+24+4+8+45</f>
        <v>185</v>
      </c>
      <c r="E156" s="18"/>
      <c r="F156" s="18">
        <f>D156*E156</f>
        <v>0</v>
      </c>
      <c r="G156" s="94"/>
      <c r="H156" s="14"/>
      <c r="I156" s="14"/>
      <c r="J156" s="14"/>
      <c r="K156" s="14"/>
      <c r="L156" s="14"/>
      <c r="M156" s="14"/>
    </row>
    <row r="157" spans="1:13" x14ac:dyDescent="0.25">
      <c r="A157" s="145">
        <v>4.4000000000000004</v>
      </c>
      <c r="B157" s="125" t="s">
        <v>138</v>
      </c>
      <c r="C157" s="2"/>
      <c r="D157" s="19"/>
      <c r="E157" s="18"/>
      <c r="F157" s="18"/>
      <c r="G157" s="94"/>
      <c r="H157" s="14"/>
      <c r="I157" s="14"/>
      <c r="J157" s="14"/>
      <c r="K157" s="14"/>
      <c r="L157" s="14"/>
      <c r="M157" s="14"/>
    </row>
    <row r="158" spans="1:13" x14ac:dyDescent="0.25">
      <c r="A158" s="20" t="s">
        <v>298</v>
      </c>
      <c r="B158" s="1" t="s">
        <v>139</v>
      </c>
      <c r="C158" s="2"/>
      <c r="D158" s="19"/>
      <c r="E158" s="18"/>
      <c r="F158" s="18"/>
      <c r="G158" s="94"/>
      <c r="H158" s="14"/>
      <c r="I158" s="14"/>
      <c r="J158" s="14"/>
      <c r="K158" s="14"/>
      <c r="L158" s="14"/>
      <c r="M158" s="14"/>
    </row>
    <row r="159" spans="1:13" x14ac:dyDescent="0.25">
      <c r="A159" s="20"/>
      <c r="B159" s="1" t="s">
        <v>9</v>
      </c>
      <c r="C159" s="2" t="s">
        <v>0</v>
      </c>
      <c r="D159" s="19">
        <v>64</v>
      </c>
      <c r="E159" s="18"/>
      <c r="F159" s="18">
        <f>D159*E159</f>
        <v>0</v>
      </c>
      <c r="G159" s="94"/>
      <c r="H159" s="14"/>
      <c r="I159" s="14"/>
      <c r="J159" s="14"/>
      <c r="K159" s="14"/>
      <c r="L159" s="14"/>
      <c r="M159" s="14"/>
    </row>
    <row r="160" spans="1:13" x14ac:dyDescent="0.25">
      <c r="A160" s="20" t="s">
        <v>299</v>
      </c>
      <c r="B160" s="1" t="s">
        <v>261</v>
      </c>
      <c r="C160" s="2"/>
      <c r="D160" s="19"/>
      <c r="E160" s="18"/>
      <c r="F160" s="18"/>
      <c r="G160" s="94"/>
      <c r="H160" s="14"/>
      <c r="I160" s="14"/>
      <c r="J160" s="14"/>
      <c r="K160" s="14"/>
      <c r="L160" s="14"/>
      <c r="M160" s="14"/>
    </row>
    <row r="161" spans="1:13" x14ac:dyDescent="0.25">
      <c r="A161" s="20"/>
      <c r="B161" s="1" t="s">
        <v>9</v>
      </c>
      <c r="C161" s="2" t="s">
        <v>0</v>
      </c>
      <c r="D161" s="19">
        <v>5</v>
      </c>
      <c r="E161" s="18"/>
      <c r="F161" s="18">
        <f>D161*E161</f>
        <v>0</v>
      </c>
      <c r="G161" s="94"/>
      <c r="H161" s="14"/>
      <c r="I161" s="14"/>
      <c r="J161" s="14"/>
      <c r="K161" s="14"/>
      <c r="L161" s="14"/>
      <c r="M161" s="14"/>
    </row>
    <row r="162" spans="1:13" x14ac:dyDescent="0.25">
      <c r="A162" s="20" t="s">
        <v>300</v>
      </c>
      <c r="B162" s="126" t="s">
        <v>140</v>
      </c>
      <c r="C162" s="2"/>
      <c r="D162" s="19"/>
      <c r="E162" s="18"/>
      <c r="F162" s="18"/>
      <c r="G162" s="94"/>
      <c r="H162" s="14"/>
      <c r="I162" s="14"/>
      <c r="J162" s="14"/>
      <c r="K162" s="14"/>
      <c r="L162" s="14"/>
      <c r="M162" s="14"/>
    </row>
    <row r="163" spans="1:13" x14ac:dyDescent="0.25">
      <c r="A163" s="20" t="s">
        <v>301</v>
      </c>
      <c r="B163" s="1" t="s">
        <v>141</v>
      </c>
      <c r="C163" s="2"/>
      <c r="D163" s="19"/>
      <c r="E163" s="18"/>
      <c r="F163" s="18"/>
      <c r="G163" s="94"/>
      <c r="H163" s="14"/>
      <c r="I163" s="14"/>
      <c r="J163" s="14"/>
      <c r="K163" s="14"/>
      <c r="L163" s="14"/>
      <c r="M163" s="14"/>
    </row>
    <row r="164" spans="1:13" x14ac:dyDescent="0.25">
      <c r="A164" s="20"/>
      <c r="B164" s="1" t="s">
        <v>142</v>
      </c>
      <c r="C164" s="2" t="s">
        <v>143</v>
      </c>
      <c r="D164" s="19">
        <f>7*31</f>
        <v>217</v>
      </c>
      <c r="E164" s="18"/>
      <c r="F164" s="18">
        <f>D164*E164</f>
        <v>0</v>
      </c>
      <c r="G164" s="94"/>
      <c r="H164" s="14"/>
      <c r="I164" s="14"/>
      <c r="J164" s="14"/>
      <c r="K164" s="14"/>
      <c r="L164" s="14"/>
      <c r="M164" s="14"/>
    </row>
    <row r="165" spans="1:13" x14ac:dyDescent="0.25">
      <c r="A165" s="20" t="s">
        <v>302</v>
      </c>
      <c r="B165" s="126" t="s">
        <v>264</v>
      </c>
      <c r="C165" s="2"/>
      <c r="D165" s="19"/>
      <c r="E165" s="18"/>
      <c r="F165" s="18"/>
      <c r="G165" s="94"/>
      <c r="H165" s="14"/>
      <c r="I165" s="14"/>
      <c r="J165" s="14"/>
      <c r="K165" s="14"/>
      <c r="L165" s="14"/>
      <c r="M165" s="14"/>
    </row>
    <row r="166" spans="1:13" x14ac:dyDescent="0.25">
      <c r="A166" s="20" t="s">
        <v>303</v>
      </c>
      <c r="B166" s="1" t="s">
        <v>265</v>
      </c>
      <c r="C166" s="2"/>
      <c r="D166" s="19"/>
      <c r="E166" s="18"/>
      <c r="F166" s="18"/>
      <c r="G166" s="94"/>
      <c r="H166" s="14"/>
      <c r="I166" s="14"/>
      <c r="J166" s="14"/>
      <c r="K166" s="14"/>
      <c r="L166" s="14"/>
      <c r="M166" s="14"/>
    </row>
    <row r="167" spans="1:13" x14ac:dyDescent="0.25">
      <c r="A167" s="20"/>
      <c r="B167" s="1" t="s">
        <v>142</v>
      </c>
      <c r="C167" s="2" t="s">
        <v>143</v>
      </c>
      <c r="D167" s="19">
        <v>280</v>
      </c>
      <c r="E167" s="18"/>
      <c r="F167" s="18">
        <f>D167*E167</f>
        <v>0</v>
      </c>
      <c r="G167" s="94"/>
      <c r="H167" s="14"/>
      <c r="I167" s="14"/>
      <c r="J167" s="14"/>
      <c r="K167" s="14"/>
      <c r="L167" s="14"/>
      <c r="M167" s="14"/>
    </row>
    <row r="168" spans="1:13" x14ac:dyDescent="0.25">
      <c r="A168" s="20" t="s">
        <v>304</v>
      </c>
      <c r="B168" s="1" t="s">
        <v>266</v>
      </c>
      <c r="C168" s="2"/>
      <c r="D168" s="19"/>
      <c r="E168" s="18"/>
      <c r="F168" s="18"/>
      <c r="G168" s="94"/>
      <c r="H168" s="14"/>
      <c r="I168" s="14"/>
      <c r="J168" s="14"/>
      <c r="K168" s="14"/>
      <c r="L168" s="14"/>
      <c r="M168" s="14"/>
    </row>
    <row r="169" spans="1:13" ht="16.5" thickBot="1" x14ac:dyDescent="0.3">
      <c r="A169" s="20"/>
      <c r="B169" s="1" t="s">
        <v>142</v>
      </c>
      <c r="C169" s="80" t="s">
        <v>143</v>
      </c>
      <c r="D169" s="19">
        <v>150</v>
      </c>
      <c r="E169" s="18"/>
      <c r="F169" s="18">
        <f>D169*E169</f>
        <v>0</v>
      </c>
      <c r="G169" s="94"/>
      <c r="H169" s="14"/>
      <c r="I169" s="14"/>
      <c r="J169" s="14"/>
      <c r="K169" s="14"/>
      <c r="L169" s="14"/>
      <c r="M169" s="14"/>
    </row>
    <row r="170" spans="1:13" x14ac:dyDescent="0.25">
      <c r="A170" s="20" t="s">
        <v>369</v>
      </c>
      <c r="B170" s="1" t="s">
        <v>350</v>
      </c>
      <c r="C170" s="141"/>
      <c r="D170" s="47"/>
      <c r="E170" s="48"/>
      <c r="F170" s="48"/>
      <c r="G170" s="94"/>
      <c r="H170" s="14"/>
      <c r="I170" s="14"/>
      <c r="J170" s="14"/>
      <c r="K170" s="14"/>
      <c r="L170" s="14"/>
      <c r="M170" s="14"/>
    </row>
    <row r="171" spans="1:13" x14ac:dyDescent="0.25">
      <c r="A171" s="20"/>
      <c r="B171" s="57" t="s">
        <v>9</v>
      </c>
      <c r="C171" s="2" t="s">
        <v>0</v>
      </c>
      <c r="D171" s="140">
        <v>1</v>
      </c>
      <c r="E171" s="146"/>
      <c r="F171" s="138">
        <f t="shared" ref="F171" si="10">+E171*D171</f>
        <v>0</v>
      </c>
      <c r="G171" s="94"/>
      <c r="H171" s="14"/>
      <c r="I171" s="14"/>
      <c r="J171" s="14"/>
      <c r="K171" s="14"/>
      <c r="L171" s="14"/>
      <c r="M171" s="14"/>
    </row>
    <row r="172" spans="1:13" x14ac:dyDescent="0.25">
      <c r="A172" s="20" t="s">
        <v>370</v>
      </c>
      <c r="B172" s="1" t="s">
        <v>351</v>
      </c>
      <c r="C172" s="142"/>
      <c r="D172" s="13"/>
      <c r="E172" s="14"/>
      <c r="F172" s="13"/>
      <c r="G172" s="94"/>
      <c r="H172" s="14"/>
      <c r="I172" s="14"/>
      <c r="J172" s="14"/>
      <c r="K172" s="14"/>
      <c r="L172" s="14"/>
      <c r="M172" s="14"/>
    </row>
    <row r="173" spans="1:13" x14ac:dyDescent="0.25">
      <c r="A173" s="20"/>
      <c r="B173" s="57" t="s">
        <v>9</v>
      </c>
      <c r="C173" s="2" t="s">
        <v>0</v>
      </c>
      <c r="D173" s="140">
        <v>5</v>
      </c>
      <c r="E173" s="146"/>
      <c r="F173" s="138">
        <f>+E173*D173</f>
        <v>0</v>
      </c>
      <c r="G173" s="94"/>
      <c r="H173" s="14"/>
      <c r="I173" s="14"/>
      <c r="J173" s="14"/>
      <c r="K173" s="14"/>
      <c r="L173" s="14"/>
      <c r="M173" s="14"/>
    </row>
    <row r="174" spans="1:13" x14ac:dyDescent="0.25">
      <c r="A174" s="20" t="s">
        <v>371</v>
      </c>
      <c r="B174" s="1" t="s">
        <v>352</v>
      </c>
      <c r="C174" s="142"/>
      <c r="D174" s="13"/>
      <c r="E174" s="14"/>
      <c r="F174" s="13"/>
      <c r="G174" s="94"/>
      <c r="H174" s="14"/>
      <c r="I174" s="14"/>
      <c r="J174" s="14"/>
      <c r="K174" s="14"/>
      <c r="L174" s="14"/>
      <c r="M174" s="14"/>
    </row>
    <row r="175" spans="1:13" x14ac:dyDescent="0.25">
      <c r="A175" s="20"/>
      <c r="B175" s="57" t="s">
        <v>9</v>
      </c>
      <c r="C175" s="2" t="s">
        <v>0</v>
      </c>
      <c r="D175" s="140">
        <v>1</v>
      </c>
      <c r="E175" s="146"/>
      <c r="F175" s="138">
        <f>+E175*D175</f>
        <v>0</v>
      </c>
      <c r="G175" s="94"/>
      <c r="H175" s="14"/>
      <c r="I175" s="14"/>
      <c r="J175" s="14"/>
      <c r="K175" s="14"/>
      <c r="L175" s="14"/>
      <c r="M175" s="14"/>
    </row>
    <row r="176" spans="1:13" x14ac:dyDescent="0.25">
      <c r="A176" s="20" t="s">
        <v>372</v>
      </c>
      <c r="B176" s="1" t="s">
        <v>353</v>
      </c>
      <c r="C176" s="142"/>
      <c r="D176" s="13"/>
      <c r="E176" s="14"/>
      <c r="F176" s="13"/>
      <c r="G176" s="94"/>
      <c r="H176" s="14"/>
      <c r="I176" s="14"/>
      <c r="J176" s="14"/>
      <c r="K176" s="14"/>
      <c r="L176" s="14"/>
      <c r="M176" s="14"/>
    </row>
    <row r="177" spans="1:13" x14ac:dyDescent="0.25">
      <c r="A177" s="20"/>
      <c r="B177" s="57" t="s">
        <v>9</v>
      </c>
      <c r="C177" s="2" t="s">
        <v>0</v>
      </c>
      <c r="D177" s="140">
        <v>1</v>
      </c>
      <c r="E177" s="146"/>
      <c r="F177" s="138">
        <f>+E177*D177</f>
        <v>0</v>
      </c>
      <c r="G177" s="94"/>
      <c r="H177" s="14"/>
      <c r="I177" s="14"/>
      <c r="J177" s="14"/>
      <c r="K177" s="14"/>
      <c r="L177" s="14"/>
      <c r="M177" s="14"/>
    </row>
    <row r="178" spans="1:13" x14ac:dyDescent="0.25">
      <c r="A178" s="20" t="s">
        <v>373</v>
      </c>
      <c r="B178" s="1" t="s">
        <v>354</v>
      </c>
      <c r="C178" s="142"/>
      <c r="D178" s="13"/>
      <c r="E178" s="14"/>
      <c r="F178" s="13"/>
      <c r="G178" s="94"/>
      <c r="H178" s="14"/>
      <c r="I178" s="14"/>
      <c r="J178" s="14"/>
      <c r="K178" s="14"/>
      <c r="L178" s="14"/>
      <c r="M178" s="14"/>
    </row>
    <row r="179" spans="1:13" x14ac:dyDescent="0.25">
      <c r="A179" s="20"/>
      <c r="B179" s="57" t="s">
        <v>9</v>
      </c>
      <c r="C179" s="2" t="s">
        <v>0</v>
      </c>
      <c r="D179" s="140">
        <v>1</v>
      </c>
      <c r="E179" s="146"/>
      <c r="F179" s="138">
        <f>+E179*D179</f>
        <v>0</v>
      </c>
      <c r="G179" s="94"/>
      <c r="H179" s="14"/>
      <c r="I179" s="14"/>
      <c r="J179" s="14"/>
      <c r="K179" s="14"/>
      <c r="L179" s="14"/>
      <c r="M179" s="14"/>
    </row>
    <row r="180" spans="1:13" x14ac:dyDescent="0.25">
      <c r="A180" s="20" t="s">
        <v>374</v>
      </c>
      <c r="B180" s="1" t="s">
        <v>355</v>
      </c>
      <c r="C180" s="142"/>
      <c r="D180" s="13"/>
      <c r="E180" s="14"/>
      <c r="F180" s="13"/>
      <c r="G180" s="94"/>
      <c r="H180" s="14"/>
      <c r="I180" s="14"/>
      <c r="J180" s="14"/>
      <c r="K180" s="14"/>
      <c r="L180" s="14"/>
      <c r="M180" s="14"/>
    </row>
    <row r="181" spans="1:13" x14ac:dyDescent="0.25">
      <c r="A181" s="20"/>
      <c r="B181" s="57" t="s">
        <v>9</v>
      </c>
      <c r="C181" s="2" t="s">
        <v>0</v>
      </c>
      <c r="D181" s="140">
        <v>1</v>
      </c>
      <c r="E181" s="146"/>
      <c r="F181" s="138">
        <f>+E181*D181</f>
        <v>0</v>
      </c>
      <c r="G181" s="94"/>
      <c r="H181" s="14"/>
      <c r="I181" s="14"/>
      <c r="J181" s="14"/>
      <c r="K181" s="14"/>
      <c r="L181" s="14"/>
      <c r="M181" s="14"/>
    </row>
    <row r="182" spans="1:13" x14ac:dyDescent="0.25">
      <c r="A182" s="20" t="s">
        <v>375</v>
      </c>
      <c r="B182" s="1" t="s">
        <v>356</v>
      </c>
      <c r="C182" s="143"/>
      <c r="D182" s="13"/>
      <c r="E182" s="14"/>
      <c r="F182" s="13"/>
      <c r="G182" s="94"/>
      <c r="H182" s="14"/>
      <c r="I182" s="14"/>
      <c r="J182" s="14"/>
      <c r="K182" s="14"/>
      <c r="L182" s="14"/>
      <c r="M182" s="14"/>
    </row>
    <row r="183" spans="1:13" x14ac:dyDescent="0.25">
      <c r="A183" s="20"/>
      <c r="B183" s="1" t="s">
        <v>142</v>
      </c>
      <c r="C183" s="142" t="s">
        <v>143</v>
      </c>
      <c r="D183" s="140">
        <v>400</v>
      </c>
      <c r="E183" s="146"/>
      <c r="F183" s="138">
        <f>+E183*D183</f>
        <v>0</v>
      </c>
      <c r="G183" s="94"/>
      <c r="H183" s="14"/>
      <c r="I183" s="14"/>
      <c r="J183" s="14"/>
      <c r="K183" s="14"/>
      <c r="L183" s="14"/>
      <c r="M183" s="14"/>
    </row>
    <row r="184" spans="1:13" x14ac:dyDescent="0.25">
      <c r="A184" s="20" t="s">
        <v>376</v>
      </c>
      <c r="B184" s="1" t="s">
        <v>357</v>
      </c>
      <c r="C184" s="142"/>
      <c r="D184" s="13"/>
      <c r="E184" s="14"/>
      <c r="F184" s="13"/>
      <c r="G184" s="94"/>
      <c r="H184" s="14"/>
      <c r="I184" s="14"/>
      <c r="J184" s="14"/>
      <c r="K184" s="14"/>
      <c r="L184" s="14"/>
      <c r="M184" s="14"/>
    </row>
    <row r="185" spans="1:13" x14ac:dyDescent="0.25">
      <c r="A185" s="20"/>
      <c r="B185" s="57" t="s">
        <v>9</v>
      </c>
      <c r="C185" s="2" t="s">
        <v>0</v>
      </c>
      <c r="D185" s="140">
        <v>2</v>
      </c>
      <c r="E185" s="146"/>
      <c r="F185" s="138">
        <f>+E185*D185</f>
        <v>0</v>
      </c>
      <c r="G185" s="94"/>
      <c r="H185" s="14"/>
      <c r="I185" s="14"/>
      <c r="J185" s="14"/>
      <c r="K185" s="14"/>
      <c r="L185" s="14"/>
      <c r="M185" s="14"/>
    </row>
    <row r="186" spans="1:13" ht="31.5" x14ac:dyDescent="0.25">
      <c r="A186" s="20" t="s">
        <v>377</v>
      </c>
      <c r="B186" s="1" t="s">
        <v>358</v>
      </c>
      <c r="C186" s="143"/>
      <c r="D186" s="13"/>
      <c r="E186" s="14"/>
      <c r="F186" s="13"/>
      <c r="G186" s="94"/>
      <c r="H186" s="14"/>
      <c r="I186" s="14"/>
      <c r="J186" s="14"/>
      <c r="K186" s="14"/>
      <c r="L186" s="14"/>
      <c r="M186" s="14"/>
    </row>
    <row r="187" spans="1:13" x14ac:dyDescent="0.25">
      <c r="A187" s="20"/>
      <c r="B187" s="57" t="s">
        <v>368</v>
      </c>
      <c r="C187" s="142" t="s">
        <v>2</v>
      </c>
      <c r="D187" s="140">
        <v>35</v>
      </c>
      <c r="E187" s="146"/>
      <c r="F187" s="138">
        <f>+E187*D187</f>
        <v>0</v>
      </c>
      <c r="G187" s="94"/>
      <c r="H187" s="14"/>
      <c r="I187" s="14"/>
      <c r="J187" s="14"/>
      <c r="K187" s="14"/>
      <c r="L187" s="14"/>
      <c r="M187" s="14"/>
    </row>
    <row r="188" spans="1:13" x14ac:dyDescent="0.25">
      <c r="A188" s="20" t="s">
        <v>378</v>
      </c>
      <c r="B188" s="1" t="s">
        <v>359</v>
      </c>
      <c r="C188" s="142"/>
      <c r="D188" s="13"/>
      <c r="E188" s="14"/>
      <c r="F188" s="13"/>
      <c r="G188" s="94"/>
      <c r="H188" s="14"/>
      <c r="I188" s="14"/>
      <c r="J188" s="14"/>
      <c r="K188" s="14"/>
      <c r="L188" s="14"/>
      <c r="M188" s="14"/>
    </row>
    <row r="189" spans="1:13" x14ac:dyDescent="0.25">
      <c r="A189" s="20"/>
      <c r="B189" s="57" t="s">
        <v>9</v>
      </c>
      <c r="C189" s="2" t="s">
        <v>0</v>
      </c>
      <c r="D189" s="140">
        <v>2</v>
      </c>
      <c r="E189" s="146"/>
      <c r="F189" s="138">
        <f>+E189*D189</f>
        <v>0</v>
      </c>
      <c r="G189" s="94"/>
      <c r="H189" s="14"/>
      <c r="I189" s="14"/>
      <c r="J189" s="14"/>
      <c r="K189" s="14"/>
      <c r="L189" s="14"/>
      <c r="M189" s="14"/>
    </row>
    <row r="190" spans="1:13" x14ac:dyDescent="0.25">
      <c r="A190" s="20" t="s">
        <v>379</v>
      </c>
      <c r="B190" s="1" t="s">
        <v>360</v>
      </c>
      <c r="C190" s="142"/>
      <c r="D190" s="47"/>
      <c r="E190" s="48"/>
      <c r="F190" s="48"/>
      <c r="G190" s="94"/>
      <c r="H190" s="14"/>
      <c r="I190" s="14"/>
      <c r="J190" s="14"/>
      <c r="K190" s="14"/>
      <c r="L190" s="14"/>
      <c r="M190" s="14"/>
    </row>
    <row r="191" spans="1:13" x14ac:dyDescent="0.25">
      <c r="A191" s="20"/>
      <c r="B191" s="57" t="s">
        <v>9</v>
      </c>
      <c r="C191" s="2" t="s">
        <v>0</v>
      </c>
      <c r="D191" s="140">
        <v>2</v>
      </c>
      <c r="E191" s="146"/>
      <c r="F191" s="138">
        <f>+E191*D191</f>
        <v>0</v>
      </c>
      <c r="G191" s="94"/>
      <c r="H191" s="14"/>
      <c r="I191" s="14"/>
      <c r="J191" s="14"/>
      <c r="K191" s="14"/>
      <c r="L191" s="14"/>
      <c r="M191" s="14"/>
    </row>
    <row r="192" spans="1:13" x14ac:dyDescent="0.25">
      <c r="A192" s="20" t="s">
        <v>380</v>
      </c>
      <c r="B192" s="1" t="s">
        <v>361</v>
      </c>
      <c r="C192" s="142"/>
      <c r="D192" s="47"/>
      <c r="E192" s="48"/>
      <c r="F192" s="48"/>
      <c r="G192" s="94"/>
      <c r="H192" s="14"/>
      <c r="I192" s="14"/>
      <c r="J192" s="14"/>
      <c r="K192" s="14"/>
      <c r="L192" s="14"/>
      <c r="M192" s="14"/>
    </row>
    <row r="193" spans="1:13" x14ac:dyDescent="0.25">
      <c r="A193" s="20"/>
      <c r="B193" s="57" t="s">
        <v>9</v>
      </c>
      <c r="C193" s="2" t="s">
        <v>0</v>
      </c>
      <c r="D193" s="140">
        <v>2</v>
      </c>
      <c r="E193" s="139"/>
      <c r="F193" s="138">
        <f>+E193*D193</f>
        <v>0</v>
      </c>
      <c r="G193" s="94"/>
      <c r="H193" s="14"/>
      <c r="I193" s="14"/>
      <c r="J193" s="14"/>
      <c r="K193" s="14"/>
      <c r="L193" s="14"/>
      <c r="M193" s="14"/>
    </row>
    <row r="194" spans="1:13" x14ac:dyDescent="0.25">
      <c r="A194" s="20" t="s">
        <v>381</v>
      </c>
      <c r="B194" s="1" t="s">
        <v>362</v>
      </c>
      <c r="C194" s="142"/>
      <c r="D194" s="47"/>
      <c r="E194" s="48"/>
      <c r="F194" s="48"/>
      <c r="G194" s="94"/>
      <c r="H194" s="14"/>
      <c r="I194" s="14"/>
      <c r="J194" s="14"/>
      <c r="K194" s="14"/>
      <c r="L194" s="14"/>
      <c r="M194" s="14"/>
    </row>
    <row r="195" spans="1:13" x14ac:dyDescent="0.25">
      <c r="A195" s="20"/>
      <c r="B195" s="57" t="s">
        <v>9</v>
      </c>
      <c r="C195" s="2" t="s">
        <v>0</v>
      </c>
      <c r="D195" s="140">
        <v>4</v>
      </c>
      <c r="E195" s="139"/>
      <c r="F195" s="138">
        <f>+E195*D195</f>
        <v>0</v>
      </c>
      <c r="G195" s="94"/>
      <c r="H195" s="14"/>
      <c r="I195" s="14"/>
      <c r="J195" s="14"/>
      <c r="K195" s="14"/>
      <c r="L195" s="14"/>
      <c r="M195" s="14"/>
    </row>
    <row r="196" spans="1:13" x14ac:dyDescent="0.25">
      <c r="A196" s="20" t="s">
        <v>382</v>
      </c>
      <c r="B196" s="1" t="s">
        <v>363</v>
      </c>
      <c r="C196" s="142"/>
      <c r="D196" s="47"/>
      <c r="E196" s="48"/>
      <c r="F196" s="48"/>
      <c r="G196" s="94"/>
      <c r="H196" s="14"/>
      <c r="I196" s="14"/>
      <c r="J196" s="14"/>
      <c r="K196" s="14"/>
      <c r="L196" s="14"/>
      <c r="M196" s="14"/>
    </row>
    <row r="197" spans="1:13" x14ac:dyDescent="0.25">
      <c r="A197" s="20"/>
      <c r="B197" s="57" t="s">
        <v>9</v>
      </c>
      <c r="C197" s="2" t="s">
        <v>0</v>
      </c>
      <c r="D197" s="140">
        <v>5</v>
      </c>
      <c r="E197" s="139"/>
      <c r="F197" s="138">
        <f>+E197*D197</f>
        <v>0</v>
      </c>
      <c r="G197" s="94"/>
      <c r="H197" s="14"/>
      <c r="I197" s="14"/>
      <c r="J197" s="14"/>
      <c r="K197" s="14"/>
      <c r="L197" s="14"/>
      <c r="M197" s="14"/>
    </row>
    <row r="198" spans="1:13" x14ac:dyDescent="0.25">
      <c r="A198" s="20" t="s">
        <v>383</v>
      </c>
      <c r="B198" s="1" t="s">
        <v>364</v>
      </c>
      <c r="C198" s="142"/>
      <c r="D198" s="47"/>
      <c r="E198" s="48"/>
      <c r="F198" s="48"/>
      <c r="G198" s="94"/>
      <c r="H198" s="14"/>
      <c r="I198" s="14"/>
      <c r="J198" s="14"/>
      <c r="K198" s="14"/>
      <c r="L198" s="14"/>
      <c r="M198" s="14"/>
    </row>
    <row r="199" spans="1:13" x14ac:dyDescent="0.25">
      <c r="A199" s="20"/>
      <c r="B199" s="57" t="s">
        <v>9</v>
      </c>
      <c r="C199" s="2" t="s">
        <v>0</v>
      </c>
      <c r="D199" s="140">
        <v>5</v>
      </c>
      <c r="E199" s="139"/>
      <c r="F199" s="138">
        <f>+E199*D199</f>
        <v>0</v>
      </c>
      <c r="G199" s="94"/>
      <c r="H199" s="14"/>
      <c r="I199" s="14"/>
      <c r="J199" s="14"/>
      <c r="K199" s="14"/>
      <c r="L199" s="14"/>
      <c r="M199" s="14"/>
    </row>
    <row r="200" spans="1:13" x14ac:dyDescent="0.25">
      <c r="A200" s="20" t="s">
        <v>384</v>
      </c>
      <c r="B200" s="1" t="s">
        <v>365</v>
      </c>
      <c r="C200" s="142"/>
      <c r="D200" s="47"/>
      <c r="E200" s="48"/>
      <c r="F200" s="48"/>
      <c r="G200" s="94"/>
      <c r="H200" s="14"/>
      <c r="I200" s="14"/>
      <c r="J200" s="14"/>
      <c r="K200" s="14"/>
      <c r="L200" s="14"/>
      <c r="M200" s="14"/>
    </row>
    <row r="201" spans="1:13" x14ac:dyDescent="0.25">
      <c r="A201" s="20"/>
      <c r="B201" s="57" t="s">
        <v>9</v>
      </c>
      <c r="C201" s="2" t="s">
        <v>0</v>
      </c>
      <c r="D201" s="140">
        <v>2</v>
      </c>
      <c r="E201" s="139"/>
      <c r="F201" s="138">
        <f>+E201*D201</f>
        <v>0</v>
      </c>
      <c r="G201" s="94"/>
      <c r="H201" s="14"/>
      <c r="I201" s="14"/>
      <c r="J201" s="14"/>
      <c r="K201" s="14"/>
      <c r="L201" s="14"/>
      <c r="M201" s="14"/>
    </row>
    <row r="202" spans="1:13" x14ac:dyDescent="0.25">
      <c r="A202" s="20" t="s">
        <v>385</v>
      </c>
      <c r="B202" s="1" t="s">
        <v>366</v>
      </c>
      <c r="C202" s="142"/>
      <c r="D202" s="47"/>
      <c r="E202" s="48"/>
      <c r="F202" s="48"/>
      <c r="G202" s="94"/>
      <c r="H202" s="14"/>
      <c r="I202" s="14"/>
      <c r="J202" s="14"/>
      <c r="K202" s="14"/>
      <c r="L202" s="14"/>
      <c r="M202" s="14"/>
    </row>
    <row r="203" spans="1:13" x14ac:dyDescent="0.25">
      <c r="A203" s="20"/>
      <c r="B203" s="57" t="s">
        <v>9</v>
      </c>
      <c r="C203" s="2" t="s">
        <v>0</v>
      </c>
      <c r="D203" s="140">
        <v>1</v>
      </c>
      <c r="E203" s="139"/>
      <c r="F203" s="138">
        <f>+E203*D203</f>
        <v>0</v>
      </c>
      <c r="G203" s="94"/>
      <c r="H203" s="14"/>
      <c r="I203" s="14"/>
      <c r="J203" s="14"/>
      <c r="K203" s="14"/>
      <c r="L203" s="14"/>
      <c r="M203" s="14"/>
    </row>
    <row r="204" spans="1:13" x14ac:dyDescent="0.25">
      <c r="A204" s="20" t="s">
        <v>386</v>
      </c>
      <c r="B204" s="1" t="s">
        <v>367</v>
      </c>
      <c r="C204" s="142"/>
      <c r="D204" s="47"/>
      <c r="E204" s="48"/>
      <c r="F204" s="48"/>
      <c r="G204" s="94"/>
      <c r="H204" s="14"/>
      <c r="I204" s="14"/>
      <c r="J204" s="14"/>
      <c r="K204" s="14"/>
      <c r="L204" s="14"/>
      <c r="M204" s="14"/>
    </row>
    <row r="205" spans="1:13" ht="16.5" thickBot="1" x14ac:dyDescent="0.3">
      <c r="A205" s="20"/>
      <c r="B205" s="57" t="s">
        <v>9</v>
      </c>
      <c r="C205" s="144" t="s">
        <v>0</v>
      </c>
      <c r="D205" s="140">
        <v>1</v>
      </c>
      <c r="E205" s="146"/>
      <c r="F205" s="138">
        <f>+E205*D205</f>
        <v>0</v>
      </c>
      <c r="G205" s="94"/>
      <c r="H205" s="14"/>
      <c r="I205" s="14"/>
      <c r="J205" s="14"/>
      <c r="K205" s="14"/>
      <c r="L205" s="14"/>
      <c r="M205" s="14"/>
    </row>
    <row r="206" spans="1:13" x14ac:dyDescent="0.25">
      <c r="A206" s="172" t="s">
        <v>144</v>
      </c>
      <c r="B206" s="172"/>
      <c r="C206" s="173"/>
      <c r="D206" s="172"/>
      <c r="E206" s="172"/>
      <c r="F206" s="33">
        <f>SUM(F134:F205)</f>
        <v>0</v>
      </c>
      <c r="G206" s="94"/>
      <c r="H206" s="14"/>
      <c r="I206" s="14"/>
      <c r="J206" s="14"/>
      <c r="K206" s="14"/>
      <c r="L206" s="14"/>
      <c r="M206" s="14"/>
    </row>
    <row r="207" spans="1:13" x14ac:dyDescent="0.25">
      <c r="A207" s="40" t="s">
        <v>186</v>
      </c>
      <c r="B207" s="1"/>
      <c r="C207" s="2"/>
      <c r="D207" s="19"/>
      <c r="E207" s="18"/>
      <c r="F207" s="18"/>
      <c r="G207" s="14"/>
      <c r="H207" s="14"/>
      <c r="I207" s="14"/>
    </row>
    <row r="208" spans="1:13" x14ac:dyDescent="0.25">
      <c r="A208" s="174" t="s">
        <v>305</v>
      </c>
      <c r="B208" s="175"/>
      <c r="C208" s="2"/>
      <c r="D208" s="19"/>
      <c r="E208" s="18"/>
      <c r="F208" s="18"/>
      <c r="G208" s="14"/>
      <c r="H208" s="14"/>
      <c r="I208" s="14"/>
    </row>
    <row r="209" spans="1:9" x14ac:dyDescent="0.25">
      <c r="A209" s="20" t="s">
        <v>306</v>
      </c>
      <c r="B209" s="1" t="s">
        <v>227</v>
      </c>
      <c r="C209" s="2"/>
      <c r="D209" s="19"/>
      <c r="E209" s="18"/>
      <c r="F209" s="18"/>
      <c r="G209" s="14"/>
      <c r="H209" s="14"/>
      <c r="I209" s="14"/>
    </row>
    <row r="210" spans="1:9" x14ac:dyDescent="0.25">
      <c r="A210" s="20"/>
      <c r="B210" s="1" t="s">
        <v>127</v>
      </c>
      <c r="C210" s="2" t="s">
        <v>129</v>
      </c>
      <c r="D210" s="19">
        <v>1</v>
      </c>
      <c r="E210" s="18"/>
      <c r="F210" s="18">
        <f>+E210*D210</f>
        <v>0</v>
      </c>
      <c r="G210" s="14"/>
      <c r="H210" s="14"/>
      <c r="I210" s="14"/>
    </row>
    <row r="211" spans="1:9" x14ac:dyDescent="0.25">
      <c r="A211" s="20" t="s">
        <v>121</v>
      </c>
      <c r="B211" s="1" t="s">
        <v>154</v>
      </c>
      <c r="C211" s="2"/>
      <c r="D211" s="19"/>
      <c r="E211" s="18"/>
      <c r="F211" s="18"/>
      <c r="G211" s="14"/>
      <c r="H211" s="14"/>
      <c r="I211" s="14"/>
    </row>
    <row r="212" spans="1:9" x14ac:dyDescent="0.25">
      <c r="A212" s="20"/>
      <c r="B212" s="1" t="s">
        <v>9</v>
      </c>
      <c r="C212" s="2" t="s">
        <v>0</v>
      </c>
      <c r="D212" s="19">
        <v>1</v>
      </c>
      <c r="E212" s="18"/>
      <c r="F212" s="18">
        <f>+E212*D212</f>
        <v>0</v>
      </c>
      <c r="G212" s="14"/>
      <c r="H212" s="14"/>
      <c r="I212" s="14"/>
    </row>
    <row r="213" spans="1:9" x14ac:dyDescent="0.25">
      <c r="A213" s="20" t="s">
        <v>347</v>
      </c>
      <c r="B213" s="1" t="s">
        <v>349</v>
      </c>
      <c r="C213" s="2"/>
      <c r="D213" s="19"/>
      <c r="E213" s="18"/>
      <c r="F213" s="18"/>
      <c r="G213" s="14"/>
      <c r="H213" s="14"/>
      <c r="I213" s="14"/>
    </row>
    <row r="214" spans="1:9" x14ac:dyDescent="0.25">
      <c r="A214" s="20"/>
      <c r="B214" s="1" t="s">
        <v>9</v>
      </c>
      <c r="C214" s="2" t="s">
        <v>0</v>
      </c>
      <c r="D214" s="19">
        <v>31</v>
      </c>
      <c r="E214" s="18"/>
      <c r="F214" s="18">
        <f>+E214*D214</f>
        <v>0</v>
      </c>
      <c r="G214" s="14"/>
      <c r="H214" s="14"/>
      <c r="I214" s="14"/>
    </row>
    <row r="215" spans="1:9" x14ac:dyDescent="0.25">
      <c r="A215" s="20"/>
      <c r="B215" s="1"/>
      <c r="C215" s="2"/>
      <c r="D215" s="19"/>
      <c r="E215" s="18"/>
      <c r="F215" s="18"/>
      <c r="G215" s="14"/>
      <c r="H215" s="14"/>
      <c r="I215" s="14"/>
    </row>
    <row r="216" spans="1:9" x14ac:dyDescent="0.25">
      <c r="A216" s="40" t="s">
        <v>307</v>
      </c>
      <c r="B216" s="1"/>
      <c r="C216" s="2"/>
      <c r="D216" s="19"/>
      <c r="E216" s="18"/>
      <c r="F216" s="18"/>
      <c r="G216" s="14"/>
      <c r="H216" s="14"/>
      <c r="I216" s="14"/>
    </row>
    <row r="217" spans="1:9" x14ac:dyDescent="0.25">
      <c r="A217" s="20" t="s">
        <v>308</v>
      </c>
      <c r="B217" s="1" t="s">
        <v>130</v>
      </c>
      <c r="C217" s="2"/>
      <c r="D217" s="19"/>
      <c r="E217" s="18"/>
      <c r="F217" s="18"/>
      <c r="G217" s="14"/>
      <c r="H217" s="14"/>
      <c r="I217" s="14"/>
    </row>
    <row r="218" spans="1:9" x14ac:dyDescent="0.25">
      <c r="A218" s="20"/>
      <c r="B218" s="1" t="s">
        <v>9</v>
      </c>
      <c r="C218" s="2" t="s">
        <v>0</v>
      </c>
      <c r="D218" s="19">
        <v>1</v>
      </c>
      <c r="E218" s="18"/>
      <c r="F218" s="18">
        <f>E218*D218</f>
        <v>0</v>
      </c>
      <c r="G218" s="14"/>
      <c r="H218" s="14"/>
      <c r="I218" s="14"/>
    </row>
    <row r="219" spans="1:9" x14ac:dyDescent="0.25">
      <c r="A219" s="20" t="s">
        <v>325</v>
      </c>
      <c r="B219" s="1" t="s">
        <v>131</v>
      </c>
      <c r="C219" s="2"/>
      <c r="D219" s="19"/>
      <c r="E219" s="18"/>
      <c r="F219" s="18"/>
      <c r="G219" s="14"/>
      <c r="H219" s="14"/>
      <c r="I219" s="14"/>
    </row>
    <row r="220" spans="1:9" x14ac:dyDescent="0.25">
      <c r="A220" s="20"/>
      <c r="B220" s="1" t="s">
        <v>9</v>
      </c>
      <c r="C220" s="2" t="s">
        <v>0</v>
      </c>
      <c r="D220" s="19">
        <v>1</v>
      </c>
      <c r="E220" s="18"/>
      <c r="F220" s="18">
        <f>E220*D220</f>
        <v>0</v>
      </c>
      <c r="G220" s="14"/>
      <c r="H220" s="14"/>
      <c r="I220" s="14"/>
    </row>
    <row r="221" spans="1:9" x14ac:dyDescent="0.25">
      <c r="A221" s="40" t="s">
        <v>309</v>
      </c>
      <c r="B221" s="1"/>
      <c r="C221" s="2"/>
      <c r="D221" s="19"/>
      <c r="E221" s="18"/>
      <c r="F221" s="18"/>
      <c r="G221" s="14"/>
      <c r="H221" s="14"/>
      <c r="I221" s="14"/>
    </row>
    <row r="222" spans="1:9" x14ac:dyDescent="0.25">
      <c r="A222" s="20" t="s">
        <v>145</v>
      </c>
      <c r="B222" s="1" t="s">
        <v>228</v>
      </c>
      <c r="C222" s="2"/>
      <c r="D222" s="19"/>
      <c r="E222" s="18"/>
      <c r="F222" s="18"/>
      <c r="G222" s="14"/>
      <c r="H222" s="14"/>
      <c r="I222" s="14"/>
    </row>
    <row r="223" spans="1:9" x14ac:dyDescent="0.25">
      <c r="A223" s="20"/>
      <c r="B223" s="1" t="s">
        <v>132</v>
      </c>
      <c r="C223" s="2" t="s">
        <v>8</v>
      </c>
      <c r="D223" s="19">
        <v>720</v>
      </c>
      <c r="E223" s="18"/>
      <c r="F223" s="18">
        <f>E223*D223</f>
        <v>0</v>
      </c>
      <c r="G223" s="14"/>
      <c r="H223" s="14"/>
      <c r="I223" s="14"/>
    </row>
    <row r="224" spans="1:9" x14ac:dyDescent="0.25">
      <c r="A224" s="20" t="s">
        <v>310</v>
      </c>
      <c r="B224" s="1" t="s">
        <v>229</v>
      </c>
      <c r="C224" s="2"/>
      <c r="D224" s="19"/>
      <c r="E224" s="18"/>
      <c r="F224" s="18"/>
      <c r="G224" s="14"/>
      <c r="H224" s="14"/>
      <c r="I224" s="14"/>
    </row>
    <row r="225" spans="1:9" x14ac:dyDescent="0.25">
      <c r="A225" s="20"/>
      <c r="B225" s="1" t="s">
        <v>132</v>
      </c>
      <c r="C225" s="2" t="s">
        <v>8</v>
      </c>
      <c r="D225" s="19">
        <v>165</v>
      </c>
      <c r="E225" s="18"/>
      <c r="F225" s="18">
        <f>E225*D225</f>
        <v>0</v>
      </c>
      <c r="G225" s="14"/>
      <c r="H225" s="14"/>
      <c r="I225" s="14"/>
    </row>
    <row r="226" spans="1:9" x14ac:dyDescent="0.25">
      <c r="A226" s="20" t="s">
        <v>311</v>
      </c>
      <c r="B226" s="1" t="s">
        <v>230</v>
      </c>
      <c r="C226" s="2"/>
      <c r="D226" s="19"/>
      <c r="E226" s="18"/>
      <c r="F226" s="18"/>
      <c r="G226" s="14"/>
      <c r="H226" s="14"/>
      <c r="I226" s="14"/>
    </row>
    <row r="227" spans="1:9" x14ac:dyDescent="0.25">
      <c r="A227" s="20"/>
      <c r="B227" s="1" t="s">
        <v>132</v>
      </c>
      <c r="C227" s="2" t="s">
        <v>8</v>
      </c>
      <c r="D227" s="19">
        <v>150</v>
      </c>
      <c r="E227" s="18"/>
      <c r="F227" s="18">
        <f>E227*D227</f>
        <v>0</v>
      </c>
      <c r="G227" s="14"/>
      <c r="H227" s="14"/>
      <c r="I227" s="14"/>
    </row>
    <row r="228" spans="1:9" x14ac:dyDescent="0.25">
      <c r="A228" s="20" t="s">
        <v>312</v>
      </c>
      <c r="B228" s="1" t="s">
        <v>231</v>
      </c>
      <c r="C228" s="2"/>
      <c r="D228" s="19"/>
      <c r="E228" s="18"/>
      <c r="F228" s="18"/>
      <c r="G228" s="14"/>
      <c r="H228" s="14"/>
      <c r="I228" s="14"/>
    </row>
    <row r="229" spans="1:9" x14ac:dyDescent="0.25">
      <c r="A229" s="20"/>
      <c r="B229" s="1" t="s">
        <v>132</v>
      </c>
      <c r="C229" s="2" t="s">
        <v>8</v>
      </c>
      <c r="D229" s="19">
        <v>405</v>
      </c>
      <c r="E229" s="18"/>
      <c r="F229" s="18">
        <f>E229*D229</f>
        <v>0</v>
      </c>
      <c r="G229" s="14"/>
      <c r="H229" s="14"/>
      <c r="I229" s="14"/>
    </row>
    <row r="230" spans="1:9" x14ac:dyDescent="0.25">
      <c r="A230" s="20" t="s">
        <v>313</v>
      </c>
      <c r="B230" s="1" t="s">
        <v>232</v>
      </c>
      <c r="C230" s="2"/>
      <c r="D230" s="19"/>
      <c r="E230" s="18"/>
      <c r="F230" s="18"/>
      <c r="G230" s="14"/>
      <c r="H230" s="14"/>
      <c r="I230" s="14"/>
    </row>
    <row r="231" spans="1:9" x14ac:dyDescent="0.25">
      <c r="A231" s="20"/>
      <c r="B231" s="1" t="s">
        <v>132</v>
      </c>
      <c r="C231" s="2" t="s">
        <v>8</v>
      </c>
      <c r="D231" s="19">
        <v>200</v>
      </c>
      <c r="E231" s="18"/>
      <c r="F231" s="18">
        <f>E231*D231</f>
        <v>0</v>
      </c>
      <c r="G231" s="14"/>
      <c r="H231" s="14"/>
      <c r="I231" s="14"/>
    </row>
    <row r="232" spans="1:9" x14ac:dyDescent="0.25">
      <c r="A232" s="40" t="s">
        <v>314</v>
      </c>
      <c r="B232" s="1"/>
      <c r="C232" s="2"/>
      <c r="D232" s="19"/>
      <c r="E232" s="18"/>
      <c r="F232" s="18"/>
      <c r="G232" s="14"/>
      <c r="H232" s="14"/>
      <c r="I232" s="14"/>
    </row>
    <row r="233" spans="1:9" x14ac:dyDescent="0.25">
      <c r="A233" s="20" t="s">
        <v>315</v>
      </c>
      <c r="B233" s="1" t="s">
        <v>233</v>
      </c>
      <c r="C233" s="2"/>
      <c r="D233" s="19"/>
      <c r="E233" s="18"/>
      <c r="F233" s="18"/>
      <c r="G233" s="14"/>
      <c r="H233" s="14"/>
      <c r="I233" s="14"/>
    </row>
    <row r="234" spans="1:9" x14ac:dyDescent="0.25">
      <c r="A234" s="20"/>
      <c r="B234" s="1" t="s">
        <v>9</v>
      </c>
      <c r="C234" s="2" t="s">
        <v>0</v>
      </c>
      <c r="D234" s="19">
        <v>6</v>
      </c>
      <c r="E234" s="18"/>
      <c r="F234" s="18">
        <f>E234*D234</f>
        <v>0</v>
      </c>
      <c r="G234" s="14"/>
      <c r="H234" s="14"/>
      <c r="I234" s="14"/>
    </row>
    <row r="235" spans="1:9" x14ac:dyDescent="0.25">
      <c r="A235" s="20" t="s">
        <v>316</v>
      </c>
      <c r="B235" s="1" t="s">
        <v>234</v>
      </c>
      <c r="C235" s="2"/>
      <c r="D235" s="19"/>
      <c r="E235" s="18"/>
      <c r="F235" s="18"/>
      <c r="G235" s="14"/>
      <c r="H235" s="14"/>
      <c r="I235" s="14"/>
    </row>
    <row r="236" spans="1:9" x14ac:dyDescent="0.25">
      <c r="A236" s="20"/>
      <c r="B236" s="1" t="s">
        <v>9</v>
      </c>
      <c r="C236" s="2" t="s">
        <v>0</v>
      </c>
      <c r="D236" s="19">
        <v>10</v>
      </c>
      <c r="E236" s="18"/>
      <c r="F236" s="18">
        <f>E236*D236</f>
        <v>0</v>
      </c>
      <c r="G236" s="14"/>
      <c r="H236" s="14"/>
      <c r="I236" s="14"/>
    </row>
    <row r="237" spans="1:9" x14ac:dyDescent="0.25">
      <c r="A237" s="20" t="s">
        <v>317</v>
      </c>
      <c r="B237" s="1" t="s">
        <v>235</v>
      </c>
      <c r="C237" s="2"/>
      <c r="D237" s="19"/>
      <c r="E237" s="18"/>
      <c r="F237" s="18"/>
      <c r="G237" s="14"/>
      <c r="H237" s="14"/>
      <c r="I237" s="14"/>
    </row>
    <row r="238" spans="1:9" x14ac:dyDescent="0.25">
      <c r="A238" s="20"/>
      <c r="B238" s="1" t="s">
        <v>9</v>
      </c>
      <c r="C238" s="2" t="s">
        <v>0</v>
      </c>
      <c r="D238" s="19">
        <f>31+35</f>
        <v>66</v>
      </c>
      <c r="E238" s="18"/>
      <c r="F238" s="18">
        <f>E238*D238</f>
        <v>0</v>
      </c>
      <c r="G238" s="14"/>
      <c r="H238" s="14"/>
      <c r="I238" s="14"/>
    </row>
    <row r="239" spans="1:9" x14ac:dyDescent="0.25">
      <c r="A239" s="40" t="s">
        <v>318</v>
      </c>
      <c r="B239" s="1"/>
      <c r="C239" s="2"/>
      <c r="D239" s="19"/>
      <c r="E239" s="18"/>
      <c r="F239" s="18"/>
      <c r="G239" s="14"/>
      <c r="H239" s="14"/>
      <c r="I239" s="14"/>
    </row>
    <row r="240" spans="1:9" x14ac:dyDescent="0.25">
      <c r="A240" s="20" t="s">
        <v>319</v>
      </c>
      <c r="B240" s="1" t="s">
        <v>236</v>
      </c>
      <c r="C240" s="2"/>
      <c r="D240" s="19"/>
      <c r="E240" s="18"/>
      <c r="F240" s="18"/>
      <c r="G240" s="14"/>
      <c r="H240" s="14"/>
      <c r="I240" s="14"/>
    </row>
    <row r="241" spans="1:9" x14ac:dyDescent="0.25">
      <c r="A241" s="20"/>
      <c r="B241" s="1" t="s">
        <v>132</v>
      </c>
      <c r="C241" s="2" t="s">
        <v>8</v>
      </c>
      <c r="D241" s="19">
        <v>165</v>
      </c>
      <c r="E241" s="18"/>
      <c r="F241" s="18">
        <f>E241*D241</f>
        <v>0</v>
      </c>
      <c r="G241" s="14"/>
      <c r="H241" s="14"/>
      <c r="I241" s="14"/>
    </row>
    <row r="242" spans="1:9" x14ac:dyDescent="0.25">
      <c r="A242" s="20" t="s">
        <v>320</v>
      </c>
      <c r="B242" s="1" t="s">
        <v>190</v>
      </c>
      <c r="C242" s="2"/>
      <c r="D242" s="19"/>
      <c r="E242" s="18"/>
      <c r="F242" s="18"/>
      <c r="G242" s="14"/>
      <c r="H242" s="14"/>
      <c r="I242" s="14"/>
    </row>
    <row r="243" spans="1:9" x14ac:dyDescent="0.25">
      <c r="A243" s="20"/>
      <c r="B243" s="1" t="s">
        <v>132</v>
      </c>
      <c r="C243" s="2" t="s">
        <v>8</v>
      </c>
      <c r="D243" s="19">
        <v>150</v>
      </c>
      <c r="E243" s="18"/>
      <c r="F243" s="18">
        <f>E243*D243</f>
        <v>0</v>
      </c>
      <c r="G243" s="14"/>
      <c r="H243" s="14"/>
      <c r="I243" s="14"/>
    </row>
    <row r="244" spans="1:9" x14ac:dyDescent="0.25">
      <c r="A244" s="20" t="s">
        <v>321</v>
      </c>
      <c r="B244" s="1" t="s">
        <v>237</v>
      </c>
      <c r="C244" s="2"/>
      <c r="D244" s="19"/>
      <c r="E244" s="18"/>
      <c r="F244" s="18">
        <f t="shared" ref="F244:F250" si="11">E244*D244</f>
        <v>0</v>
      </c>
      <c r="G244" s="14"/>
      <c r="H244" s="14"/>
      <c r="I244" s="14"/>
    </row>
    <row r="245" spans="1:9" x14ac:dyDescent="0.25">
      <c r="A245" s="20"/>
      <c r="B245" s="1" t="s">
        <v>132</v>
      </c>
      <c r="C245" s="2" t="s">
        <v>8</v>
      </c>
      <c r="D245" s="19">
        <v>310</v>
      </c>
      <c r="E245" s="18"/>
      <c r="F245" s="18">
        <f t="shared" si="11"/>
        <v>0</v>
      </c>
      <c r="G245" s="14"/>
      <c r="H245" s="14"/>
      <c r="I245" s="14"/>
    </row>
    <row r="246" spans="1:9" x14ac:dyDescent="0.25">
      <c r="A246" s="20" t="s">
        <v>146</v>
      </c>
      <c r="B246" s="1" t="s">
        <v>188</v>
      </c>
      <c r="C246" s="2"/>
      <c r="D246" s="19"/>
      <c r="E246" s="18"/>
      <c r="F246" s="18">
        <f t="shared" si="11"/>
        <v>0</v>
      </c>
      <c r="G246" s="14"/>
      <c r="H246" s="14"/>
      <c r="I246" s="14"/>
    </row>
    <row r="247" spans="1:9" x14ac:dyDescent="0.25">
      <c r="A247" s="20"/>
      <c r="B247" s="1" t="s">
        <v>132</v>
      </c>
      <c r="C247" s="2" t="s">
        <v>8</v>
      </c>
      <c r="D247" s="19">
        <v>102</v>
      </c>
      <c r="E247" s="18"/>
      <c r="F247" s="18">
        <f t="shared" si="11"/>
        <v>0</v>
      </c>
      <c r="G247" s="14"/>
      <c r="H247" s="14"/>
      <c r="I247" s="14"/>
    </row>
    <row r="248" spans="1:9" x14ac:dyDescent="0.25">
      <c r="A248" s="20" t="s">
        <v>147</v>
      </c>
      <c r="B248" s="1" t="s">
        <v>187</v>
      </c>
      <c r="C248" s="2"/>
      <c r="D248" s="19"/>
      <c r="E248" s="18"/>
      <c r="F248" s="18">
        <f t="shared" si="11"/>
        <v>0</v>
      </c>
      <c r="G248" s="14"/>
      <c r="H248" s="14"/>
      <c r="I248" s="14"/>
    </row>
    <row r="249" spans="1:9" x14ac:dyDescent="0.25">
      <c r="A249" s="20"/>
      <c r="B249" s="1" t="s">
        <v>132</v>
      </c>
      <c r="C249" s="2" t="s">
        <v>8</v>
      </c>
      <c r="D249" s="19">
        <v>310</v>
      </c>
      <c r="E249" s="18"/>
      <c r="F249" s="18">
        <f t="shared" si="11"/>
        <v>0</v>
      </c>
      <c r="G249" s="14"/>
      <c r="H249" s="14"/>
      <c r="I249" s="14"/>
    </row>
    <row r="250" spans="1:9" x14ac:dyDescent="0.25">
      <c r="A250" s="20" t="s">
        <v>262</v>
      </c>
      <c r="B250" s="1" t="s">
        <v>189</v>
      </c>
      <c r="C250" s="2"/>
      <c r="D250" s="19"/>
      <c r="E250" s="18"/>
      <c r="F250" s="18">
        <f t="shared" si="11"/>
        <v>0</v>
      </c>
      <c r="G250" s="14"/>
      <c r="H250" s="14"/>
      <c r="I250" s="14"/>
    </row>
    <row r="251" spans="1:9" x14ac:dyDescent="0.25">
      <c r="A251" s="20"/>
      <c r="B251" s="1" t="s">
        <v>132</v>
      </c>
      <c r="C251" s="2" t="s">
        <v>8</v>
      </c>
      <c r="D251" s="19">
        <v>124</v>
      </c>
      <c r="E251" s="18"/>
      <c r="F251" s="18">
        <f t="shared" ref="F251:F252" si="12">E251*D251</f>
        <v>0</v>
      </c>
      <c r="G251" s="14"/>
      <c r="H251" s="14"/>
      <c r="I251" s="14"/>
    </row>
    <row r="252" spans="1:9" x14ac:dyDescent="0.25">
      <c r="A252" s="20" t="s">
        <v>263</v>
      </c>
      <c r="B252" s="1" t="s">
        <v>185</v>
      </c>
      <c r="C252" s="2"/>
      <c r="D252" s="19"/>
      <c r="E252" s="18"/>
      <c r="F252" s="18">
        <f t="shared" si="12"/>
        <v>0</v>
      </c>
      <c r="G252" s="14"/>
      <c r="H252" s="14"/>
      <c r="I252" s="14"/>
    </row>
    <row r="253" spans="1:9" x14ac:dyDescent="0.25">
      <c r="A253" s="20"/>
      <c r="B253" s="1" t="s">
        <v>132</v>
      </c>
      <c r="C253" s="2" t="s">
        <v>8</v>
      </c>
      <c r="D253" s="19">
        <v>40</v>
      </c>
      <c r="E253" s="18"/>
      <c r="F253" s="18">
        <f>E253*D253</f>
        <v>0</v>
      </c>
      <c r="G253" s="14"/>
      <c r="H253" s="14"/>
      <c r="I253" s="14"/>
    </row>
    <row r="254" spans="1:9" x14ac:dyDescent="0.25">
      <c r="A254" s="20" t="s">
        <v>322</v>
      </c>
      <c r="B254" s="1" t="s">
        <v>155</v>
      </c>
      <c r="C254" s="2"/>
      <c r="D254" s="19"/>
      <c r="E254" s="18"/>
      <c r="F254" s="18"/>
      <c r="G254" s="14"/>
      <c r="H254" s="14"/>
      <c r="I254" s="14"/>
    </row>
    <row r="255" spans="1:9" x14ac:dyDescent="0.25">
      <c r="A255" s="20"/>
      <c r="B255" s="1" t="s">
        <v>132</v>
      </c>
      <c r="C255" s="2" t="s">
        <v>8</v>
      </c>
      <c r="D255" s="19">
        <v>120</v>
      </c>
      <c r="E255" s="18"/>
      <c r="F255" s="18">
        <f>E255*D255</f>
        <v>0</v>
      </c>
      <c r="G255" s="14"/>
      <c r="H255" s="14"/>
      <c r="I255" s="14"/>
    </row>
    <row r="256" spans="1:9" x14ac:dyDescent="0.25">
      <c r="A256" s="20" t="s">
        <v>323</v>
      </c>
      <c r="B256" s="1" t="s">
        <v>156</v>
      </c>
      <c r="C256" s="2"/>
      <c r="D256" s="19"/>
      <c r="E256" s="18"/>
      <c r="F256" s="18"/>
      <c r="G256" s="14"/>
      <c r="H256" s="14"/>
      <c r="I256" s="14"/>
    </row>
    <row r="257" spans="1:9" x14ac:dyDescent="0.25">
      <c r="A257" s="20"/>
      <c r="B257" s="1" t="s">
        <v>132</v>
      </c>
      <c r="C257" s="2" t="s">
        <v>8</v>
      </c>
      <c r="D257" s="19">
        <v>405</v>
      </c>
      <c r="E257" s="18"/>
      <c r="F257" s="18">
        <f>E257*D257</f>
        <v>0</v>
      </c>
      <c r="G257" s="14"/>
      <c r="H257" s="14"/>
      <c r="I257" s="14"/>
    </row>
    <row r="258" spans="1:9" x14ac:dyDescent="0.25">
      <c r="A258" s="20" t="s">
        <v>324</v>
      </c>
      <c r="B258" s="1" t="s">
        <v>238</v>
      </c>
      <c r="C258" s="2"/>
      <c r="D258" s="19"/>
      <c r="E258" s="18"/>
      <c r="F258" s="18"/>
      <c r="G258" s="14"/>
      <c r="H258" s="14"/>
      <c r="I258" s="14"/>
    </row>
    <row r="259" spans="1:9" x14ac:dyDescent="0.25">
      <c r="A259" s="20"/>
      <c r="B259" s="1" t="s">
        <v>132</v>
      </c>
      <c r="C259" s="2" t="s">
        <v>8</v>
      </c>
      <c r="D259" s="19">
        <v>60</v>
      </c>
      <c r="E259" s="18"/>
      <c r="F259" s="18">
        <f>E259*D259</f>
        <v>0</v>
      </c>
      <c r="G259" s="14"/>
      <c r="H259" s="14"/>
      <c r="I259" s="14"/>
    </row>
    <row r="260" spans="1:9" x14ac:dyDescent="0.25">
      <c r="A260" s="20"/>
      <c r="B260" s="1"/>
      <c r="C260" s="2"/>
      <c r="D260" s="19"/>
      <c r="E260" s="18"/>
      <c r="F260" s="18"/>
      <c r="G260" s="14"/>
      <c r="H260" s="14"/>
      <c r="I260" s="14"/>
    </row>
    <row r="261" spans="1:9" x14ac:dyDescent="0.25">
      <c r="A261" s="40" t="s">
        <v>326</v>
      </c>
      <c r="B261" s="1"/>
      <c r="C261" s="2"/>
      <c r="D261" s="19"/>
      <c r="E261" s="18"/>
      <c r="F261" s="18"/>
      <c r="G261" s="14"/>
      <c r="H261" s="14"/>
      <c r="I261" s="14"/>
    </row>
    <row r="262" spans="1:9" x14ac:dyDescent="0.25">
      <c r="A262" s="20"/>
      <c r="B262" s="1" t="s">
        <v>133</v>
      </c>
      <c r="C262" s="2"/>
      <c r="D262" s="19"/>
      <c r="E262" s="18"/>
      <c r="F262" s="18"/>
      <c r="G262" s="14"/>
      <c r="H262" s="14"/>
      <c r="I262" s="14"/>
    </row>
    <row r="263" spans="1:9" x14ac:dyDescent="0.25">
      <c r="A263" s="20" t="s">
        <v>327</v>
      </c>
      <c r="B263" s="1" t="s">
        <v>239</v>
      </c>
      <c r="C263" s="2"/>
      <c r="D263" s="19"/>
      <c r="E263" s="18"/>
      <c r="F263" s="18"/>
      <c r="G263" s="14"/>
      <c r="H263" s="14"/>
      <c r="I263" s="14"/>
    </row>
    <row r="264" spans="1:9" x14ac:dyDescent="0.25">
      <c r="A264" s="20"/>
      <c r="B264" s="1" t="s">
        <v>9</v>
      </c>
      <c r="C264" s="2" t="s">
        <v>0</v>
      </c>
      <c r="D264" s="19">
        <v>20</v>
      </c>
      <c r="E264" s="18"/>
      <c r="F264" s="18">
        <f>E264*D264</f>
        <v>0</v>
      </c>
      <c r="G264" s="14"/>
      <c r="H264" s="14"/>
      <c r="I264" s="14"/>
    </row>
    <row r="265" spans="1:9" x14ac:dyDescent="0.25">
      <c r="A265" s="20" t="s">
        <v>328</v>
      </c>
      <c r="B265" s="1" t="s">
        <v>240</v>
      </c>
      <c r="C265" s="2"/>
      <c r="D265" s="19"/>
      <c r="E265" s="18"/>
      <c r="F265" s="18"/>
      <c r="G265" s="14"/>
      <c r="H265" s="14"/>
      <c r="I265" s="14"/>
    </row>
    <row r="266" spans="1:9" x14ac:dyDescent="0.25">
      <c r="A266" s="20"/>
      <c r="B266" s="1" t="s">
        <v>9</v>
      </c>
      <c r="C266" s="2" t="s">
        <v>0</v>
      </c>
      <c r="D266" s="19">
        <v>31</v>
      </c>
      <c r="E266" s="18"/>
      <c r="F266" s="18">
        <f>E266*D266</f>
        <v>0</v>
      </c>
      <c r="G266" s="14"/>
      <c r="H266" s="14"/>
      <c r="I266" s="14"/>
    </row>
    <row r="267" spans="1:9" ht="16.5" thickBot="1" x14ac:dyDescent="0.3">
      <c r="A267" s="20"/>
      <c r="B267" s="1"/>
      <c r="C267" s="2"/>
      <c r="D267" s="19"/>
      <c r="E267" s="18"/>
      <c r="F267" s="18"/>
      <c r="G267" s="14"/>
      <c r="H267" s="14"/>
      <c r="I267" s="14"/>
    </row>
    <row r="268" spans="1:9" s="43" customFormat="1" ht="17.25" thickTop="1" thickBot="1" x14ac:dyDescent="0.25">
      <c r="A268" s="160" t="s">
        <v>112</v>
      </c>
      <c r="B268" s="160"/>
      <c r="C268" s="160"/>
      <c r="D268" s="160"/>
      <c r="E268" s="160"/>
      <c r="F268" s="52">
        <f>SUM(F207:F267)</f>
        <v>0</v>
      </c>
    </row>
    <row r="269" spans="1:9" s="43" customFormat="1" ht="16.5" thickTop="1" x14ac:dyDescent="0.2">
      <c r="A269" s="95" t="s">
        <v>329</v>
      </c>
      <c r="B269" s="96" t="s">
        <v>66</v>
      </c>
      <c r="C269" s="4"/>
      <c r="D269" s="84"/>
      <c r="E269" s="85"/>
      <c r="F269" s="85">
        <f t="shared" ref="F269:F272" si="13">+D269*E269</f>
        <v>0</v>
      </c>
    </row>
    <row r="270" spans="1:9" s="43" customFormat="1" x14ac:dyDescent="0.2">
      <c r="A270" s="56" t="s">
        <v>330</v>
      </c>
      <c r="B270" s="57" t="s">
        <v>125</v>
      </c>
      <c r="C270" s="2"/>
      <c r="D270" s="19"/>
      <c r="E270" s="18"/>
      <c r="F270" s="18">
        <f t="shared" si="13"/>
        <v>0</v>
      </c>
    </row>
    <row r="271" spans="1:9" s="43" customFormat="1" x14ac:dyDescent="0.2">
      <c r="A271" s="61"/>
      <c r="B271" s="57" t="s">
        <v>16</v>
      </c>
      <c r="C271" s="2" t="s">
        <v>17</v>
      </c>
      <c r="D271" s="19">
        <v>4600</v>
      </c>
      <c r="E271" s="18"/>
      <c r="F271" s="18">
        <f t="shared" si="13"/>
        <v>0</v>
      </c>
    </row>
    <row r="272" spans="1:9" s="43" customFormat="1" x14ac:dyDescent="0.2">
      <c r="A272" s="56" t="s">
        <v>331</v>
      </c>
      <c r="B272" s="57" t="s">
        <v>126</v>
      </c>
      <c r="C272" s="2"/>
      <c r="D272" s="54"/>
      <c r="E272" s="18"/>
      <c r="F272" s="18">
        <f t="shared" si="13"/>
        <v>0</v>
      </c>
    </row>
    <row r="273" spans="1:6" s="43" customFormat="1" ht="16.5" thickBot="1" x14ac:dyDescent="0.25">
      <c r="A273" s="61"/>
      <c r="B273" s="57" t="s">
        <v>16</v>
      </c>
      <c r="C273" s="2" t="s">
        <v>17</v>
      </c>
      <c r="D273" s="19">
        <v>5200</v>
      </c>
      <c r="E273" s="18"/>
      <c r="F273" s="18">
        <f t="shared" ref="F273" si="14">+D273*E273</f>
        <v>0</v>
      </c>
    </row>
    <row r="274" spans="1:6" s="43" customFormat="1" ht="17.25" collapsed="1" thickTop="1" thickBot="1" x14ac:dyDescent="0.25">
      <c r="A274" s="161" t="s">
        <v>65</v>
      </c>
      <c r="B274" s="161"/>
      <c r="C274" s="161"/>
      <c r="D274" s="161"/>
      <c r="E274" s="161"/>
      <c r="F274" s="97">
        <f>SUM(F271:F273)</f>
        <v>0</v>
      </c>
    </row>
    <row r="275" spans="1:6" s="43" customFormat="1" ht="16.5" collapsed="1" thickTop="1" x14ac:dyDescent="0.2">
      <c r="A275" s="81"/>
      <c r="B275" s="82"/>
      <c r="C275" s="83"/>
      <c r="D275" s="84"/>
      <c r="E275" s="85"/>
      <c r="F275" s="85"/>
    </row>
    <row r="276" spans="1:6" s="43" customFormat="1" x14ac:dyDescent="0.2">
      <c r="A276" s="58" t="s">
        <v>31</v>
      </c>
      <c r="B276" s="78" t="s">
        <v>161</v>
      </c>
      <c r="C276" s="3"/>
      <c r="D276" s="19"/>
      <c r="E276" s="18"/>
      <c r="F276" s="18"/>
    </row>
    <row r="277" spans="1:6" s="43" customFormat="1" x14ac:dyDescent="0.2">
      <c r="A277" s="56" t="s">
        <v>98</v>
      </c>
      <c r="B277" s="57" t="s">
        <v>158</v>
      </c>
      <c r="C277" s="2"/>
      <c r="D277" s="19"/>
      <c r="E277" s="18"/>
      <c r="F277" s="18"/>
    </row>
    <row r="278" spans="1:6" s="43" customFormat="1" x14ac:dyDescent="0.2">
      <c r="A278" s="56"/>
      <c r="B278" s="57" t="s">
        <v>13</v>
      </c>
      <c r="C278" s="2" t="s">
        <v>118</v>
      </c>
      <c r="D278" s="19">
        <v>95000</v>
      </c>
      <c r="E278" s="18"/>
      <c r="F278" s="18">
        <f>E278*D278</f>
        <v>0</v>
      </c>
    </row>
    <row r="279" spans="1:6" s="43" customFormat="1" x14ac:dyDescent="0.2">
      <c r="A279" s="56" t="s">
        <v>99</v>
      </c>
      <c r="B279" s="57" t="s">
        <v>159</v>
      </c>
      <c r="C279" s="2"/>
      <c r="D279" s="19"/>
      <c r="E279" s="94"/>
      <c r="F279" s="18"/>
    </row>
    <row r="280" spans="1:6" s="43" customFormat="1" x14ac:dyDescent="0.2">
      <c r="A280" s="56"/>
      <c r="B280" s="57" t="s">
        <v>16</v>
      </c>
      <c r="C280" s="2" t="s">
        <v>17</v>
      </c>
      <c r="D280" s="19">
        <v>5100</v>
      </c>
      <c r="E280" s="18"/>
      <c r="F280" s="18">
        <f>E280*D280</f>
        <v>0</v>
      </c>
    </row>
    <row r="281" spans="1:6" s="43" customFormat="1" x14ac:dyDescent="0.2">
      <c r="A281" s="56" t="s">
        <v>332</v>
      </c>
      <c r="B281" s="57" t="s">
        <v>183</v>
      </c>
      <c r="C281" s="2"/>
      <c r="D281" s="19"/>
      <c r="E281" s="94"/>
      <c r="F281" s="18"/>
    </row>
    <row r="282" spans="1:6" s="43" customFormat="1" x14ac:dyDescent="0.2">
      <c r="A282" s="56"/>
      <c r="B282" s="57" t="s">
        <v>7</v>
      </c>
      <c r="C282" s="2" t="s">
        <v>8</v>
      </c>
      <c r="D282" s="19">
        <v>550</v>
      </c>
      <c r="E282" s="18"/>
      <c r="F282" s="18">
        <f>E282*D282</f>
        <v>0</v>
      </c>
    </row>
    <row r="283" spans="1:6" s="43" customFormat="1" x14ac:dyDescent="0.2">
      <c r="A283" s="56" t="s">
        <v>333</v>
      </c>
      <c r="B283" s="57" t="s">
        <v>184</v>
      </c>
      <c r="C283" s="2"/>
      <c r="D283" s="19"/>
      <c r="E283" s="94"/>
      <c r="F283" s="18"/>
    </row>
    <row r="284" spans="1:6" s="43" customFormat="1" x14ac:dyDescent="0.2">
      <c r="A284" s="56"/>
      <c r="B284" s="57" t="s">
        <v>7</v>
      </c>
      <c r="C284" s="2" t="s">
        <v>8</v>
      </c>
      <c r="D284" s="19">
        <v>455</v>
      </c>
      <c r="E284" s="18"/>
      <c r="F284" s="18">
        <f>E284*D284</f>
        <v>0</v>
      </c>
    </row>
    <row r="285" spans="1:6" s="43" customFormat="1" x14ac:dyDescent="0.2">
      <c r="A285" s="56" t="s">
        <v>334</v>
      </c>
      <c r="B285" s="57" t="s">
        <v>160</v>
      </c>
      <c r="C285" s="2"/>
      <c r="D285" s="19"/>
      <c r="E285" s="18"/>
      <c r="F285" s="18"/>
    </row>
    <row r="286" spans="1:6" s="43" customFormat="1" x14ac:dyDescent="0.2">
      <c r="A286" s="57"/>
      <c r="B286" s="57" t="s">
        <v>16</v>
      </c>
      <c r="C286" s="2" t="s">
        <v>17</v>
      </c>
      <c r="D286" s="19">
        <v>850</v>
      </c>
      <c r="E286" s="18"/>
      <c r="F286" s="18">
        <f>E286*D286</f>
        <v>0</v>
      </c>
    </row>
    <row r="287" spans="1:6" s="43" customFormat="1" x14ac:dyDescent="0.2">
      <c r="A287" s="56" t="s">
        <v>335</v>
      </c>
      <c r="B287" s="57" t="s">
        <v>280</v>
      </c>
      <c r="C287" s="2"/>
      <c r="D287" s="19"/>
      <c r="E287" s="94"/>
      <c r="F287" s="18"/>
    </row>
    <row r="288" spans="1:6" s="43" customFormat="1" x14ac:dyDescent="0.2">
      <c r="A288" s="56"/>
      <c r="B288" s="57" t="s">
        <v>7</v>
      </c>
      <c r="C288" s="2" t="s">
        <v>8</v>
      </c>
      <c r="D288" s="19">
        <v>455</v>
      </c>
      <c r="E288" s="18"/>
      <c r="F288" s="18">
        <f>E288*D288</f>
        <v>0</v>
      </c>
    </row>
    <row r="289" spans="1:22" s="43" customFormat="1" ht="16.5" thickBot="1" x14ac:dyDescent="0.25">
      <c r="A289" s="54"/>
      <c r="B289" s="57"/>
      <c r="C289" s="2"/>
      <c r="D289" s="19"/>
      <c r="E289" s="18"/>
      <c r="F289" s="18"/>
    </row>
    <row r="290" spans="1:22" s="43" customFormat="1" ht="17.25" collapsed="1" thickTop="1" thickBot="1" x14ac:dyDescent="0.25">
      <c r="A290" s="162" t="s">
        <v>162</v>
      </c>
      <c r="B290" s="163"/>
      <c r="C290" s="163"/>
      <c r="D290" s="163"/>
      <c r="E290" s="163"/>
      <c r="F290" s="52">
        <f>SUM(F276:F289)</f>
        <v>0</v>
      </c>
    </row>
    <row r="291" spans="1:22" s="43" customFormat="1" ht="16.5" thickTop="1" x14ac:dyDescent="0.2">
      <c r="A291" s="95" t="s">
        <v>48</v>
      </c>
      <c r="B291" s="96" t="s">
        <v>166</v>
      </c>
      <c r="C291" s="99"/>
      <c r="D291" s="100"/>
      <c r="E291" s="147"/>
      <c r="F291" s="101"/>
    </row>
    <row r="292" spans="1:22" s="43" customFormat="1" x14ac:dyDescent="0.2">
      <c r="A292" s="56"/>
      <c r="B292" s="57"/>
      <c r="C292" s="86"/>
      <c r="D292" s="87"/>
      <c r="E292" s="54"/>
      <c r="F292" s="102"/>
    </row>
    <row r="293" spans="1:22" s="106" customFormat="1" ht="21.75" customHeight="1" x14ac:dyDescent="0.25">
      <c r="A293" s="98" t="s">
        <v>116</v>
      </c>
      <c r="B293" s="103" t="s">
        <v>191</v>
      </c>
      <c r="C293" s="104"/>
      <c r="D293" s="104"/>
      <c r="E293" s="148"/>
      <c r="F293" s="34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5"/>
      <c r="R293" s="105"/>
      <c r="S293" s="105"/>
      <c r="T293" s="105"/>
      <c r="U293" s="105"/>
      <c r="V293" s="105"/>
    </row>
    <row r="294" spans="1:22" s="106" customFormat="1" x14ac:dyDescent="0.25">
      <c r="A294" s="154" t="s">
        <v>336</v>
      </c>
      <c r="B294" s="107" t="s">
        <v>192</v>
      </c>
      <c r="C294" s="108"/>
      <c r="D294" s="35"/>
      <c r="E294" s="36"/>
      <c r="F294" s="34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5"/>
      <c r="R294" s="105"/>
      <c r="S294" s="105"/>
      <c r="T294" s="105"/>
      <c r="U294" s="105"/>
      <c r="V294" s="105"/>
    </row>
    <row r="295" spans="1:22" s="106" customFormat="1" x14ac:dyDescent="0.25">
      <c r="A295" s="155"/>
      <c r="B295" s="109" t="s">
        <v>1</v>
      </c>
      <c r="C295" s="108" t="s">
        <v>170</v>
      </c>
      <c r="D295" s="108">
        <v>1300</v>
      </c>
      <c r="E295" s="36"/>
      <c r="F295" s="72">
        <f t="shared" ref="F295:F338" si="15">E295*D295</f>
        <v>0</v>
      </c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5"/>
      <c r="R295" s="105"/>
      <c r="S295" s="105"/>
      <c r="T295" s="105"/>
      <c r="U295" s="105"/>
      <c r="V295" s="105"/>
    </row>
    <row r="296" spans="1:22" s="106" customFormat="1" x14ac:dyDescent="0.25">
      <c r="A296" s="154" t="s">
        <v>337</v>
      </c>
      <c r="B296" s="107" t="s">
        <v>193</v>
      </c>
      <c r="C296" s="108"/>
      <c r="D296" s="35"/>
      <c r="E296" s="36"/>
      <c r="F296" s="72">
        <f t="shared" si="15"/>
        <v>0</v>
      </c>
      <c r="G296" s="105"/>
      <c r="H296" s="105"/>
      <c r="I296" s="105"/>
      <c r="J296" s="105"/>
      <c r="K296" s="105"/>
      <c r="L296" s="105"/>
      <c r="M296" s="105"/>
      <c r="N296" s="105"/>
      <c r="O296" s="105"/>
      <c r="P296" s="105"/>
      <c r="Q296" s="105"/>
      <c r="R296" s="105"/>
      <c r="S296" s="105"/>
      <c r="T296" s="105"/>
      <c r="U296" s="105"/>
      <c r="V296" s="105"/>
    </row>
    <row r="297" spans="1:22" s="106" customFormat="1" x14ac:dyDescent="0.25">
      <c r="A297" s="155"/>
      <c r="B297" s="109" t="s">
        <v>1</v>
      </c>
      <c r="C297" s="108" t="s">
        <v>170</v>
      </c>
      <c r="D297" s="108">
        <v>140</v>
      </c>
      <c r="E297" s="36"/>
      <c r="F297" s="72">
        <f t="shared" si="15"/>
        <v>0</v>
      </c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5"/>
      <c r="R297" s="105"/>
      <c r="S297" s="105"/>
      <c r="T297" s="105"/>
      <c r="U297" s="105"/>
      <c r="V297" s="105"/>
    </row>
    <row r="298" spans="1:22" s="106" customFormat="1" x14ac:dyDescent="0.25">
      <c r="A298" s="154" t="s">
        <v>338</v>
      </c>
      <c r="B298" s="107" t="s">
        <v>268</v>
      </c>
      <c r="C298" s="108"/>
      <c r="D298" s="35"/>
      <c r="E298" s="36"/>
      <c r="F298" s="72">
        <f t="shared" si="15"/>
        <v>0</v>
      </c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5"/>
      <c r="R298" s="105"/>
      <c r="S298" s="105"/>
      <c r="T298" s="105"/>
      <c r="U298" s="105"/>
      <c r="V298" s="105"/>
    </row>
    <row r="299" spans="1:22" s="106" customFormat="1" x14ac:dyDescent="0.25">
      <c r="A299" s="155"/>
      <c r="B299" s="110" t="s">
        <v>7</v>
      </c>
      <c r="C299" s="108" t="s">
        <v>149</v>
      </c>
      <c r="D299" s="108">
        <v>750</v>
      </c>
      <c r="E299" s="36"/>
      <c r="F299" s="72">
        <f t="shared" si="15"/>
        <v>0</v>
      </c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5"/>
      <c r="R299" s="105"/>
      <c r="S299" s="105"/>
      <c r="T299" s="105"/>
      <c r="U299" s="105"/>
      <c r="V299" s="105"/>
    </row>
    <row r="300" spans="1:22" s="106" customFormat="1" x14ac:dyDescent="0.25">
      <c r="A300" s="154" t="s">
        <v>339</v>
      </c>
      <c r="B300" s="107" t="s">
        <v>269</v>
      </c>
      <c r="C300" s="108"/>
      <c r="D300" s="108"/>
      <c r="E300" s="36"/>
      <c r="F300" s="72">
        <f t="shared" si="15"/>
        <v>0</v>
      </c>
      <c r="G300" s="105"/>
      <c r="H300" s="105"/>
      <c r="I300" s="105"/>
      <c r="J300" s="105"/>
      <c r="K300" s="105"/>
      <c r="L300" s="105"/>
      <c r="M300" s="105"/>
      <c r="N300" s="105"/>
      <c r="O300" s="105"/>
      <c r="P300" s="105"/>
      <c r="Q300" s="105"/>
      <c r="R300" s="105"/>
      <c r="S300" s="105"/>
      <c r="T300" s="105"/>
      <c r="U300" s="105"/>
      <c r="V300" s="105"/>
    </row>
    <row r="301" spans="1:22" s="106" customFormat="1" x14ac:dyDescent="0.25">
      <c r="A301" s="155"/>
      <c r="B301" s="110" t="s">
        <v>7</v>
      </c>
      <c r="C301" s="108" t="s">
        <v>149</v>
      </c>
      <c r="D301" s="108">
        <v>560</v>
      </c>
      <c r="E301" s="36"/>
      <c r="F301" s="72">
        <f t="shared" si="15"/>
        <v>0</v>
      </c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5"/>
      <c r="R301" s="105"/>
      <c r="S301" s="105"/>
      <c r="T301" s="105"/>
      <c r="U301" s="105"/>
      <c r="V301" s="105"/>
    </row>
    <row r="302" spans="1:22" s="106" customFormat="1" x14ac:dyDescent="0.25">
      <c r="A302" s="154" t="s">
        <v>340</v>
      </c>
      <c r="B302" s="107" t="s">
        <v>194</v>
      </c>
      <c r="C302" s="108"/>
      <c r="D302" s="108"/>
      <c r="E302" s="36"/>
      <c r="F302" s="72">
        <f t="shared" ref="F302:F303" si="16">E302*D302</f>
        <v>0</v>
      </c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5"/>
      <c r="R302" s="105"/>
      <c r="S302" s="105"/>
      <c r="T302" s="105"/>
      <c r="U302" s="105"/>
      <c r="V302" s="105"/>
    </row>
    <row r="303" spans="1:22" s="106" customFormat="1" x14ac:dyDescent="0.25">
      <c r="A303" s="155"/>
      <c r="B303" s="110" t="s">
        <v>7</v>
      </c>
      <c r="C303" s="108" t="s">
        <v>149</v>
      </c>
      <c r="D303" s="108">
        <v>100</v>
      </c>
      <c r="E303" s="36"/>
      <c r="F303" s="72">
        <f t="shared" si="16"/>
        <v>0</v>
      </c>
      <c r="G303" s="105"/>
      <c r="H303" s="105"/>
      <c r="I303" s="105"/>
      <c r="J303" s="105"/>
      <c r="K303" s="105"/>
      <c r="L303" s="105"/>
      <c r="M303" s="105"/>
      <c r="N303" s="105"/>
      <c r="O303" s="105"/>
      <c r="P303" s="105"/>
      <c r="Q303" s="105"/>
      <c r="R303" s="105"/>
      <c r="S303" s="105"/>
      <c r="T303" s="105"/>
      <c r="U303" s="105"/>
      <c r="V303" s="105"/>
    </row>
    <row r="304" spans="1:22" s="106" customFormat="1" x14ac:dyDescent="0.25">
      <c r="A304" s="154" t="s">
        <v>341</v>
      </c>
      <c r="B304" s="107" t="s">
        <v>270</v>
      </c>
      <c r="C304" s="108"/>
      <c r="D304" s="108"/>
      <c r="E304" s="36"/>
      <c r="F304" s="72">
        <f t="shared" si="15"/>
        <v>0</v>
      </c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5"/>
      <c r="R304" s="105"/>
      <c r="S304" s="105"/>
      <c r="T304" s="105"/>
      <c r="U304" s="105"/>
      <c r="V304" s="105"/>
    </row>
    <row r="305" spans="1:22" s="106" customFormat="1" x14ac:dyDescent="0.25">
      <c r="A305" s="155"/>
      <c r="B305" s="110" t="s">
        <v>157</v>
      </c>
      <c r="C305" s="108" t="s">
        <v>0</v>
      </c>
      <c r="D305" s="108">
        <v>65</v>
      </c>
      <c r="E305" s="36"/>
      <c r="F305" s="72">
        <f t="shared" si="15"/>
        <v>0</v>
      </c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5"/>
      <c r="R305" s="105"/>
      <c r="S305" s="105"/>
      <c r="T305" s="105"/>
      <c r="U305" s="105"/>
      <c r="V305" s="105"/>
    </row>
    <row r="306" spans="1:22" s="106" customFormat="1" x14ac:dyDescent="0.25">
      <c r="A306" s="154" t="s">
        <v>342</v>
      </c>
      <c r="B306" s="107" t="s">
        <v>195</v>
      </c>
      <c r="C306" s="111"/>
      <c r="D306" s="111"/>
      <c r="E306" s="36"/>
      <c r="F306" s="72">
        <f t="shared" si="15"/>
        <v>0</v>
      </c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5"/>
      <c r="R306" s="105"/>
      <c r="S306" s="105"/>
      <c r="T306" s="105"/>
      <c r="U306" s="105"/>
      <c r="V306" s="105"/>
    </row>
    <row r="307" spans="1:22" s="106" customFormat="1" x14ac:dyDescent="0.25">
      <c r="A307" s="155"/>
      <c r="B307" s="109" t="s">
        <v>157</v>
      </c>
      <c r="C307" s="108" t="s">
        <v>0</v>
      </c>
      <c r="D307" s="108">
        <v>40</v>
      </c>
      <c r="E307" s="36"/>
      <c r="F307" s="72">
        <f t="shared" si="15"/>
        <v>0</v>
      </c>
      <c r="G307" s="105"/>
      <c r="H307" s="105"/>
      <c r="I307" s="105"/>
      <c r="J307" s="105"/>
      <c r="K307" s="105"/>
      <c r="L307" s="105"/>
      <c r="M307" s="105"/>
      <c r="N307" s="105"/>
      <c r="O307" s="105"/>
      <c r="P307" s="105"/>
      <c r="Q307" s="105"/>
      <c r="R307" s="105"/>
      <c r="S307" s="105"/>
      <c r="T307" s="105"/>
      <c r="U307" s="105"/>
      <c r="V307" s="105"/>
    </row>
    <row r="308" spans="1:22" s="113" customFormat="1" ht="18.75" x14ac:dyDescent="0.25">
      <c r="A308" s="154" t="s">
        <v>343</v>
      </c>
      <c r="B308" s="111" t="s">
        <v>196</v>
      </c>
      <c r="C308" s="112"/>
      <c r="D308" s="108"/>
      <c r="E308" s="36"/>
      <c r="F308" s="72">
        <f t="shared" si="15"/>
        <v>0</v>
      </c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5"/>
      <c r="R308" s="105"/>
      <c r="S308" s="105"/>
      <c r="T308" s="105"/>
      <c r="U308" s="105"/>
      <c r="V308" s="105"/>
    </row>
    <row r="309" spans="1:22" s="113" customFormat="1" ht="18.75" x14ac:dyDescent="0.25">
      <c r="A309" s="155"/>
      <c r="B309" s="114" t="s">
        <v>7</v>
      </c>
      <c r="C309" s="108" t="s">
        <v>149</v>
      </c>
      <c r="D309" s="108">
        <v>200</v>
      </c>
      <c r="E309" s="36"/>
      <c r="F309" s="72">
        <f t="shared" si="15"/>
        <v>0</v>
      </c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5"/>
      <c r="R309" s="105"/>
      <c r="S309" s="105"/>
      <c r="T309" s="105"/>
      <c r="U309" s="105"/>
      <c r="V309" s="105"/>
    </row>
    <row r="310" spans="1:22" s="106" customFormat="1" ht="15.6" customHeight="1" x14ac:dyDescent="0.25">
      <c r="A310" s="154" t="s">
        <v>344</v>
      </c>
      <c r="B310" s="107" t="s">
        <v>197</v>
      </c>
      <c r="C310" s="108"/>
      <c r="D310" s="35"/>
      <c r="E310" s="36"/>
      <c r="F310" s="72">
        <f t="shared" si="15"/>
        <v>0</v>
      </c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5"/>
      <c r="R310" s="105"/>
      <c r="S310" s="105"/>
      <c r="T310" s="105"/>
      <c r="U310" s="105"/>
      <c r="V310" s="105"/>
    </row>
    <row r="311" spans="1:22" s="106" customFormat="1" ht="15.6" customHeight="1" x14ac:dyDescent="0.25">
      <c r="A311" s="155"/>
      <c r="B311" s="109" t="s">
        <v>1</v>
      </c>
      <c r="C311" s="108" t="s">
        <v>170</v>
      </c>
      <c r="D311" s="108">
        <v>352</v>
      </c>
      <c r="E311" s="36"/>
      <c r="F311" s="72">
        <f t="shared" si="15"/>
        <v>0</v>
      </c>
      <c r="G311" s="105"/>
      <c r="H311" s="105"/>
      <c r="I311" s="105"/>
      <c r="J311" s="105"/>
      <c r="K311" s="105"/>
      <c r="L311" s="105"/>
      <c r="M311" s="105"/>
      <c r="N311" s="105"/>
      <c r="O311" s="105"/>
      <c r="P311" s="105"/>
      <c r="Q311" s="105"/>
      <c r="R311" s="105"/>
      <c r="S311" s="105"/>
      <c r="T311" s="105"/>
      <c r="U311" s="105"/>
      <c r="V311" s="105"/>
    </row>
    <row r="312" spans="1:22" s="106" customFormat="1" ht="15.6" customHeight="1" x14ac:dyDescent="0.25">
      <c r="A312" s="154" t="s">
        <v>345</v>
      </c>
      <c r="B312" s="107" t="s">
        <v>198</v>
      </c>
      <c r="C312" s="108"/>
      <c r="D312" s="35"/>
      <c r="E312" s="36"/>
      <c r="F312" s="72">
        <f t="shared" si="15"/>
        <v>0</v>
      </c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5"/>
      <c r="R312" s="105"/>
      <c r="S312" s="105"/>
      <c r="T312" s="105"/>
      <c r="U312" s="105"/>
      <c r="V312" s="105"/>
    </row>
    <row r="313" spans="1:22" s="106" customFormat="1" ht="15.6" customHeight="1" x14ac:dyDescent="0.25">
      <c r="A313" s="155"/>
      <c r="B313" s="109" t="s">
        <v>1</v>
      </c>
      <c r="C313" s="108" t="s">
        <v>170</v>
      </c>
      <c r="D313" s="108">
        <v>677</v>
      </c>
      <c r="E313" s="36"/>
      <c r="F313" s="72">
        <f t="shared" si="15"/>
        <v>0</v>
      </c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5"/>
      <c r="R313" s="105"/>
      <c r="S313" s="105"/>
      <c r="T313" s="105"/>
      <c r="U313" s="105"/>
      <c r="V313" s="105"/>
    </row>
    <row r="314" spans="1:22" s="106" customFormat="1" ht="15.6" customHeight="1" x14ac:dyDescent="0.25">
      <c r="A314" s="154" t="s">
        <v>346</v>
      </c>
      <c r="B314" s="107" t="s">
        <v>199</v>
      </c>
      <c r="C314" s="108"/>
      <c r="D314" s="35"/>
      <c r="E314" s="36"/>
      <c r="F314" s="72">
        <f t="shared" si="15"/>
        <v>0</v>
      </c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5"/>
      <c r="R314" s="105"/>
      <c r="S314" s="105"/>
      <c r="T314" s="105"/>
      <c r="U314" s="105"/>
      <c r="V314" s="105"/>
    </row>
    <row r="315" spans="1:22" s="106" customFormat="1" ht="15.6" customHeight="1" x14ac:dyDescent="0.25">
      <c r="A315" s="156"/>
      <c r="B315" s="109" t="s">
        <v>1</v>
      </c>
      <c r="C315" s="108" t="s">
        <v>170</v>
      </c>
      <c r="D315" s="108">
        <v>250</v>
      </c>
      <c r="E315" s="36"/>
      <c r="F315" s="72">
        <f t="shared" si="15"/>
        <v>0</v>
      </c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5"/>
      <c r="R315" s="105"/>
      <c r="S315" s="105"/>
      <c r="T315" s="105"/>
      <c r="U315" s="105"/>
      <c r="V315" s="105"/>
    </row>
    <row r="316" spans="1:22" s="106" customFormat="1" ht="21.75" customHeight="1" x14ac:dyDescent="0.25">
      <c r="A316" s="58" t="s">
        <v>49</v>
      </c>
      <c r="B316" s="109" t="s">
        <v>212</v>
      </c>
      <c r="C316" s="115"/>
      <c r="D316" s="115"/>
      <c r="E316" s="149"/>
      <c r="F316" s="72">
        <f t="shared" si="15"/>
        <v>0</v>
      </c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5"/>
      <c r="R316" s="105"/>
      <c r="S316" s="105"/>
      <c r="T316" s="105"/>
      <c r="U316" s="105"/>
      <c r="V316" s="105"/>
    </row>
    <row r="317" spans="1:22" s="106" customFormat="1" x14ac:dyDescent="0.25">
      <c r="A317" s="154" t="s">
        <v>216</v>
      </c>
      <c r="B317" s="107" t="s">
        <v>203</v>
      </c>
      <c r="C317" s="108"/>
      <c r="D317" s="35"/>
      <c r="E317" s="36"/>
      <c r="F317" s="72">
        <f t="shared" si="15"/>
        <v>0</v>
      </c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5"/>
      <c r="R317" s="105"/>
      <c r="S317" s="105"/>
      <c r="T317" s="105"/>
      <c r="U317" s="105"/>
      <c r="V317" s="105"/>
    </row>
    <row r="318" spans="1:22" s="106" customFormat="1" x14ac:dyDescent="0.25">
      <c r="A318" s="155"/>
      <c r="B318" s="109" t="s">
        <v>1</v>
      </c>
      <c r="C318" s="108" t="s">
        <v>170</v>
      </c>
      <c r="D318" s="35">
        <v>1540</v>
      </c>
      <c r="E318" s="150"/>
      <c r="F318" s="72">
        <f t="shared" si="15"/>
        <v>0</v>
      </c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5"/>
      <c r="R318" s="105"/>
      <c r="S318" s="105"/>
      <c r="T318" s="105"/>
      <c r="U318" s="105"/>
      <c r="V318" s="105"/>
    </row>
    <row r="319" spans="1:22" s="106" customFormat="1" x14ac:dyDescent="0.25">
      <c r="A319" s="154" t="s">
        <v>217</v>
      </c>
      <c r="B319" s="111" t="s">
        <v>201</v>
      </c>
      <c r="C319" s="108"/>
      <c r="D319" s="35"/>
      <c r="E319" s="36"/>
      <c r="F319" s="72">
        <f t="shared" si="15"/>
        <v>0</v>
      </c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5"/>
      <c r="R319" s="105"/>
      <c r="S319" s="105"/>
      <c r="T319" s="105"/>
      <c r="U319" s="105"/>
      <c r="V319" s="105"/>
    </row>
    <row r="320" spans="1:22" s="106" customFormat="1" x14ac:dyDescent="0.25">
      <c r="A320" s="155"/>
      <c r="B320" s="114" t="s">
        <v>200</v>
      </c>
      <c r="C320" s="108" t="s">
        <v>170</v>
      </c>
      <c r="D320" s="35">
        <v>840</v>
      </c>
      <c r="E320" s="36"/>
      <c r="F320" s="72">
        <f t="shared" si="15"/>
        <v>0</v>
      </c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5"/>
      <c r="R320" s="105"/>
      <c r="S320" s="105"/>
      <c r="T320" s="105"/>
      <c r="U320" s="105"/>
      <c r="V320" s="105"/>
    </row>
    <row r="321" spans="1:22" s="106" customFormat="1" x14ac:dyDescent="0.25">
      <c r="A321" s="154" t="s">
        <v>218</v>
      </c>
      <c r="B321" s="107" t="s">
        <v>204</v>
      </c>
      <c r="C321" s="108"/>
      <c r="D321" s="35"/>
      <c r="E321" s="36"/>
      <c r="F321" s="72">
        <f t="shared" si="15"/>
        <v>0</v>
      </c>
      <c r="G321" s="105"/>
      <c r="H321" s="105"/>
      <c r="I321" s="105"/>
      <c r="J321" s="105"/>
      <c r="K321" s="105"/>
      <c r="L321" s="105"/>
      <c r="M321" s="105"/>
      <c r="N321" s="105"/>
      <c r="O321" s="105"/>
      <c r="P321" s="105"/>
      <c r="Q321" s="105"/>
      <c r="R321" s="105"/>
      <c r="S321" s="105"/>
      <c r="T321" s="105"/>
      <c r="U321" s="105"/>
      <c r="V321" s="105"/>
    </row>
    <row r="322" spans="1:22" s="106" customFormat="1" x14ac:dyDescent="0.25">
      <c r="A322" s="155"/>
      <c r="B322" s="109" t="s">
        <v>1</v>
      </c>
      <c r="C322" s="108" t="s">
        <v>170</v>
      </c>
      <c r="D322" s="35">
        <v>350</v>
      </c>
      <c r="E322" s="36"/>
      <c r="F322" s="72">
        <f t="shared" si="15"/>
        <v>0</v>
      </c>
      <c r="G322" s="105"/>
      <c r="H322" s="105"/>
      <c r="I322" s="105"/>
      <c r="J322" s="105"/>
      <c r="K322" s="105"/>
      <c r="L322" s="105"/>
      <c r="M322" s="105"/>
      <c r="N322" s="105"/>
      <c r="O322" s="105"/>
      <c r="P322" s="105"/>
      <c r="Q322" s="105"/>
      <c r="R322" s="105"/>
      <c r="S322" s="105"/>
      <c r="T322" s="105"/>
      <c r="U322" s="105"/>
      <c r="V322" s="105"/>
    </row>
    <row r="323" spans="1:22" s="106" customFormat="1" x14ac:dyDescent="0.25">
      <c r="A323" s="154" t="s">
        <v>219</v>
      </c>
      <c r="B323" s="107" t="s">
        <v>205</v>
      </c>
      <c r="C323" s="108"/>
      <c r="D323" s="35"/>
      <c r="E323" s="36"/>
      <c r="F323" s="72">
        <f t="shared" si="15"/>
        <v>0</v>
      </c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5"/>
      <c r="R323" s="105"/>
      <c r="S323" s="105"/>
      <c r="T323" s="105"/>
      <c r="U323" s="105"/>
      <c r="V323" s="105"/>
    </row>
    <row r="324" spans="1:22" s="106" customFormat="1" x14ac:dyDescent="0.25">
      <c r="A324" s="155"/>
      <c r="B324" s="109" t="s">
        <v>1</v>
      </c>
      <c r="C324" s="37" t="s">
        <v>170</v>
      </c>
      <c r="D324" s="35">
        <v>350</v>
      </c>
      <c r="E324" s="36"/>
      <c r="F324" s="72">
        <f t="shared" si="15"/>
        <v>0</v>
      </c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5"/>
      <c r="R324" s="105"/>
      <c r="S324" s="105"/>
      <c r="T324" s="105"/>
      <c r="U324" s="105"/>
      <c r="V324" s="105"/>
    </row>
    <row r="325" spans="1:22" s="106" customFormat="1" x14ac:dyDescent="0.25">
      <c r="A325" s="154" t="s">
        <v>220</v>
      </c>
      <c r="B325" s="111" t="s">
        <v>206</v>
      </c>
      <c r="C325" s="108"/>
      <c r="D325" s="35"/>
      <c r="E325" s="36"/>
      <c r="F325" s="72">
        <f t="shared" si="15"/>
        <v>0</v>
      </c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5"/>
      <c r="R325" s="105"/>
      <c r="S325" s="105"/>
      <c r="T325" s="105"/>
      <c r="U325" s="105"/>
      <c r="V325" s="105"/>
    </row>
    <row r="326" spans="1:22" s="106" customFormat="1" x14ac:dyDescent="0.25">
      <c r="A326" s="155"/>
      <c r="B326" s="109" t="s">
        <v>16</v>
      </c>
      <c r="C326" s="108" t="s">
        <v>202</v>
      </c>
      <c r="D326" s="35">
        <v>500</v>
      </c>
      <c r="E326" s="36"/>
      <c r="F326" s="72">
        <f t="shared" si="15"/>
        <v>0</v>
      </c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5"/>
      <c r="R326" s="105"/>
      <c r="S326" s="105"/>
      <c r="T326" s="105"/>
      <c r="U326" s="105"/>
      <c r="V326" s="105"/>
    </row>
    <row r="327" spans="1:22" s="106" customFormat="1" x14ac:dyDescent="0.25">
      <c r="A327" s="154" t="s">
        <v>221</v>
      </c>
      <c r="B327" s="111" t="s">
        <v>207</v>
      </c>
      <c r="C327" s="108"/>
      <c r="D327" s="35"/>
      <c r="E327" s="36"/>
      <c r="F327" s="72">
        <f t="shared" si="15"/>
        <v>0</v>
      </c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5"/>
      <c r="R327" s="105"/>
      <c r="S327" s="105"/>
      <c r="T327" s="105"/>
      <c r="U327" s="105"/>
      <c r="V327" s="105"/>
    </row>
    <row r="328" spans="1:22" s="106" customFormat="1" x14ac:dyDescent="0.25">
      <c r="A328" s="155"/>
      <c r="B328" s="109" t="s">
        <v>16</v>
      </c>
      <c r="C328" s="108" t="s">
        <v>202</v>
      </c>
      <c r="D328" s="35">
        <v>84</v>
      </c>
      <c r="E328" s="36"/>
      <c r="F328" s="72">
        <f t="shared" si="15"/>
        <v>0</v>
      </c>
      <c r="G328" s="105"/>
      <c r="H328" s="105"/>
      <c r="I328" s="105"/>
      <c r="J328" s="105"/>
      <c r="K328" s="105"/>
      <c r="L328" s="105"/>
      <c r="M328" s="105"/>
      <c r="N328" s="105"/>
      <c r="O328" s="105"/>
      <c r="P328" s="105"/>
      <c r="Q328" s="105"/>
      <c r="R328" s="105"/>
      <c r="S328" s="105"/>
      <c r="T328" s="105"/>
      <c r="U328" s="105"/>
      <c r="V328" s="105"/>
    </row>
    <row r="329" spans="1:22" s="106" customFormat="1" x14ac:dyDescent="0.25">
      <c r="A329" s="154" t="s">
        <v>222</v>
      </c>
      <c r="B329" s="107" t="s">
        <v>208</v>
      </c>
      <c r="C329" s="108"/>
      <c r="D329" s="35"/>
      <c r="E329" s="36"/>
      <c r="F329" s="72">
        <f t="shared" si="15"/>
        <v>0</v>
      </c>
      <c r="G329" s="105"/>
      <c r="H329" s="105"/>
      <c r="I329" s="105"/>
      <c r="J329" s="105"/>
      <c r="K329" s="105"/>
      <c r="L329" s="105"/>
      <c r="M329" s="105"/>
      <c r="N329" s="105"/>
      <c r="O329" s="105"/>
      <c r="P329" s="105"/>
      <c r="Q329" s="105"/>
      <c r="R329" s="105"/>
      <c r="S329" s="105"/>
      <c r="T329" s="105"/>
      <c r="U329" s="105"/>
      <c r="V329" s="105"/>
    </row>
    <row r="330" spans="1:22" s="106" customFormat="1" x14ac:dyDescent="0.25">
      <c r="A330" s="155"/>
      <c r="B330" s="109" t="s">
        <v>16</v>
      </c>
      <c r="C330" s="108" t="s">
        <v>202</v>
      </c>
      <c r="D330" s="35">
        <v>1400</v>
      </c>
      <c r="E330" s="36"/>
      <c r="F330" s="72">
        <f t="shared" si="15"/>
        <v>0</v>
      </c>
      <c r="G330" s="105"/>
      <c r="H330" s="105"/>
      <c r="I330" s="105"/>
      <c r="J330" s="105"/>
      <c r="K330" s="105"/>
      <c r="L330" s="105"/>
      <c r="M330" s="105"/>
      <c r="N330" s="105"/>
      <c r="O330" s="105"/>
      <c r="P330" s="105"/>
      <c r="Q330" s="105"/>
      <c r="R330" s="105"/>
      <c r="S330" s="105"/>
      <c r="T330" s="105"/>
      <c r="U330" s="105"/>
      <c r="V330" s="105"/>
    </row>
    <row r="331" spans="1:22" s="106" customFormat="1" x14ac:dyDescent="0.25">
      <c r="A331" s="154" t="s">
        <v>223</v>
      </c>
      <c r="B331" s="107" t="s">
        <v>215</v>
      </c>
      <c r="C331" s="108"/>
      <c r="D331" s="35"/>
      <c r="E331" s="36"/>
      <c r="F331" s="72">
        <f t="shared" si="15"/>
        <v>0</v>
      </c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5"/>
      <c r="R331" s="105"/>
      <c r="S331" s="105"/>
      <c r="T331" s="105"/>
      <c r="U331" s="105"/>
      <c r="V331" s="105"/>
    </row>
    <row r="332" spans="1:22" s="106" customFormat="1" x14ac:dyDescent="0.25">
      <c r="A332" s="155"/>
      <c r="B332" s="109" t="s">
        <v>16</v>
      </c>
      <c r="C332" s="108" t="s">
        <v>202</v>
      </c>
      <c r="D332" s="35">
        <v>1400</v>
      </c>
      <c r="E332" s="36"/>
      <c r="F332" s="72">
        <f t="shared" si="15"/>
        <v>0</v>
      </c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5"/>
      <c r="R332" s="105"/>
      <c r="S332" s="105"/>
      <c r="T332" s="105"/>
      <c r="U332" s="105"/>
      <c r="V332" s="105"/>
    </row>
    <row r="333" spans="1:22" s="106" customFormat="1" x14ac:dyDescent="0.25">
      <c r="A333" s="154" t="s">
        <v>224</v>
      </c>
      <c r="B333" s="111" t="s">
        <v>209</v>
      </c>
      <c r="C333" s="116"/>
      <c r="D333" s="35"/>
      <c r="E333" s="38"/>
      <c r="F333" s="72">
        <f t="shared" si="15"/>
        <v>0</v>
      </c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5"/>
      <c r="R333" s="105"/>
      <c r="S333" s="105"/>
      <c r="T333" s="105"/>
      <c r="U333" s="105"/>
      <c r="V333" s="105"/>
    </row>
    <row r="334" spans="1:22" s="106" customFormat="1" x14ac:dyDescent="0.25">
      <c r="A334" s="155"/>
      <c r="B334" s="109" t="s">
        <v>210</v>
      </c>
      <c r="C334" s="117" t="s">
        <v>122</v>
      </c>
      <c r="D334" s="35">
        <v>1</v>
      </c>
      <c r="E334" s="38"/>
      <c r="F334" s="72">
        <f t="shared" si="15"/>
        <v>0</v>
      </c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5"/>
      <c r="R334" s="105"/>
      <c r="S334" s="105"/>
      <c r="T334" s="105"/>
      <c r="U334" s="105"/>
      <c r="V334" s="105"/>
    </row>
    <row r="335" spans="1:22" s="106" customFormat="1" x14ac:dyDescent="0.25">
      <c r="A335" s="154" t="s">
        <v>225</v>
      </c>
      <c r="B335" s="111" t="s">
        <v>213</v>
      </c>
      <c r="C335" s="116"/>
      <c r="D335" s="35"/>
      <c r="E335" s="38"/>
      <c r="F335" s="72">
        <f t="shared" si="15"/>
        <v>0</v>
      </c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5"/>
      <c r="R335" s="105"/>
      <c r="S335" s="105"/>
      <c r="T335" s="105"/>
      <c r="U335" s="105"/>
      <c r="V335" s="105"/>
    </row>
    <row r="336" spans="1:22" s="106" customFormat="1" x14ac:dyDescent="0.25">
      <c r="A336" s="155"/>
      <c r="B336" s="109" t="s">
        <v>7</v>
      </c>
      <c r="C336" s="108" t="s">
        <v>149</v>
      </c>
      <c r="D336" s="35">
        <v>650</v>
      </c>
      <c r="E336" s="38"/>
      <c r="F336" s="72">
        <f t="shared" si="15"/>
        <v>0</v>
      </c>
      <c r="G336" s="105"/>
      <c r="H336" s="105"/>
      <c r="I336" s="105"/>
      <c r="J336" s="105"/>
      <c r="K336" s="105"/>
      <c r="L336" s="105"/>
      <c r="M336" s="105"/>
      <c r="N336" s="105"/>
      <c r="O336" s="105"/>
      <c r="P336" s="105"/>
      <c r="Q336" s="105"/>
      <c r="R336" s="105"/>
      <c r="S336" s="105"/>
      <c r="T336" s="105"/>
      <c r="U336" s="105"/>
      <c r="V336" s="105"/>
    </row>
    <row r="337" spans="1:22" s="106" customFormat="1" x14ac:dyDescent="0.25">
      <c r="A337" s="154" t="s">
        <v>226</v>
      </c>
      <c r="B337" s="111" t="s">
        <v>214</v>
      </c>
      <c r="C337" s="116"/>
      <c r="D337" s="35"/>
      <c r="E337" s="38"/>
      <c r="F337" s="72">
        <f t="shared" si="15"/>
        <v>0</v>
      </c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5"/>
      <c r="R337" s="105"/>
      <c r="S337" s="105"/>
      <c r="T337" s="105"/>
      <c r="U337" s="105"/>
      <c r="V337" s="105"/>
    </row>
    <row r="338" spans="1:22" s="106" customFormat="1" x14ac:dyDescent="0.25">
      <c r="A338" s="155"/>
      <c r="B338" s="109" t="s">
        <v>7</v>
      </c>
      <c r="C338" s="108" t="s">
        <v>149</v>
      </c>
      <c r="D338" s="35">
        <v>75</v>
      </c>
      <c r="E338" s="38"/>
      <c r="F338" s="72">
        <f t="shared" si="15"/>
        <v>0</v>
      </c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5"/>
      <c r="R338" s="105"/>
      <c r="S338" s="105"/>
      <c r="T338" s="105"/>
      <c r="U338" s="105"/>
      <c r="V338" s="105"/>
    </row>
    <row r="339" spans="1:22" s="106" customFormat="1" ht="30.75" customHeight="1" x14ac:dyDescent="0.25">
      <c r="A339" s="157" t="s">
        <v>211</v>
      </c>
      <c r="B339" s="158"/>
      <c r="C339" s="158"/>
      <c r="D339" s="158"/>
      <c r="E339" s="158"/>
      <c r="F339" s="39">
        <f>SUM(F295:F338)</f>
        <v>0</v>
      </c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5"/>
      <c r="R339" s="105"/>
      <c r="S339" s="105"/>
      <c r="T339" s="105"/>
      <c r="U339" s="105"/>
      <c r="V339" s="105"/>
    </row>
    <row r="340" spans="1:22" s="43" customFormat="1" ht="16.5" thickBot="1" x14ac:dyDescent="0.25">
      <c r="A340" s="56"/>
      <c r="B340" s="57"/>
      <c r="C340" s="86"/>
      <c r="D340" s="87"/>
      <c r="E340" s="54"/>
      <c r="F340" s="102"/>
    </row>
    <row r="341" spans="1:22" ht="17.25" thickTop="1" thickBot="1" x14ac:dyDescent="0.3">
      <c r="A341" s="159" t="s">
        <v>61</v>
      </c>
      <c r="B341" s="159"/>
      <c r="C341" s="159"/>
      <c r="D341" s="159"/>
      <c r="E341" s="159"/>
      <c r="F341" s="118">
        <f>F339+F290+F274+F268+F206+F129+F115+F92</f>
        <v>0</v>
      </c>
    </row>
    <row r="342" spans="1:22" ht="17.25" thickTop="1" thickBot="1" x14ac:dyDescent="0.3">
      <c r="A342" s="159" t="s">
        <v>62</v>
      </c>
      <c r="B342" s="159"/>
      <c r="C342" s="159"/>
      <c r="D342" s="159"/>
      <c r="E342" s="159"/>
      <c r="F342" s="118">
        <f>F341*20%</f>
        <v>0</v>
      </c>
    </row>
    <row r="343" spans="1:22" ht="17.25" thickTop="1" thickBot="1" x14ac:dyDescent="0.3">
      <c r="A343" s="159" t="s">
        <v>63</v>
      </c>
      <c r="B343" s="159"/>
      <c r="C343" s="159"/>
      <c r="D343" s="159"/>
      <c r="E343" s="159"/>
      <c r="F343" s="118">
        <f>SUM(F341:F342)</f>
        <v>0</v>
      </c>
    </row>
    <row r="344" spans="1:22" ht="16.5" thickTop="1" x14ac:dyDescent="0.25">
      <c r="A344" s="119"/>
      <c r="F344" s="123"/>
    </row>
    <row r="345" spans="1:22" x14ac:dyDescent="0.25">
      <c r="A345" s="119"/>
      <c r="B345" s="124" t="s">
        <v>64</v>
      </c>
      <c r="F345" s="123"/>
    </row>
    <row r="346" spans="1:22" x14ac:dyDescent="0.25">
      <c r="A346" s="119"/>
      <c r="B346" s="124" t="s">
        <v>101</v>
      </c>
      <c r="F346" s="123"/>
    </row>
    <row r="349" spans="1:22" x14ac:dyDescent="0.25">
      <c r="F349" s="136"/>
    </row>
    <row r="350" spans="1:22" x14ac:dyDescent="0.25">
      <c r="F350" s="136"/>
    </row>
    <row r="352" spans="1:22" x14ac:dyDescent="0.25">
      <c r="F352" s="136"/>
    </row>
  </sheetData>
  <mergeCells count="41">
    <mergeCell ref="A308:A309"/>
    <mergeCell ref="A302:A303"/>
    <mergeCell ref="A1:F1"/>
    <mergeCell ref="A92:E92"/>
    <mergeCell ref="A2:F2"/>
    <mergeCell ref="A4:A5"/>
    <mergeCell ref="B4:B5"/>
    <mergeCell ref="C4:C5"/>
    <mergeCell ref="F4:F5"/>
    <mergeCell ref="A115:E115"/>
    <mergeCell ref="A129:E129"/>
    <mergeCell ref="B131:E131"/>
    <mergeCell ref="A206:E206"/>
    <mergeCell ref="A208:B208"/>
    <mergeCell ref="A343:E343"/>
    <mergeCell ref="A342:E342"/>
    <mergeCell ref="A341:E341"/>
    <mergeCell ref="A268:E268"/>
    <mergeCell ref="A274:E274"/>
    <mergeCell ref="A290:E290"/>
    <mergeCell ref="A294:A295"/>
    <mergeCell ref="A296:A297"/>
    <mergeCell ref="A298:A299"/>
    <mergeCell ref="A300:A301"/>
    <mergeCell ref="A304:A305"/>
    <mergeCell ref="A306:A307"/>
    <mergeCell ref="A317:A318"/>
    <mergeCell ref="A319:A320"/>
    <mergeCell ref="A321:A322"/>
    <mergeCell ref="A310:A311"/>
    <mergeCell ref="A312:A313"/>
    <mergeCell ref="A314:A315"/>
    <mergeCell ref="A339:E339"/>
    <mergeCell ref="A333:A334"/>
    <mergeCell ref="A335:A336"/>
    <mergeCell ref="A337:A338"/>
    <mergeCell ref="A323:A324"/>
    <mergeCell ref="A325:A326"/>
    <mergeCell ref="A327:A328"/>
    <mergeCell ref="A329:A330"/>
    <mergeCell ref="A331:A332"/>
  </mergeCells>
  <phoneticPr fontId="15" type="noConversion"/>
  <conditionalFormatting sqref="B19 A49:B49 A51 B80">
    <cfRule type="cellIs" dxfId="0" priority="31" stopIfTrue="1" operator="equal">
      <formula>0</formula>
    </cfRule>
  </conditionalFormatting>
  <printOptions horizontalCentered="1"/>
  <pageMargins left="0.31496062992125984" right="0.11811023622047245" top="0.74803149606299213" bottom="0.74803149606299213" header="0.31496062992125984" footer="0.31496062992125984"/>
  <pageSetup paperSize="9" scale="65" orientation="portrait" r:id="rId1"/>
  <rowBreaks count="5" manualBreakCount="5">
    <brk id="92" max="16383" man="1"/>
    <brk id="115" max="16383" man="1"/>
    <brk id="129" max="16383" man="1"/>
    <brk id="206" max="16383" man="1"/>
    <brk id="274" max="16383" man="1"/>
  </rowBreaks>
  <ignoredErrors>
    <ignoredError sqref="B21 E341:E342 A89:B89 A96 A114 E274:E275 A86 C86:C88 B23:C26 B52 B94 B87 B84 B75:C75 B72:B73 A74:B74 B68 A70:B71 B55 A57:B57 A53:B54 B47:B48 A49:B49 B27:C27 B19 A20:B20 A93:B93 A116:C116 A11:B11 C80 B17 C68:C69 C60 B61:C63 C71:C73 E129:E130 C93:C95 C97 B99:C112 B58:C59 C90 A271:B271 E269:E270 A273:B273 B13:C16 A274:C275 A341:C342 A130:C130 A117:C117 C269:C273 B81 B30:C30 C31 B65:C65 C64 C52:C57 C9:C12 C17:C20 C77 C66:C67 B67 C47:C49 B113:C113 B129:C129" numberStoredAsText="1"/>
    <ignoredError sqref="F342:F343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3</vt:i4>
      </vt:variant>
    </vt:vector>
  </HeadingPairs>
  <TitlesOfParts>
    <vt:vector size="5" baseType="lpstr">
      <vt:lpstr>RECAP GENERAL</vt:lpstr>
      <vt:lpstr>BRD et (Estimation)</vt:lpstr>
      <vt:lpstr>'BRD et (Estimation)'!Impression_des_titres</vt:lpstr>
      <vt:lpstr>'BRD et (Estimation)'!Zone_d_impression</vt:lpstr>
      <vt:lpstr>'RECAP GENERAL'!Zone_d_impression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DELL</cp:lastModifiedBy>
  <cp:lastPrinted>2026-07-20T12:06:34Z</cp:lastPrinted>
  <dcterms:created xsi:type="dcterms:W3CDTF">1996-10-21T11:03:58Z</dcterms:created>
  <dcterms:modified xsi:type="dcterms:W3CDTF">2026-08-03T12:48:36Z</dcterms:modified>
</cp:coreProperties>
</file>