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D09FE901-C385-4D3F-8115-26A4BF105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oreau" sheetId="9" r:id="rId1"/>
  </sheets>
  <definedNames>
    <definedName name="_xlnm.Print_Titles" localSheetId="0">bordoreau!$1:$20</definedName>
    <definedName name="_xlnm.Print_Area" localSheetId="0">bordoreau!$A$1:$K$25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9" l="1"/>
  <c r="K21" i="9" s="1"/>
  <c r="K19" i="9"/>
  <c r="K17" i="9"/>
  <c r="K16" i="9"/>
  <c r="K15" i="9"/>
  <c r="J20" i="9"/>
  <c r="J21" i="9" s="1"/>
  <c r="J19" i="9"/>
  <c r="J17" i="9"/>
  <c r="J16" i="9"/>
  <c r="J15" i="9"/>
  <c r="F15" i="9"/>
  <c r="F16" i="9"/>
  <c r="F17" i="9"/>
  <c r="F20" i="9"/>
  <c r="F19" i="9"/>
  <c r="E19" i="9"/>
  <c r="D16" i="9"/>
  <c r="G17" i="9"/>
  <c r="G15" i="9"/>
  <c r="G20" i="9"/>
  <c r="G19" i="9"/>
  <c r="E20" i="9"/>
  <c r="E16" i="9"/>
  <c r="G16" i="9" s="1"/>
  <c r="E17" i="9"/>
  <c r="E15" i="9"/>
  <c r="J22" i="9" l="1"/>
  <c r="J23" i="9" s="1"/>
  <c r="K22" i="9"/>
  <c r="K23" i="9" s="1"/>
</calcChain>
</file>

<file path=xl/sharedStrings.xml><?xml version="1.0" encoding="utf-8"?>
<sst xmlns="http://schemas.openxmlformats.org/spreadsheetml/2006/main" count="32" uniqueCount="28">
  <si>
    <t>Royaume du Maroc</t>
  </si>
  <si>
    <t>art</t>
  </si>
  <si>
    <t>Désignation</t>
  </si>
  <si>
    <t>Unité</t>
  </si>
  <si>
    <t>Académie Régionale de l’Education et de formation</t>
  </si>
  <si>
    <t>Région Casablanca- Settat</t>
  </si>
  <si>
    <t>TVA</t>
  </si>
  <si>
    <t>PUHT</t>
  </si>
  <si>
    <t>prix HT min</t>
  </si>
  <si>
    <t>prix HT max</t>
  </si>
  <si>
    <t xml:space="preserve"> </t>
  </si>
  <si>
    <t>montant total HT (DH)</t>
  </si>
  <si>
    <t>montant total TVA (DH)</t>
  </si>
  <si>
    <t>montant total TTC (DH)</t>
  </si>
  <si>
    <t xml:space="preserve">petit déjeuner </t>
  </si>
  <si>
    <t>déjeuner</t>
  </si>
  <si>
    <t xml:space="preserve">diner </t>
  </si>
  <si>
    <t>repas</t>
  </si>
  <si>
    <t>Qté min=(1)*nb de jours</t>
  </si>
  <si>
    <t>Qté max=(2)*nb de jours</t>
  </si>
  <si>
    <t>Nb de bénéficiaires  min(1)</t>
  </si>
  <si>
    <t>Nb de bénéficiaires  max(2)</t>
  </si>
  <si>
    <t>Ministère de l’Education Nationale, du préscolaire et des sports</t>
  </si>
  <si>
    <t>diner et Sehour</t>
  </si>
  <si>
    <t xml:space="preserve">Fetour </t>
  </si>
  <si>
    <t>Direction provinciale de benslimane</t>
  </si>
  <si>
    <t>Objet: La restauration collective au profit des élèves des internats et de cantines scolaires relevant de la direction provinciale de BENSLIMANE à l’AREF de la région de CASABLANCA – SETTAT.</t>
  </si>
  <si>
    <r>
      <rPr>
        <b/>
        <sz val="24"/>
        <color theme="1"/>
        <rFont val="Times New Roman"/>
        <family val="1"/>
      </rPr>
      <t xml:space="preserve">    BORDEREAU DES PRIX ET LE DETAIL ESTIMATIF </t>
    </r>
    <r>
      <rPr>
        <b/>
        <sz val="14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Avis d'appel d’offres Ouvert international N° : 02EXP/DPBS/2026 Du 30/09/2026 A 11H30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</si>
</sst>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Adobe Garamond Pro"/>
      <family val="1"/>
    </font>
    <font>
      <b/>
      <sz val="12"/>
      <name val="Times New Roman"/>
      <family val="1"/>
    </font>
    <font>
      <sz val="10"/>
      <color rgb="FF000000"/>
      <name val="Arial"/>
      <family val="2"/>
    </font>
    <font>
      <b/>
      <sz val="14"/>
      <name val="Times New Roman"/>
      <family val="1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4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 applyNumberFormat="0" applyBorder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9" fontId="10" fillId="0" borderId="1" xfId="2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5" fillId="0" borderId="0" xfId="1" applyFont="1" applyFill="1" applyBorder="1" applyAlignment="1">
      <alignment horizontal="center" vertical="center"/>
    </xf>
    <xf numFmtId="0" fontId="1" fillId="0" borderId="0" xfId="0" applyFont="1"/>
    <xf numFmtId="4" fontId="8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" fontId="1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4" fontId="13" fillId="0" borderId="1" xfId="1" applyNumberFormat="1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left" vertical="center" wrapText="1"/>
    </xf>
    <xf numFmtId="2" fontId="5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0" fillId="0" borderId="0" xfId="1" applyFont="1" applyAlignment="1">
      <alignment horizontal="center"/>
    </xf>
    <xf numFmtId="0" fontId="0" fillId="0" borderId="0" xfId="0" applyAlignment="1">
      <alignment horizontal="left"/>
    </xf>
    <xf numFmtId="2" fontId="15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">
    <cellStyle name="Milliers" xfId="1" builtinId="3"/>
    <cellStyle name="Normal" xfId="0" builtinId="0"/>
    <cellStyle name="Normal 2" xfId="3" xr:uid="{00000000-0005-0000-0000-000002000000}"/>
    <cellStyle name="Pourcentag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365125</xdr:colOff>
      <xdr:row>1</xdr:row>
      <xdr:rowOff>38893</xdr:rowOff>
    </xdr:from>
    <xdr:to>
      <xdr:col>6</xdr:col>
      <xdr:colOff>365125</xdr:colOff>
      <xdr:row>3</xdr:row>
      <xdr:rowOff>428624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750" y="245268"/>
          <a:ext cx="1381125" cy="80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view="pageBreakPreview" zoomScale="60" workbookViewId="0">
      <selection activeCell="S14" sqref="S14"/>
    </sheetView>
  </sheetViews>
  <sheetFormatPr baseColWidth="10" defaultRowHeight="15"/>
  <cols>
    <col min="1" max="1" width="6.7109375" customWidth="1"/>
    <col min="2" max="2" width="34.28515625" customWidth="1"/>
    <col min="3" max="3" width="9.7109375" customWidth="1"/>
    <col min="4" max="8" width="20.7109375" customWidth="1"/>
    <col min="9" max="9" width="11.42578125" customWidth="1"/>
    <col min="10" max="11" width="25.7109375" customWidth="1"/>
    <col min="12" max="12" width="13.42578125" customWidth="1"/>
    <col min="13" max="13" width="7.42578125" customWidth="1"/>
    <col min="14" max="14" width="19.42578125" bestFit="1" customWidth="1"/>
    <col min="15" max="15" width="19" customWidth="1"/>
    <col min="16" max="16" width="15.5703125" bestFit="1" customWidth="1"/>
  </cols>
  <sheetData>
    <row r="1" spans="1:15" ht="15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5" ht="15.75" customHeight="1">
      <c r="A2" s="3"/>
      <c r="B2" s="3"/>
      <c r="C2" s="2"/>
      <c r="D2" s="2"/>
      <c r="E2" s="2"/>
      <c r="F2" s="2"/>
    </row>
    <row r="3" spans="1:15" ht="15.75" customHeight="1">
      <c r="A3" s="3"/>
      <c r="B3" s="3"/>
      <c r="C3" s="2"/>
      <c r="D3" s="2"/>
      <c r="E3" s="2"/>
      <c r="F3" s="2"/>
    </row>
    <row r="4" spans="1:15" ht="38.25" customHeight="1"/>
    <row r="5" spans="1:15" ht="15.75" customHeight="1">
      <c r="A5" s="32" t="s">
        <v>22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5" ht="15.75" customHeight="1">
      <c r="A6" s="32" t="s">
        <v>4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5" ht="15.75" customHeight="1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5" ht="15.75" customHeight="1">
      <c r="A8" s="32" t="s">
        <v>25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5" ht="12" customHeight="1">
      <c r="A9" s="1"/>
    </row>
    <row r="10" spans="1:15" ht="56.45" customHeight="1">
      <c r="A10" s="29" t="s">
        <v>27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14"/>
      <c r="M10" s="14"/>
      <c r="N10" s="14"/>
      <c r="O10" s="14"/>
    </row>
    <row r="11" spans="1:15" ht="21">
      <c r="C11" s="31"/>
      <c r="D11" s="31"/>
      <c r="E11" s="31"/>
      <c r="F11" s="31"/>
      <c r="G11" s="31"/>
      <c r="H11" s="31"/>
      <c r="I11" s="31"/>
    </row>
    <row r="12" spans="1:15" ht="12.6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5" ht="62.25" customHeight="1" thickBot="1">
      <c r="A13" s="33" t="s">
        <v>26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5" ht="67.5" customHeight="1" thickBot="1">
      <c r="A14" s="8" t="s">
        <v>1</v>
      </c>
      <c r="B14" s="8" t="s">
        <v>2</v>
      </c>
      <c r="C14" s="8" t="s">
        <v>3</v>
      </c>
      <c r="D14" s="8" t="s">
        <v>20</v>
      </c>
      <c r="E14" s="8" t="s">
        <v>21</v>
      </c>
      <c r="F14" s="8" t="s">
        <v>18</v>
      </c>
      <c r="G14" s="8" t="s">
        <v>19</v>
      </c>
      <c r="H14" s="8" t="s">
        <v>7</v>
      </c>
      <c r="I14" s="9" t="s">
        <v>6</v>
      </c>
      <c r="J14" s="8" t="s">
        <v>8</v>
      </c>
      <c r="K14" s="8" t="s">
        <v>9</v>
      </c>
      <c r="L14" s="6"/>
      <c r="M14" s="6"/>
      <c r="N14" s="6"/>
      <c r="O14" s="6"/>
    </row>
    <row r="15" spans="1:15" ht="32.25" customHeight="1" thickBot="1">
      <c r="A15" s="16">
        <v>1</v>
      </c>
      <c r="B15" s="17" t="s">
        <v>14</v>
      </c>
      <c r="C15" s="16" t="s">
        <v>17</v>
      </c>
      <c r="D15" s="18">
        <v>520</v>
      </c>
      <c r="E15" s="18">
        <f>+D15*2</f>
        <v>1040</v>
      </c>
      <c r="F15" s="18">
        <f t="shared" ref="F15:G17" si="0">D15*170</f>
        <v>88400</v>
      </c>
      <c r="G15" s="18">
        <f t="shared" si="0"/>
        <v>176800</v>
      </c>
      <c r="H15" s="19"/>
      <c r="I15" s="4">
        <v>0.1</v>
      </c>
      <c r="J15" s="26">
        <f>F15*H15</f>
        <v>0</v>
      </c>
      <c r="K15" s="26">
        <f>+G15*H15</f>
        <v>0</v>
      </c>
      <c r="L15" s="6"/>
      <c r="M15" s="6"/>
      <c r="N15" s="6"/>
      <c r="O15" s="6"/>
    </row>
    <row r="16" spans="1:15" ht="32.25" customHeight="1" thickBot="1">
      <c r="A16" s="16">
        <v>2</v>
      </c>
      <c r="B16" s="17" t="s">
        <v>15</v>
      </c>
      <c r="C16" s="16" t="s">
        <v>17</v>
      </c>
      <c r="D16" s="18">
        <f>520+2550</f>
        <v>3070</v>
      </c>
      <c r="E16" s="18">
        <f t="shared" ref="E16:E17" si="1">+D16*2</f>
        <v>6140</v>
      </c>
      <c r="F16" s="18">
        <f t="shared" si="0"/>
        <v>521900</v>
      </c>
      <c r="G16" s="18">
        <f t="shared" si="0"/>
        <v>1043800</v>
      </c>
      <c r="H16" s="19"/>
      <c r="I16" s="4">
        <v>0.1</v>
      </c>
      <c r="J16" s="26">
        <f>F16*H16</f>
        <v>0</v>
      </c>
      <c r="K16" s="26">
        <f>+G16*H16</f>
        <v>0</v>
      </c>
      <c r="L16" s="6"/>
      <c r="M16" s="6"/>
      <c r="N16" s="6"/>
      <c r="O16" s="6"/>
    </row>
    <row r="17" spans="1:17" ht="32.25" customHeight="1" thickBot="1">
      <c r="A17" s="16">
        <v>3</v>
      </c>
      <c r="B17" s="17" t="s">
        <v>16</v>
      </c>
      <c r="C17" s="16" t="s">
        <v>17</v>
      </c>
      <c r="D17" s="18">
        <v>520</v>
      </c>
      <c r="E17" s="18">
        <f t="shared" si="1"/>
        <v>1040</v>
      </c>
      <c r="F17" s="18">
        <f t="shared" si="0"/>
        <v>88400</v>
      </c>
      <c r="G17" s="18">
        <f t="shared" si="0"/>
        <v>176800</v>
      </c>
      <c r="H17" s="19"/>
      <c r="I17" s="4">
        <v>0.1</v>
      </c>
      <c r="J17" s="26">
        <f>F17*H17</f>
        <v>0</v>
      </c>
      <c r="K17" s="26">
        <f>+G17*H17</f>
        <v>0</v>
      </c>
      <c r="L17" s="6"/>
      <c r="M17" s="6"/>
      <c r="N17" s="6"/>
      <c r="O17" s="6"/>
    </row>
    <row r="18" spans="1:17" ht="19.5" thickBot="1">
      <c r="A18" s="24"/>
      <c r="B18" s="25"/>
      <c r="C18" s="25"/>
      <c r="D18" s="25"/>
      <c r="E18" s="25"/>
      <c r="F18" s="25"/>
      <c r="G18" s="25"/>
      <c r="H18" s="25"/>
      <c r="I18" s="25"/>
      <c r="J18" s="27"/>
      <c r="K18" s="27"/>
      <c r="L18" s="6"/>
      <c r="M18" s="6"/>
      <c r="N18" s="6"/>
      <c r="O18" s="6"/>
    </row>
    <row r="19" spans="1:17" ht="19.5" thickBot="1">
      <c r="A19" s="16">
        <v>4</v>
      </c>
      <c r="B19" s="17" t="s">
        <v>24</v>
      </c>
      <c r="C19" s="16" t="s">
        <v>17</v>
      </c>
      <c r="D19" s="18">
        <v>520</v>
      </c>
      <c r="E19" s="18">
        <f>+D19*2</f>
        <v>1040</v>
      </c>
      <c r="F19" s="18">
        <f>D19*22</f>
        <v>11440</v>
      </c>
      <c r="G19" s="18">
        <f>E19*22</f>
        <v>22880</v>
      </c>
      <c r="H19" s="19"/>
      <c r="I19" s="4">
        <v>0.1</v>
      </c>
      <c r="J19" s="26">
        <f>+F19*H19</f>
        <v>0</v>
      </c>
      <c r="K19" s="26">
        <f>+H19*G19</f>
        <v>0</v>
      </c>
      <c r="L19" s="6"/>
      <c r="M19" s="6"/>
      <c r="N19" s="6"/>
      <c r="O19" s="6"/>
    </row>
    <row r="20" spans="1:17" ht="19.5" thickBot="1">
      <c r="A20" s="16">
        <v>5</v>
      </c>
      <c r="B20" s="17" t="s">
        <v>23</v>
      </c>
      <c r="C20" s="16" t="s">
        <v>17</v>
      </c>
      <c r="D20" s="18">
        <v>520</v>
      </c>
      <c r="E20" s="18">
        <f>+D20*2</f>
        <v>1040</v>
      </c>
      <c r="F20" s="18">
        <f>D20*22</f>
        <v>11440</v>
      </c>
      <c r="G20" s="18">
        <f>E20*22</f>
        <v>22880</v>
      </c>
      <c r="H20" s="19"/>
      <c r="I20" s="4">
        <v>0.1</v>
      </c>
      <c r="J20" s="26">
        <f>+F20*H20</f>
        <v>0</v>
      </c>
      <c r="K20" s="26">
        <f>+H20*G20</f>
        <v>0</v>
      </c>
      <c r="L20" s="6"/>
      <c r="M20" s="6"/>
      <c r="N20" s="6"/>
      <c r="O20" s="6"/>
    </row>
    <row r="21" spans="1:17" ht="30" customHeight="1" thickBot="1">
      <c r="A21" s="20"/>
      <c r="B21" s="21"/>
      <c r="C21" s="20"/>
      <c r="D21" s="20"/>
      <c r="E21" s="20"/>
      <c r="F21" s="22"/>
      <c r="G21" s="22"/>
      <c r="H21" s="38" t="s">
        <v>11</v>
      </c>
      <c r="I21" s="38"/>
      <c r="J21" s="28">
        <f>+J20+J19+J17+J16+J15</f>
        <v>0</v>
      </c>
      <c r="K21" s="28">
        <f>+K20+K19+K17+K16+K15</f>
        <v>0</v>
      </c>
      <c r="L21" s="7"/>
      <c r="N21" s="10" t="s">
        <v>10</v>
      </c>
      <c r="O21" s="11"/>
    </row>
    <row r="22" spans="1:17" ht="30" customHeight="1" thickBot="1">
      <c r="A22" s="20"/>
      <c r="B22" s="21"/>
      <c r="C22" s="20"/>
      <c r="D22" s="20"/>
      <c r="E22" s="20"/>
      <c r="F22" s="22"/>
      <c r="G22" s="22"/>
      <c r="H22" s="38" t="s">
        <v>12</v>
      </c>
      <c r="I22" s="38"/>
      <c r="J22" s="28">
        <f>+J21*0.1</f>
        <v>0</v>
      </c>
      <c r="K22" s="28">
        <f>+K21*0.1</f>
        <v>0</v>
      </c>
      <c r="L22" s="7"/>
      <c r="N22" s="10"/>
      <c r="O22" s="5"/>
      <c r="P22" s="5"/>
    </row>
    <row r="23" spans="1:17" ht="30" customHeight="1" thickBot="1">
      <c r="A23" s="21"/>
      <c r="B23" s="21"/>
      <c r="C23" s="21"/>
      <c r="D23" s="21"/>
      <c r="E23" s="21"/>
      <c r="F23" s="22"/>
      <c r="G23" s="22"/>
      <c r="H23" s="38" t="s">
        <v>13</v>
      </c>
      <c r="I23" s="38"/>
      <c r="J23" s="28">
        <f>SUM(J21:J22)</f>
        <v>0</v>
      </c>
      <c r="K23" s="28">
        <f>SUM(K21:K22)</f>
        <v>0</v>
      </c>
      <c r="L23" s="7"/>
      <c r="N23" s="15"/>
      <c r="O23" s="11"/>
    </row>
    <row r="24" spans="1:17" ht="31.5" customHeight="1">
      <c r="A24" s="39"/>
      <c r="B24" s="39"/>
      <c r="C24" s="39"/>
      <c r="D24" s="39"/>
      <c r="E24" s="39"/>
      <c r="G24" s="12"/>
      <c r="H24" s="12"/>
      <c r="I24" s="12"/>
      <c r="J24" s="34"/>
      <c r="K24" s="34"/>
      <c r="L24" s="35"/>
      <c r="M24" s="35"/>
      <c r="N24" s="35"/>
      <c r="O24" s="13"/>
    </row>
    <row r="25" spans="1:17">
      <c r="O25" s="5"/>
      <c r="Q25" s="5"/>
    </row>
    <row r="26" spans="1:17">
      <c r="O26" s="5"/>
    </row>
    <row r="27" spans="1:17">
      <c r="J27" s="5"/>
    </row>
    <row r="28" spans="1:17">
      <c r="L28" s="36"/>
      <c r="M28" s="36"/>
    </row>
    <row r="30" spans="1:17">
      <c r="K30" s="23"/>
      <c r="L30" s="5"/>
    </row>
  </sheetData>
  <mergeCells count="15">
    <mergeCell ref="A13:K13"/>
    <mergeCell ref="J24:K24"/>
    <mergeCell ref="L24:N24"/>
    <mergeCell ref="L28:M28"/>
    <mergeCell ref="A12:L12"/>
    <mergeCell ref="H21:I21"/>
    <mergeCell ref="H22:I22"/>
    <mergeCell ref="H23:I23"/>
    <mergeCell ref="A10:K10"/>
    <mergeCell ref="C11:I11"/>
    <mergeCell ref="A1:K1"/>
    <mergeCell ref="A5:K5"/>
    <mergeCell ref="A6:K6"/>
    <mergeCell ref="A7:K7"/>
    <mergeCell ref="A8:K8"/>
  </mergeCells>
  <printOptions horizontalCentered="1"/>
  <pageMargins left="0" right="0" top="0" bottom="0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bordoreau</vt:lpstr>
      <vt:lpstr>bordoreau!Impression_des_titres</vt:lpstr>
      <vt:lpstr>bordoreau!Zone_d_impression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2026-08-04T13:34:10Z</dcterms:modified>
</cp:coreProperties>
</file>