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MARCHé 2026\aoo 26-2026\"/>
    </mc:Choice>
  </mc:AlternateContent>
  <xr:revisionPtr revIDLastSave="0" documentId="13_ncr:1_{8E1E5E03-0933-45C9-8DA2-221C7940B5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ot unique" sheetId="2" r:id="rId1"/>
  </sheets>
  <definedNames>
    <definedName name="_xlnm.Print_Titles" localSheetId="0">'lot unique'!$5:$6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D39" i="2"/>
  <c r="D40" i="2"/>
  <c r="D47" i="2"/>
  <c r="D48" i="2"/>
  <c r="D112" i="2"/>
  <c r="D113" i="2"/>
  <c r="F118" i="2" l="1"/>
  <c r="F13" i="2"/>
  <c r="F105" i="2" l="1"/>
  <c r="H105" i="2" s="1"/>
  <c r="F106" i="2"/>
  <c r="H106" i="2" s="1"/>
  <c r="F107" i="2"/>
  <c r="H107" i="2" s="1"/>
  <c r="F108" i="2"/>
  <c r="H108" i="2" s="1"/>
  <c r="F94" i="2"/>
  <c r="H94" i="2" s="1"/>
  <c r="F95" i="2"/>
  <c r="H95" i="2" s="1"/>
  <c r="F96" i="2"/>
  <c r="H96" i="2" s="1"/>
  <c r="F98" i="2"/>
  <c r="H98" i="2" s="1"/>
  <c r="F99" i="2"/>
  <c r="H99" i="2" s="1"/>
  <c r="F101" i="2"/>
  <c r="H101" i="2" s="1"/>
  <c r="F102" i="2"/>
  <c r="H102" i="2" s="1"/>
  <c r="F103" i="2"/>
  <c r="H103" i="2" s="1"/>
  <c r="F104" i="2"/>
  <c r="H104" i="2" s="1"/>
  <c r="F90" i="2"/>
  <c r="H90" i="2" s="1"/>
  <c r="F76" i="2"/>
  <c r="H76" i="2" s="1"/>
  <c r="F66" i="2"/>
  <c r="H66" i="2" s="1"/>
  <c r="F54" i="2"/>
  <c r="H54" i="2" s="1"/>
  <c r="F55" i="2"/>
  <c r="H55" i="2" s="1"/>
  <c r="F50" i="2"/>
  <c r="H50" i="2" s="1"/>
  <c r="F38" i="2"/>
  <c r="H38" i="2" s="1"/>
  <c r="F22" i="2"/>
  <c r="H22" i="2" s="1"/>
  <c r="F23" i="2"/>
  <c r="H23" i="2" s="1"/>
  <c r="F24" i="2"/>
  <c r="H24" i="2" s="1"/>
  <c r="F25" i="2"/>
  <c r="F10" i="2" l="1"/>
  <c r="F91" i="2" l="1"/>
  <c r="H91" i="2" s="1"/>
  <c r="F74" i="2" l="1"/>
  <c r="H74" i="2" s="1"/>
  <c r="F75" i="2"/>
  <c r="H75" i="2" s="1"/>
  <c r="F77" i="2"/>
  <c r="H77" i="2" s="1"/>
  <c r="F80" i="2"/>
  <c r="H80" i="2" s="1"/>
  <c r="F81" i="2"/>
  <c r="H81" i="2" s="1"/>
  <c r="F82" i="2"/>
  <c r="H82" i="2" s="1"/>
  <c r="F83" i="2"/>
  <c r="H83" i="2" s="1"/>
  <c r="F84" i="2"/>
  <c r="H84" i="2" s="1"/>
  <c r="F86" i="2"/>
  <c r="H86" i="2" s="1"/>
  <c r="F87" i="2"/>
  <c r="H87" i="2" s="1"/>
  <c r="F88" i="2"/>
  <c r="H88" i="2" s="1"/>
  <c r="F89" i="2"/>
  <c r="H89" i="2" s="1"/>
  <c r="F62" i="2"/>
  <c r="F69" i="2"/>
  <c r="F70" i="2"/>
  <c r="H70" i="2" s="1"/>
  <c r="F57" i="2"/>
  <c r="H57" i="2" s="1"/>
  <c r="F44" i="2"/>
  <c r="H44" i="2" s="1"/>
  <c r="F45" i="2"/>
  <c r="H45" i="2" s="1"/>
  <c r="F46" i="2"/>
  <c r="F49" i="2"/>
  <c r="H49" i="2" s="1"/>
  <c r="F9" i="2"/>
  <c r="F12" i="2"/>
  <c r="H12" i="2" s="1"/>
  <c r="F14" i="2"/>
  <c r="H14" i="2" s="1"/>
  <c r="F15" i="2"/>
  <c r="F16" i="2"/>
  <c r="F17" i="2"/>
  <c r="H17" i="2" s="1"/>
  <c r="F18" i="2"/>
  <c r="H18" i="2" s="1"/>
  <c r="F19" i="2"/>
  <c r="F20" i="2"/>
  <c r="F21" i="2"/>
  <c r="F27" i="2"/>
  <c r="F28" i="2"/>
  <c r="F29" i="2"/>
  <c r="F31" i="2"/>
  <c r="F32" i="2"/>
  <c r="F33" i="2"/>
  <c r="F34" i="2"/>
  <c r="F35" i="2"/>
  <c r="F36" i="2"/>
  <c r="F37" i="2"/>
  <c r="F64" i="2"/>
  <c r="F56" i="2"/>
  <c r="H56" i="2" s="1"/>
  <c r="F67" i="2"/>
  <c r="F61" i="2"/>
  <c r="F43" i="2"/>
  <c r="H43" i="2" s="1"/>
  <c r="F109" i="2"/>
  <c r="H109" i="2" s="1"/>
  <c r="H110" i="2" s="1"/>
  <c r="F114" i="2"/>
  <c r="F115" i="2"/>
  <c r="H118" i="2"/>
  <c r="F119" i="2"/>
  <c r="H119" i="2" s="1"/>
  <c r="A62" i="2"/>
  <c r="A64" i="2" s="1"/>
  <c r="A69" i="2" s="1"/>
  <c r="A70" i="2" s="1"/>
  <c r="A75" i="2" s="1"/>
  <c r="A81" i="2" s="1"/>
  <c r="A82" i="2" s="1"/>
  <c r="A83" i="2" s="1"/>
  <c r="A84" i="2" s="1"/>
  <c r="A87" i="2" s="1"/>
  <c r="A88" i="2" s="1"/>
  <c r="A89" i="2" s="1"/>
  <c r="A113" i="2" s="1"/>
  <c r="A118" i="2" s="1"/>
  <c r="A119" i="2" s="1"/>
  <c r="F47" i="2"/>
  <c r="F40" i="2"/>
  <c r="F39" i="2"/>
  <c r="F48" i="2"/>
  <c r="A26" i="2"/>
  <c r="A27" i="2" s="1"/>
  <c r="A28" i="2" s="1"/>
  <c r="A29" i="2" s="1"/>
  <c r="A31" i="2" s="1"/>
  <c r="A32" i="2" s="1"/>
  <c r="A33" i="2" s="1"/>
  <c r="A34" i="2" s="1"/>
  <c r="A35" i="2" s="1"/>
  <c r="A36" i="2" s="1"/>
  <c r="A37" i="2" s="1"/>
  <c r="A40" i="2" s="1"/>
  <c r="A44" i="2" s="1"/>
  <c r="A45" i="2" s="1"/>
  <c r="A46" i="2" s="1"/>
  <c r="A47" i="2" s="1"/>
  <c r="A48" i="2" s="1"/>
  <c r="A49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H120" i="2" l="1"/>
  <c r="H92" i="2"/>
  <c r="F11" i="2"/>
  <c r="H11" i="2" s="1"/>
  <c r="F26" i="2"/>
  <c r="H26" i="2" s="1"/>
  <c r="H64" i="2"/>
  <c r="F53" i="2"/>
  <c r="H53" i="2" s="1"/>
  <c r="H58" i="2" s="1"/>
  <c r="H19" i="2"/>
  <c r="H16" i="2"/>
  <c r="H25" i="2"/>
  <c r="H29" i="2"/>
  <c r="H37" i="2"/>
  <c r="H36" i="2"/>
  <c r="H32" i="2"/>
  <c r="F8" i="2"/>
  <c r="H8" i="2" s="1"/>
  <c r="H21" i="2"/>
  <c r="H13" i="2"/>
  <c r="H9" i="2"/>
  <c r="H10" i="2"/>
  <c r="H20" i="2"/>
  <c r="H31" i="2"/>
  <c r="H27" i="2"/>
  <c r="H28" i="2"/>
  <c r="H15" i="2"/>
  <c r="A57" i="2"/>
  <c r="H48" i="2"/>
  <c r="H46" i="2"/>
  <c r="H39" i="2"/>
  <c r="H47" i="2"/>
  <c r="H61" i="2"/>
  <c r="H62" i="2"/>
  <c r="H33" i="2"/>
  <c r="H114" i="2"/>
  <c r="H51" i="2" l="1"/>
  <c r="H69" i="2"/>
  <c r="H115" i="2"/>
  <c r="H67" i="2"/>
  <c r="H71" i="2" s="1"/>
  <c r="H40" i="2"/>
  <c r="F113" i="2" l="1"/>
  <c r="H113" i="2" s="1"/>
  <c r="H35" i="2"/>
  <c r="F112" i="2" l="1"/>
  <c r="H112" i="2" s="1"/>
  <c r="H116" i="2" s="1"/>
  <c r="H34" i="2"/>
  <c r="H41" i="2" s="1"/>
  <c r="H121" i="2" l="1"/>
  <c r="H125" i="2" s="1"/>
  <c r="H126" i="2" s="1"/>
</calcChain>
</file>

<file path=xl/sharedStrings.xml><?xml version="1.0" encoding="utf-8"?>
<sst xmlns="http://schemas.openxmlformats.org/spreadsheetml/2006/main" count="221" uniqueCount="140">
  <si>
    <t>DESIGNATIONS</t>
  </si>
  <si>
    <t>U</t>
  </si>
  <si>
    <t>GROS ŒUVRE</t>
  </si>
  <si>
    <t>DECAPAGE DU TERRAIN NATUREL</t>
  </si>
  <si>
    <t>m²</t>
  </si>
  <si>
    <t>FOUILLES EN PLEINE MASSE, DANS TOUS TERRAINS Y COMPRIS ROCHER</t>
  </si>
  <si>
    <t>m³</t>
  </si>
  <si>
    <t>FOUILLE EN TRANCHEES, EN RIGOLES ET EN  PUITS DANS TOUS TERRAINS Y COMPRIS ROCHER</t>
  </si>
  <si>
    <t>EVACUATION DES DEBLAIS OU MISE EN REMBLAIS Y COMPRIS COMPACTAGE</t>
  </si>
  <si>
    <t>APPORT DE TOUT VENANT</t>
  </si>
  <si>
    <t>BETON DE PROPRETE</t>
  </si>
  <si>
    <t>GROS BETON</t>
  </si>
  <si>
    <t>BETON COFFRE POUR MARCHES</t>
  </si>
  <si>
    <t>MACONNERIE DE MOELLONS</t>
  </si>
  <si>
    <t xml:space="preserve">ARASE ETANCHE </t>
  </si>
  <si>
    <t>HERRISSONAGE EN PIERRE SECHE SOUS DALLAGE</t>
  </si>
  <si>
    <t>DALLAGE EN BETON Y COMPRIS ACIERS</t>
  </si>
  <si>
    <t>BETON POUR BETON ARME EN FONDATION</t>
  </si>
  <si>
    <t xml:space="preserve">ARMATURES POUR BETON ARME EN FONDATION </t>
  </si>
  <si>
    <t>kg</t>
  </si>
  <si>
    <t>ml</t>
  </si>
  <si>
    <t>BETON POUR BETON ARME EN ELEVATION</t>
  </si>
  <si>
    <t>ARMATURE HA (500MPA) EN ELEVATION</t>
  </si>
  <si>
    <t>APPUI DE FENETRE</t>
  </si>
  <si>
    <t>CLOISONS INTERIEURES ET EXTERIEURES</t>
  </si>
  <si>
    <t>CLOISONS INTERIEURES ET EXTERIEURES DE 0,10m</t>
  </si>
  <si>
    <t>CLOISONS INTERIEURES ET EXTERIEURES DE 0,20m</t>
  </si>
  <si>
    <t>DOUBLE CLOISON EN AGGLOS DE 0.15+0.05+0.10m</t>
  </si>
  <si>
    <t>ENDUITS EXTERIEURS AU MORTIER DE CIMENT</t>
  </si>
  <si>
    <t>ENDUITS INTERIEURS AU MORTIER DE CIMENT</t>
  </si>
  <si>
    <t>ACROTERE EN BETON ARME Y COMPRIS COURONNEMENT</t>
  </si>
  <si>
    <t>FAÇON DE DESSUS ET NEZ D'ACROTERE</t>
  </si>
  <si>
    <t>DALETTE EN BETON ARME</t>
  </si>
  <si>
    <t>RENFORMIS EN BETON</t>
  </si>
  <si>
    <t>TOTAL GROS ŒUVRE</t>
  </si>
  <si>
    <t>ETANCHEITE</t>
  </si>
  <si>
    <t xml:space="preserve">FORME DE PENTE </t>
  </si>
  <si>
    <t>CHAPE DE LISSAGE</t>
  </si>
  <si>
    <t xml:space="preserve">ETANCHEITE BICOUCHE </t>
  </si>
  <si>
    <t xml:space="preserve">RELEVES D’ETANCHEITE BICOUCHE </t>
  </si>
  <si>
    <t>PROTECTION D'ETANCHEITE</t>
  </si>
  <si>
    <t>PROTECTION DES RELIEFS D’ETANCHEITE</t>
  </si>
  <si>
    <t>FOURNITURE ET POSE DE GARGOUILLES AVEC CRAPAUDINES</t>
  </si>
  <si>
    <t>TOTAL ETANCHEITE</t>
  </si>
  <si>
    <t xml:space="preserve"> REVETEMENT</t>
  </si>
  <si>
    <t>CONTRE MARCHE EN CARREAU DE FAIENCE</t>
  </si>
  <si>
    <t>TOTAL REVETEMENT</t>
  </si>
  <si>
    <t xml:space="preserve"> MENUISERIE BOIS, ALUMINIUM ET METALLIQUE</t>
  </si>
  <si>
    <t>A/ MENUISERIE BOIS</t>
  </si>
  <si>
    <t xml:space="preserve">PORTES A LAMES   </t>
  </si>
  <si>
    <t>PLACARD AVEC GRENIER</t>
  </si>
  <si>
    <t>B/ MENUISERIE ALUMINIUM</t>
  </si>
  <si>
    <t>FENETRES EN ALUMINIUM</t>
  </si>
  <si>
    <t>C/ MENUISERIE METALLIQUE</t>
  </si>
  <si>
    <t>GRILLE METALLIQUE DE DEFENSE</t>
  </si>
  <si>
    <t>D/ DIVERS</t>
  </si>
  <si>
    <t>RIDEAU D'OBSCURCISSEMENT</t>
  </si>
  <si>
    <t>PLAQUE SIGNALETIQUE EN PLEXIGLASS</t>
  </si>
  <si>
    <t>TOTAL MENUISERIE BOIS ,ALUMINIUM ET METALLIQUE</t>
  </si>
  <si>
    <t xml:space="preserve"> ELECTRICITE - LUSTRERIE</t>
  </si>
  <si>
    <t>A / DISTRIBUTION ELECTRIQUE</t>
  </si>
  <si>
    <t>TABLEAU DE PROTECTION SECONDAIRE (TPS)</t>
  </si>
  <si>
    <t>MISE A LA TERRE</t>
  </si>
  <si>
    <t>Ens</t>
  </si>
  <si>
    <t>Ml</t>
  </si>
  <si>
    <t>B / FOYERS ET PRISES</t>
  </si>
  <si>
    <t xml:space="preserve">FOYERS LUMINEUX </t>
  </si>
  <si>
    <t xml:space="preserve">FOYER LUMINEUX EN DOUBLE ALLUMAGE </t>
  </si>
  <si>
    <t>FOYER LUMINEUX VA ET VIENT</t>
  </si>
  <si>
    <t xml:space="preserve">FOYER LUMINEUX SUPPLEMENTAIRES </t>
  </si>
  <si>
    <t xml:space="preserve">PRISE DE COURANT DE 16 A+T </t>
  </si>
  <si>
    <t>PRISE INFORMATIQUE</t>
  </si>
  <si>
    <t>C / LUSTERIE</t>
  </si>
  <si>
    <t>LUMINAIRE LED 60x60 48W</t>
  </si>
  <si>
    <t xml:space="preserve">PANEL LED ROND </t>
  </si>
  <si>
    <t xml:space="preserve">BLOC AUTONOME DE SECOURS 70 LUMENS  </t>
  </si>
  <si>
    <t xml:space="preserve">APPLIQUE MURALE </t>
  </si>
  <si>
    <t>TOTAL ELECTRICITE LUSTRERIE</t>
  </si>
  <si>
    <t xml:space="preserve"> PLOMBERIE - PROTECTION INCENDIE</t>
  </si>
  <si>
    <t>ML</t>
  </si>
  <si>
    <t>TUBE D´EVACUATION EN PVC</t>
  </si>
  <si>
    <t>EXTINCTEUR A POUDRE POLYVALENTE 6KG</t>
  </si>
  <si>
    <t>TOTAL PLOMBERIE - PROTECTION INCENDIE</t>
  </si>
  <si>
    <t xml:space="preserve"> PEINTURE</t>
  </si>
  <si>
    <t>PEINTURE TYPE ACRYLIQUE MATE A EAU LAVABLE SUR MURS ET PLAFONDS</t>
  </si>
  <si>
    <t>PEINTURE GLYCEROPHTALIQUE LAQUEE SUR MENUISERIE METALLIQUE</t>
  </si>
  <si>
    <t xml:space="preserve">TOTAL PEINTURE </t>
  </si>
  <si>
    <t xml:space="preserve"> AMENAGEMENTS EXTERIEURS ET ESPACES VERT</t>
  </si>
  <si>
    <t xml:space="preserve">DALLAGE EN BETON LISSE A L’HELICOPTERE </t>
  </si>
  <si>
    <t>DALLAGE EN PAVE AUTOBLOCANT</t>
  </si>
  <si>
    <t xml:space="preserve">MARCHE EN GRANITO POLI GRIS </t>
  </si>
  <si>
    <t xml:space="preserve">BORDEREAU DES PRIX-DETAIL ESTIMATIF </t>
  </si>
  <si>
    <t>N°</t>
  </si>
  <si>
    <t>QTE</t>
  </si>
  <si>
    <t>QTE TOTALE</t>
  </si>
  <si>
    <t>PU HT</t>
  </si>
  <si>
    <t>PT HT</t>
  </si>
  <si>
    <t>TOTAL GENERAL HT</t>
  </si>
  <si>
    <t xml:space="preserve">TOTAL GENERAL HT APRES RABAIS OU MAJORATION </t>
  </si>
  <si>
    <t>T.V.A  20%</t>
  </si>
  <si>
    <t>TOTAL GENERAL TTC</t>
  </si>
  <si>
    <t>FOURNITURE ET INSTALLATION D'UN VIDEO PROJECTEUR YC SUPPORT</t>
  </si>
  <si>
    <t>CABLES ELECTRIQUES U1000 RO2V TOUT DIAMETRE</t>
  </si>
  <si>
    <t>REVETEMENT SOL EN GRANITO BLANC Y COMPRIS PLINTHE EN FAIENCE</t>
  </si>
  <si>
    <t>PEINTURE GLYCEROPHTALIQUE MATE SUR MENUISERIE BOIS</t>
  </si>
  <si>
    <t>Regard de 0,40 x 0,40</t>
  </si>
  <si>
    <t>Regard de 0,50 x 0,50</t>
  </si>
  <si>
    <t>CANIVEAU EN BETON ARME</t>
  </si>
  <si>
    <t>GUEULARDS EN BETON ARME</t>
  </si>
  <si>
    <t>ETANCHEITE LEGERE</t>
  </si>
  <si>
    <t xml:space="preserve">REVETEMENT SOL EN CARREAUX DE FAIENCE </t>
  </si>
  <si>
    <t xml:space="preserve">REVETEMENT MURAL EN CARREAU DE FAIENCE </t>
  </si>
  <si>
    <t xml:space="preserve">PORTE METTALIQUE </t>
  </si>
  <si>
    <t>CIRCUIT EQUIPOTENTIEL</t>
  </si>
  <si>
    <t>CONDUITE EN POLYÉTHYLÈNE PEHD DIAM 26 (PN 16 BARS)</t>
  </si>
  <si>
    <t>BUSE EN PVC POUR EVACUATION Ø 300</t>
  </si>
  <si>
    <t>COFFRET DE DISTRIBUTION EAU FROIDE TOUT DEPART</t>
  </si>
  <si>
    <t>TUBE PPR TOUT DIAMETRES</t>
  </si>
  <si>
    <t>Tube PPR dn16</t>
  </si>
  <si>
    <t>Tube PPR dn20</t>
  </si>
  <si>
    <t>Tube PVC dn110</t>
  </si>
  <si>
    <t>VANNE D'ARRET TOUT DIAMETRES</t>
  </si>
  <si>
    <t>ROBINET DE PUISAGE</t>
  </si>
  <si>
    <t>SIPHON DU SOL  EN INOX</t>
  </si>
  <si>
    <t xml:space="preserve">SIEGE WC A LA TURQUE </t>
  </si>
  <si>
    <t>SIEGE WC PMR Y/C ACCESSOIRE</t>
  </si>
  <si>
    <t xml:space="preserve">LAVABO COLLECTIF </t>
  </si>
  <si>
    <t>LAVABO POUR PMR</t>
  </si>
  <si>
    <t>HUBLOT ETANCHE</t>
  </si>
  <si>
    <t>PEINTURE GRIFFE ETANCHE SUR MURS EXTERIEURS</t>
  </si>
  <si>
    <t>PLANCHER EN HOURDIS Y COMPRIS BETON ET ACIERS De 15+(5 à7 cm)</t>
  </si>
  <si>
    <t>PLANCHER EN HOURDIS Y COMPRIS BETON ET ACIERS De 25+(5à7 cm)</t>
  </si>
  <si>
    <t>LYCEE COLLEGIAL OTHMAN BEN AFAN</t>
  </si>
  <si>
    <t>LYCEE COLLEGIAL KADIA AYAD</t>
  </si>
  <si>
    <t xml:space="preserve">  Fait à:…............................le:…...............  </t>
  </si>
  <si>
    <t xml:space="preserve"> Cachet et signature du concurrent: </t>
  </si>
  <si>
    <t>RABAIS OU MAJORATION EN POURCENTAGE</t>
  </si>
  <si>
    <t xml:space="preserve">RABAIS OU MAJORATION EN VALEURS </t>
  </si>
  <si>
    <t>AOO AU RABAIS OU A MAJORATION N°  26/INV-INZ/2026 - LOT UNIQUE</t>
  </si>
  <si>
    <t>OBJET : Les travaux d’extension des lycées collégiaux Othman ben Afan à la commune d’ouled dahou et Kadi Ayad à la commune de Dcheira Eljihadia - Préfecture d’Inzegane Ait Melloul.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</si>
</sst>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4"/>
      <color indexed="8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9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3" borderId="0" xfId="0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 indent="1"/>
    </xf>
    <xf numFmtId="164" fontId="6" fillId="3" borderId="3" xfId="1" applyFont="1" applyFill="1" applyBorder="1" applyAlignment="1">
      <alignment vertical="center" wrapText="1" readingOrder="1"/>
    </xf>
    <xf numFmtId="164" fontId="6" fillId="3" borderId="1" xfId="1" applyFont="1" applyFill="1" applyBorder="1" applyAlignment="1">
      <alignment vertical="center" wrapText="1" readingOrder="1"/>
    </xf>
    <xf numFmtId="0" fontId="7" fillId="3" borderId="1" xfId="0" applyFont="1" applyFill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4" fontId="11" fillId="2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4" fontId="13" fillId="3" borderId="1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left" vertical="center" wrapText="1"/>
    </xf>
    <xf numFmtId="4" fontId="13" fillId="3" borderId="1" xfId="0" applyNumberFormat="1" applyFont="1" applyFill="1" applyBorder="1" applyAlignment="1">
      <alignment horizontal="center"/>
    </xf>
    <xf numFmtId="4" fontId="13" fillId="3" borderId="1" xfId="0" applyNumberFormat="1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wrapText="1"/>
    </xf>
    <xf numFmtId="4" fontId="13" fillId="3" borderId="1" xfId="0" applyNumberFormat="1" applyFont="1" applyFill="1" applyBorder="1" applyAlignment="1">
      <alignment horizontal="center" vertical="top" wrapText="1"/>
    </xf>
    <xf numFmtId="4" fontId="13" fillId="3" borderId="1" xfId="0" applyNumberFormat="1" applyFont="1" applyFill="1" applyBorder="1" applyAlignment="1">
      <alignment vertical="center"/>
    </xf>
    <xf numFmtId="4" fontId="13" fillId="0" borderId="1" xfId="0" applyNumberFormat="1" applyFont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justify" vertical="center" wrapText="1"/>
    </xf>
    <xf numFmtId="4" fontId="13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4" fontId="14" fillId="3" borderId="1" xfId="0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3" fillId="0" borderId="3" xfId="0" applyNumberFormat="1" applyFont="1" applyBorder="1" applyAlignment="1">
      <alignment vertical="center" wrapText="1"/>
    </xf>
    <xf numFmtId="4" fontId="13" fillId="4" borderId="1" xfId="0" applyNumberFormat="1" applyFont="1" applyFill="1" applyBorder="1" applyAlignment="1">
      <alignment horizontal="center"/>
    </xf>
    <xf numFmtId="4" fontId="5" fillId="4" borderId="1" xfId="0" applyNumberFormat="1" applyFont="1" applyFill="1" applyBorder="1" applyAlignment="1">
      <alignment horizontal="center"/>
    </xf>
    <xf numFmtId="4" fontId="13" fillId="3" borderId="3" xfId="0" applyNumberFormat="1" applyFont="1" applyFill="1" applyBorder="1" applyAlignment="1">
      <alignment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/>
    </xf>
    <xf numFmtId="4" fontId="15" fillId="2" borderId="1" xfId="0" applyNumberFormat="1" applyFont="1" applyFill="1" applyBorder="1" applyAlignment="1">
      <alignment horizontal="center"/>
    </xf>
    <xf numFmtId="4" fontId="12" fillId="3" borderId="1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9" fillId="0" borderId="1" xfId="0" applyFont="1" applyBorder="1"/>
    <xf numFmtId="0" fontId="9" fillId="3" borderId="2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right" indent="1"/>
    </xf>
    <xf numFmtId="4" fontId="5" fillId="2" borderId="1" xfId="0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left" wrapText="1"/>
    </xf>
    <xf numFmtId="164" fontId="4" fillId="0" borderId="0" xfId="1" applyFont="1" applyFill="1" applyBorder="1" applyAlignment="1">
      <alignment horizontal="center" vertical="center" wrapText="1" readingOrder="1"/>
    </xf>
    <xf numFmtId="4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</cellXfs>
  <cellStyles count="2">
    <cellStyle name="Millier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"/>
  <sheetViews>
    <sheetView tabSelected="1" workbookViewId="0">
      <selection activeCell="H4" sqref="A1:H1048576"/>
    </sheetView>
  </sheetViews>
  <sheetFormatPr baseColWidth="10" defaultRowHeight="15" x14ac:dyDescent="0.25"/>
  <cols>
    <col min="1" max="1" width="4.140625" style="7" customWidth="1"/>
    <col min="2" max="2" width="65.85546875" style="8" bestFit="1" customWidth="1"/>
    <col min="3" max="3" width="3.7109375" style="41" bestFit="1" customWidth="1"/>
    <col min="4" max="4" width="12.28515625" style="7" bestFit="1" customWidth="1"/>
    <col min="5" max="5" width="17.140625" style="7" bestFit="1" customWidth="1"/>
    <col min="6" max="6" width="11.7109375" style="9" bestFit="1" customWidth="1"/>
    <col min="7" max="7" width="7.85546875" style="9" bestFit="1" customWidth="1"/>
    <col min="8" max="8" width="13" style="42" customWidth="1"/>
  </cols>
  <sheetData>
    <row r="1" spans="1:8" x14ac:dyDescent="0.25">
      <c r="A1" s="48" t="s">
        <v>138</v>
      </c>
      <c r="B1" s="48"/>
      <c r="C1" s="48"/>
      <c r="D1" s="48"/>
      <c r="E1" s="48"/>
      <c r="F1" s="48"/>
      <c r="G1" s="48"/>
      <c r="H1" s="48"/>
    </row>
    <row r="2" spans="1:8" ht="36.75" customHeight="1" x14ac:dyDescent="0.25">
      <c r="A2" s="49" t="s">
        <v>139</v>
      </c>
      <c r="B2" s="49"/>
      <c r="C2" s="49"/>
      <c r="D2" s="49"/>
      <c r="E2" s="49"/>
      <c r="F2" s="49"/>
      <c r="G2" s="49"/>
      <c r="H2" s="49"/>
    </row>
    <row r="3" spans="1:8" ht="17.45" customHeight="1" x14ac:dyDescent="0.25">
      <c r="A3" s="50" t="s">
        <v>91</v>
      </c>
      <c r="B3" s="50"/>
      <c r="C3" s="50"/>
      <c r="D3" s="50"/>
      <c r="E3" s="50"/>
      <c r="F3" s="50"/>
      <c r="G3" s="50"/>
      <c r="H3" s="50"/>
    </row>
    <row r="4" spans="1:8" ht="10.5" customHeight="1" x14ac:dyDescent="0.25">
      <c r="C4" s="8"/>
      <c r="H4" s="10"/>
    </row>
    <row r="5" spans="1:8" ht="20.100000000000001" customHeight="1" x14ac:dyDescent="0.25">
      <c r="A5" s="54" t="s">
        <v>92</v>
      </c>
      <c r="B5" s="51" t="s">
        <v>0</v>
      </c>
      <c r="C5" s="51" t="s">
        <v>1</v>
      </c>
      <c r="D5" s="51" t="s">
        <v>93</v>
      </c>
      <c r="E5" s="52"/>
      <c r="F5" s="51" t="s">
        <v>94</v>
      </c>
      <c r="G5" s="51" t="s">
        <v>95</v>
      </c>
      <c r="H5" s="51" t="s">
        <v>96</v>
      </c>
    </row>
    <row r="6" spans="1:8" ht="46.15" customHeight="1" x14ac:dyDescent="0.25">
      <c r="A6" s="54"/>
      <c r="B6" s="51"/>
      <c r="C6" s="51"/>
      <c r="D6" s="11" t="s">
        <v>132</v>
      </c>
      <c r="E6" s="11" t="s">
        <v>133</v>
      </c>
      <c r="F6" s="51"/>
      <c r="G6" s="51"/>
      <c r="H6" s="51"/>
    </row>
    <row r="7" spans="1:8" x14ac:dyDescent="0.25">
      <c r="A7" s="12"/>
      <c r="B7" s="13" t="s">
        <v>2</v>
      </c>
      <c r="C7" s="14"/>
      <c r="D7" s="15"/>
      <c r="E7" s="15"/>
      <c r="F7" s="44"/>
      <c r="G7" s="44"/>
      <c r="H7" s="16"/>
    </row>
    <row r="8" spans="1:8" x14ac:dyDescent="0.25">
      <c r="A8" s="17">
        <v>1</v>
      </c>
      <c r="B8" s="18" t="s">
        <v>3</v>
      </c>
      <c r="C8" s="16" t="s">
        <v>4</v>
      </c>
      <c r="D8" s="19">
        <v>190</v>
      </c>
      <c r="E8" s="19">
        <v>76</v>
      </c>
      <c r="F8" s="19">
        <f t="shared" ref="F8:F21" si="0">+D8+E8</f>
        <v>266</v>
      </c>
      <c r="G8" s="19">
        <v>20</v>
      </c>
      <c r="H8" s="19">
        <f>F8*G8</f>
        <v>5320</v>
      </c>
    </row>
    <row r="9" spans="1:8" x14ac:dyDescent="0.25">
      <c r="A9" s="17">
        <f t="shared" ref="A9:A29" si="1">A8+1</f>
        <v>2</v>
      </c>
      <c r="B9" s="18" t="s">
        <v>5</v>
      </c>
      <c r="C9" s="16" t="s">
        <v>6</v>
      </c>
      <c r="D9" s="19">
        <v>60</v>
      </c>
      <c r="E9" s="19">
        <v>16</v>
      </c>
      <c r="F9" s="19">
        <f t="shared" si="0"/>
        <v>76</v>
      </c>
      <c r="G9" s="19">
        <v>30</v>
      </c>
      <c r="H9" s="19">
        <f t="shared" ref="H9:H38" si="2">F9*G9</f>
        <v>2280</v>
      </c>
    </row>
    <row r="10" spans="1:8" ht="25.5" x14ac:dyDescent="0.25">
      <c r="A10" s="17">
        <f t="shared" si="1"/>
        <v>3</v>
      </c>
      <c r="B10" s="20" t="s">
        <v>7</v>
      </c>
      <c r="C10" s="16" t="s">
        <v>6</v>
      </c>
      <c r="D10" s="19">
        <v>78</v>
      </c>
      <c r="E10" s="19">
        <v>22</v>
      </c>
      <c r="F10" s="19">
        <f t="shared" si="0"/>
        <v>100</v>
      </c>
      <c r="G10" s="19">
        <v>40</v>
      </c>
      <c r="H10" s="19">
        <f t="shared" si="2"/>
        <v>4000</v>
      </c>
    </row>
    <row r="11" spans="1:8" ht="25.5" x14ac:dyDescent="0.25">
      <c r="A11" s="17">
        <f t="shared" si="1"/>
        <v>4</v>
      </c>
      <c r="B11" s="20" t="s">
        <v>8</v>
      </c>
      <c r="C11" s="16" t="s">
        <v>6</v>
      </c>
      <c r="D11" s="19">
        <f>+D9+D10</f>
        <v>138</v>
      </c>
      <c r="E11" s="19">
        <v>38</v>
      </c>
      <c r="F11" s="19">
        <f t="shared" si="0"/>
        <v>176</v>
      </c>
      <c r="G11" s="19">
        <v>40</v>
      </c>
      <c r="H11" s="19">
        <f t="shared" si="2"/>
        <v>7040</v>
      </c>
    </row>
    <row r="12" spans="1:8" x14ac:dyDescent="0.25">
      <c r="A12" s="17">
        <f t="shared" si="1"/>
        <v>5</v>
      </c>
      <c r="B12" s="20" t="s">
        <v>9</v>
      </c>
      <c r="C12" s="16" t="s">
        <v>6</v>
      </c>
      <c r="D12" s="19">
        <v>8</v>
      </c>
      <c r="E12" s="19">
        <v>5</v>
      </c>
      <c r="F12" s="19">
        <f t="shared" si="0"/>
        <v>13</v>
      </c>
      <c r="G12" s="19">
        <v>100</v>
      </c>
      <c r="H12" s="19">
        <f>F12*G12</f>
        <v>1300</v>
      </c>
    </row>
    <row r="13" spans="1:8" x14ac:dyDescent="0.25">
      <c r="A13" s="17">
        <f t="shared" si="1"/>
        <v>6</v>
      </c>
      <c r="B13" s="20" t="s">
        <v>10</v>
      </c>
      <c r="C13" s="16" t="s">
        <v>6</v>
      </c>
      <c r="D13" s="19">
        <v>9</v>
      </c>
      <c r="E13" s="19">
        <v>2.5</v>
      </c>
      <c r="F13" s="19">
        <f t="shared" si="0"/>
        <v>11.5</v>
      </c>
      <c r="G13" s="19">
        <v>500</v>
      </c>
      <c r="H13" s="19">
        <f t="shared" si="2"/>
        <v>5750</v>
      </c>
    </row>
    <row r="14" spans="1:8" x14ac:dyDescent="0.25">
      <c r="A14" s="17">
        <f t="shared" si="1"/>
        <v>7</v>
      </c>
      <c r="B14" s="20" t="s">
        <v>11</v>
      </c>
      <c r="C14" s="16" t="s">
        <v>6</v>
      </c>
      <c r="D14" s="19">
        <v>2</v>
      </c>
      <c r="E14" s="19"/>
      <c r="F14" s="19">
        <f t="shared" si="0"/>
        <v>2</v>
      </c>
      <c r="G14" s="19">
        <v>600</v>
      </c>
      <c r="H14" s="19">
        <f t="shared" si="2"/>
        <v>1200</v>
      </c>
    </row>
    <row r="15" spans="1:8" x14ac:dyDescent="0.25">
      <c r="A15" s="17">
        <f t="shared" si="1"/>
        <v>8</v>
      </c>
      <c r="B15" s="21" t="s">
        <v>12</v>
      </c>
      <c r="C15" s="22" t="s">
        <v>6</v>
      </c>
      <c r="D15" s="19">
        <v>2</v>
      </c>
      <c r="E15" s="19"/>
      <c r="F15" s="19">
        <f t="shared" si="0"/>
        <v>2</v>
      </c>
      <c r="G15" s="19">
        <v>400</v>
      </c>
      <c r="H15" s="19">
        <f t="shared" si="2"/>
        <v>800</v>
      </c>
    </row>
    <row r="16" spans="1:8" x14ac:dyDescent="0.25">
      <c r="A16" s="17">
        <f t="shared" si="1"/>
        <v>9</v>
      </c>
      <c r="B16" s="23" t="s">
        <v>13</v>
      </c>
      <c r="C16" s="16" t="s">
        <v>6</v>
      </c>
      <c r="D16" s="19">
        <v>28</v>
      </c>
      <c r="E16" s="19">
        <v>8</v>
      </c>
      <c r="F16" s="19">
        <f t="shared" si="0"/>
        <v>36</v>
      </c>
      <c r="G16" s="19">
        <v>150</v>
      </c>
      <c r="H16" s="19">
        <f t="shared" si="2"/>
        <v>5400</v>
      </c>
    </row>
    <row r="17" spans="1:8" x14ac:dyDescent="0.25">
      <c r="A17" s="17">
        <f t="shared" si="1"/>
        <v>10</v>
      </c>
      <c r="B17" s="20" t="s">
        <v>14</v>
      </c>
      <c r="C17" s="16" t="s">
        <v>4</v>
      </c>
      <c r="D17" s="19">
        <v>42</v>
      </c>
      <c r="E17" s="19">
        <v>14</v>
      </c>
      <c r="F17" s="19">
        <f t="shared" si="0"/>
        <v>56</v>
      </c>
      <c r="G17" s="19">
        <v>60</v>
      </c>
      <c r="H17" s="19">
        <f t="shared" si="2"/>
        <v>3360</v>
      </c>
    </row>
    <row r="18" spans="1:8" x14ac:dyDescent="0.25">
      <c r="A18" s="17">
        <f t="shared" si="1"/>
        <v>11</v>
      </c>
      <c r="B18" s="20" t="s">
        <v>15</v>
      </c>
      <c r="C18" s="16" t="s">
        <v>4</v>
      </c>
      <c r="D18" s="19">
        <v>152</v>
      </c>
      <c r="E18" s="19">
        <v>34</v>
      </c>
      <c r="F18" s="19">
        <f t="shared" si="0"/>
        <v>186</v>
      </c>
      <c r="G18" s="19">
        <v>30</v>
      </c>
      <c r="H18" s="19">
        <f t="shared" si="2"/>
        <v>5580</v>
      </c>
    </row>
    <row r="19" spans="1:8" x14ac:dyDescent="0.25">
      <c r="A19" s="17">
        <f t="shared" si="1"/>
        <v>12</v>
      </c>
      <c r="B19" s="20" t="s">
        <v>16</v>
      </c>
      <c r="C19" s="16" t="s">
        <v>4</v>
      </c>
      <c r="D19" s="19">
        <v>152</v>
      </c>
      <c r="E19" s="19">
        <v>34</v>
      </c>
      <c r="F19" s="19">
        <f t="shared" si="0"/>
        <v>186</v>
      </c>
      <c r="G19" s="19">
        <v>120</v>
      </c>
      <c r="H19" s="19">
        <f t="shared" si="2"/>
        <v>22320</v>
      </c>
    </row>
    <row r="20" spans="1:8" x14ac:dyDescent="0.25">
      <c r="A20" s="17">
        <f>A19+1</f>
        <v>13</v>
      </c>
      <c r="B20" s="20" t="s">
        <v>17</v>
      </c>
      <c r="C20" s="16" t="s">
        <v>6</v>
      </c>
      <c r="D20" s="19">
        <v>22</v>
      </c>
      <c r="E20" s="19">
        <v>7</v>
      </c>
      <c r="F20" s="19">
        <f t="shared" si="0"/>
        <v>29</v>
      </c>
      <c r="G20" s="19">
        <v>1100</v>
      </c>
      <c r="H20" s="19">
        <f t="shared" si="2"/>
        <v>31900</v>
      </c>
    </row>
    <row r="21" spans="1:8" x14ac:dyDescent="0.25">
      <c r="A21" s="17">
        <f t="shared" si="1"/>
        <v>14</v>
      </c>
      <c r="B21" s="20" t="s">
        <v>18</v>
      </c>
      <c r="C21" s="16" t="s">
        <v>19</v>
      </c>
      <c r="D21" s="19">
        <v>2090</v>
      </c>
      <c r="E21" s="19">
        <v>700</v>
      </c>
      <c r="F21" s="19">
        <f t="shared" si="0"/>
        <v>2790</v>
      </c>
      <c r="G21" s="19">
        <v>13</v>
      </c>
      <c r="H21" s="19">
        <f t="shared" si="2"/>
        <v>36270</v>
      </c>
    </row>
    <row r="22" spans="1:8" x14ac:dyDescent="0.25">
      <c r="A22" s="17">
        <v>15</v>
      </c>
      <c r="B22" s="20" t="s">
        <v>105</v>
      </c>
      <c r="C22" s="16" t="s">
        <v>1</v>
      </c>
      <c r="D22" s="19"/>
      <c r="E22" s="19">
        <v>2</v>
      </c>
      <c r="F22" s="19">
        <f t="shared" ref="F22:F25" si="3">+D22+E22</f>
        <v>2</v>
      </c>
      <c r="G22" s="19">
        <v>500</v>
      </c>
      <c r="H22" s="19">
        <f t="shared" si="2"/>
        <v>1000</v>
      </c>
    </row>
    <row r="23" spans="1:8" x14ac:dyDescent="0.25">
      <c r="A23" s="17">
        <v>16</v>
      </c>
      <c r="B23" s="20" t="s">
        <v>106</v>
      </c>
      <c r="C23" s="16" t="s">
        <v>1</v>
      </c>
      <c r="D23" s="19"/>
      <c r="E23" s="19">
        <v>1</v>
      </c>
      <c r="F23" s="19">
        <f t="shared" si="3"/>
        <v>1</v>
      </c>
      <c r="G23" s="19">
        <v>600</v>
      </c>
      <c r="H23" s="19">
        <f t="shared" si="2"/>
        <v>600</v>
      </c>
    </row>
    <row r="24" spans="1:8" x14ac:dyDescent="0.25">
      <c r="A24" s="17">
        <v>17</v>
      </c>
      <c r="B24" s="24" t="s">
        <v>107</v>
      </c>
      <c r="C24" s="14" t="s">
        <v>20</v>
      </c>
      <c r="D24" s="19"/>
      <c r="E24" s="19">
        <v>20</v>
      </c>
      <c r="F24" s="19">
        <f t="shared" si="3"/>
        <v>20</v>
      </c>
      <c r="G24" s="19">
        <v>600</v>
      </c>
      <c r="H24" s="19">
        <f t="shared" si="2"/>
        <v>12000</v>
      </c>
    </row>
    <row r="25" spans="1:8" x14ac:dyDescent="0.25">
      <c r="A25" s="17">
        <v>18</v>
      </c>
      <c r="B25" s="20" t="s">
        <v>21</v>
      </c>
      <c r="C25" s="16" t="s">
        <v>6</v>
      </c>
      <c r="D25" s="19">
        <v>46</v>
      </c>
      <c r="E25" s="19">
        <v>6.5</v>
      </c>
      <c r="F25" s="19">
        <f t="shared" si="3"/>
        <v>52.5</v>
      </c>
      <c r="G25" s="19">
        <v>1200</v>
      </c>
      <c r="H25" s="19">
        <f t="shared" si="2"/>
        <v>63000</v>
      </c>
    </row>
    <row r="26" spans="1:8" x14ac:dyDescent="0.25">
      <c r="A26" s="17">
        <f t="shared" si="1"/>
        <v>19</v>
      </c>
      <c r="B26" s="20" t="s">
        <v>22</v>
      </c>
      <c r="C26" s="16" t="s">
        <v>19</v>
      </c>
      <c r="D26" s="19">
        <v>6640</v>
      </c>
      <c r="E26" s="19">
        <v>900</v>
      </c>
      <c r="F26" s="19">
        <f>+D26+E26</f>
        <v>7540</v>
      </c>
      <c r="G26" s="19">
        <v>13</v>
      </c>
      <c r="H26" s="19">
        <f t="shared" si="2"/>
        <v>98020</v>
      </c>
    </row>
    <row r="27" spans="1:8" x14ac:dyDescent="0.25">
      <c r="A27" s="17">
        <f t="shared" si="1"/>
        <v>20</v>
      </c>
      <c r="B27" s="20" t="s">
        <v>131</v>
      </c>
      <c r="C27" s="16" t="s">
        <v>4</v>
      </c>
      <c r="D27" s="19">
        <v>218</v>
      </c>
      <c r="E27" s="19"/>
      <c r="F27" s="19">
        <f>+D27+E27</f>
        <v>218</v>
      </c>
      <c r="G27" s="19">
        <v>230</v>
      </c>
      <c r="H27" s="19">
        <f>F27*G27</f>
        <v>50140</v>
      </c>
    </row>
    <row r="28" spans="1:8" x14ac:dyDescent="0.25">
      <c r="A28" s="17">
        <f t="shared" si="1"/>
        <v>21</v>
      </c>
      <c r="B28" s="20" t="s">
        <v>130</v>
      </c>
      <c r="C28" s="16" t="s">
        <v>4</v>
      </c>
      <c r="D28" s="19">
        <v>74</v>
      </c>
      <c r="E28" s="19">
        <v>36</v>
      </c>
      <c r="F28" s="19">
        <f>+D28+E28</f>
        <v>110</v>
      </c>
      <c r="G28" s="19">
        <v>170</v>
      </c>
      <c r="H28" s="19">
        <f t="shared" si="2"/>
        <v>18700</v>
      </c>
    </row>
    <row r="29" spans="1:8" x14ac:dyDescent="0.25">
      <c r="A29" s="17">
        <f t="shared" si="1"/>
        <v>22</v>
      </c>
      <c r="B29" s="25" t="s">
        <v>23</v>
      </c>
      <c r="C29" s="16" t="s">
        <v>20</v>
      </c>
      <c r="D29" s="19">
        <v>26</v>
      </c>
      <c r="E29" s="19">
        <v>10</v>
      </c>
      <c r="F29" s="19">
        <f>+D29+E29</f>
        <v>36</v>
      </c>
      <c r="G29" s="19">
        <v>100</v>
      </c>
      <c r="H29" s="19">
        <f t="shared" si="2"/>
        <v>3600</v>
      </c>
    </row>
    <row r="30" spans="1:8" x14ac:dyDescent="0.25">
      <c r="A30" s="17"/>
      <c r="B30" s="20" t="s">
        <v>24</v>
      </c>
      <c r="C30" s="16"/>
      <c r="D30" s="19"/>
      <c r="E30" s="19"/>
      <c r="F30" s="19"/>
      <c r="G30" s="19"/>
      <c r="H30" s="19"/>
    </row>
    <row r="31" spans="1:8" x14ac:dyDescent="0.25">
      <c r="A31" s="17">
        <f>A29+1</f>
        <v>23</v>
      </c>
      <c r="B31" s="20" t="s">
        <v>25</v>
      </c>
      <c r="C31" s="16" t="s">
        <v>4</v>
      </c>
      <c r="D31" s="19">
        <v>18</v>
      </c>
      <c r="E31" s="19">
        <v>35</v>
      </c>
      <c r="F31" s="19">
        <f t="shared" ref="F31:F40" si="4">+D31+E31</f>
        <v>53</v>
      </c>
      <c r="G31" s="19">
        <v>100</v>
      </c>
      <c r="H31" s="19">
        <f t="shared" si="2"/>
        <v>5300</v>
      </c>
    </row>
    <row r="32" spans="1:8" x14ac:dyDescent="0.25">
      <c r="A32" s="17">
        <f t="shared" ref="A32:A40" si="5">A31+1</f>
        <v>24</v>
      </c>
      <c r="B32" s="20" t="s">
        <v>26</v>
      </c>
      <c r="C32" s="16" t="s">
        <v>4</v>
      </c>
      <c r="D32" s="19">
        <v>40</v>
      </c>
      <c r="E32" s="19">
        <v>65</v>
      </c>
      <c r="F32" s="19">
        <f t="shared" si="4"/>
        <v>105</v>
      </c>
      <c r="G32" s="19">
        <v>130</v>
      </c>
      <c r="H32" s="19">
        <f t="shared" si="2"/>
        <v>13650</v>
      </c>
    </row>
    <row r="33" spans="1:8" x14ac:dyDescent="0.25">
      <c r="A33" s="17">
        <f t="shared" si="5"/>
        <v>25</v>
      </c>
      <c r="B33" s="20" t="s">
        <v>27</v>
      </c>
      <c r="C33" s="16" t="s">
        <v>4</v>
      </c>
      <c r="D33" s="19">
        <v>254</v>
      </c>
      <c r="E33" s="19"/>
      <c r="F33" s="19">
        <f t="shared" si="4"/>
        <v>254</v>
      </c>
      <c r="G33" s="19">
        <v>180</v>
      </c>
      <c r="H33" s="19">
        <f t="shared" si="2"/>
        <v>45720</v>
      </c>
    </row>
    <row r="34" spans="1:8" x14ac:dyDescent="0.25">
      <c r="A34" s="17">
        <f t="shared" si="5"/>
        <v>26</v>
      </c>
      <c r="B34" s="20" t="s">
        <v>28</v>
      </c>
      <c r="C34" s="16" t="s">
        <v>4</v>
      </c>
      <c r="D34" s="19">
        <v>764</v>
      </c>
      <c r="E34" s="19">
        <v>110</v>
      </c>
      <c r="F34" s="19">
        <f t="shared" si="4"/>
        <v>874</v>
      </c>
      <c r="G34" s="19">
        <v>40</v>
      </c>
      <c r="H34" s="19">
        <f t="shared" si="2"/>
        <v>34960</v>
      </c>
    </row>
    <row r="35" spans="1:8" x14ac:dyDescent="0.25">
      <c r="A35" s="17">
        <f t="shared" si="5"/>
        <v>27</v>
      </c>
      <c r="B35" s="20" t="s">
        <v>29</v>
      </c>
      <c r="C35" s="16" t="s">
        <v>4</v>
      </c>
      <c r="D35" s="19">
        <v>580</v>
      </c>
      <c r="E35" s="19">
        <v>58</v>
      </c>
      <c r="F35" s="19">
        <f t="shared" si="4"/>
        <v>638</v>
      </c>
      <c r="G35" s="19">
        <v>40</v>
      </c>
      <c r="H35" s="19">
        <f t="shared" si="2"/>
        <v>25520</v>
      </c>
    </row>
    <row r="36" spans="1:8" x14ac:dyDescent="0.25">
      <c r="A36" s="17">
        <f t="shared" si="5"/>
        <v>28</v>
      </c>
      <c r="B36" s="20" t="s">
        <v>30</v>
      </c>
      <c r="C36" s="16" t="s">
        <v>20</v>
      </c>
      <c r="D36" s="19">
        <v>60</v>
      </c>
      <c r="E36" s="19">
        <v>27</v>
      </c>
      <c r="F36" s="19">
        <f t="shared" si="4"/>
        <v>87</v>
      </c>
      <c r="G36" s="19">
        <v>160</v>
      </c>
      <c r="H36" s="19">
        <f t="shared" si="2"/>
        <v>13920</v>
      </c>
    </row>
    <row r="37" spans="1:8" x14ac:dyDescent="0.25">
      <c r="A37" s="17">
        <f t="shared" si="5"/>
        <v>29</v>
      </c>
      <c r="B37" s="20" t="s">
        <v>31</v>
      </c>
      <c r="C37" s="16" t="s">
        <v>20</v>
      </c>
      <c r="D37" s="19">
        <v>60</v>
      </c>
      <c r="E37" s="19">
        <v>27</v>
      </c>
      <c r="F37" s="19">
        <f t="shared" si="4"/>
        <v>87</v>
      </c>
      <c r="G37" s="19">
        <v>40</v>
      </c>
      <c r="H37" s="19">
        <f t="shared" si="2"/>
        <v>3480</v>
      </c>
    </row>
    <row r="38" spans="1:8" x14ac:dyDescent="0.25">
      <c r="A38" s="17">
        <v>30</v>
      </c>
      <c r="B38" s="20" t="s">
        <v>108</v>
      </c>
      <c r="C38" s="16" t="s">
        <v>1</v>
      </c>
      <c r="D38" s="19"/>
      <c r="E38" s="19">
        <v>1</v>
      </c>
      <c r="F38" s="19">
        <f t="shared" si="4"/>
        <v>1</v>
      </c>
      <c r="G38" s="19">
        <v>300</v>
      </c>
      <c r="H38" s="19">
        <f t="shared" si="2"/>
        <v>300</v>
      </c>
    </row>
    <row r="39" spans="1:8" x14ac:dyDescent="0.25">
      <c r="A39" s="17">
        <v>31</v>
      </c>
      <c r="B39" s="25" t="s">
        <v>32</v>
      </c>
      <c r="C39" s="16" t="s">
        <v>4</v>
      </c>
      <c r="D39" s="19">
        <f>0.6*4</f>
        <v>2.4</v>
      </c>
      <c r="E39" s="19"/>
      <c r="F39" s="19">
        <f t="shared" si="4"/>
        <v>2.4</v>
      </c>
      <c r="G39" s="19">
        <v>250</v>
      </c>
      <c r="H39" s="19">
        <f>F39*G39</f>
        <v>600</v>
      </c>
    </row>
    <row r="40" spans="1:8" x14ac:dyDescent="0.25">
      <c r="A40" s="17">
        <f t="shared" si="5"/>
        <v>32</v>
      </c>
      <c r="B40" s="25" t="s">
        <v>33</v>
      </c>
      <c r="C40" s="16" t="s">
        <v>4</v>
      </c>
      <c r="D40" s="19">
        <f>0.6*4</f>
        <v>2.4</v>
      </c>
      <c r="E40" s="19"/>
      <c r="F40" s="19">
        <f t="shared" si="4"/>
        <v>2.4</v>
      </c>
      <c r="G40" s="19">
        <v>100</v>
      </c>
      <c r="H40" s="19">
        <f>F40*G40</f>
        <v>240</v>
      </c>
    </row>
    <row r="41" spans="1:8" x14ac:dyDescent="0.25">
      <c r="A41" s="47" t="s">
        <v>34</v>
      </c>
      <c r="B41" s="47"/>
      <c r="C41" s="47"/>
      <c r="D41" s="26"/>
      <c r="E41" s="26"/>
      <c r="F41" s="27"/>
      <c r="G41" s="26"/>
      <c r="H41" s="27">
        <f>SUM(H8:H40)</f>
        <v>523270</v>
      </c>
    </row>
    <row r="42" spans="1:8" x14ac:dyDescent="0.25">
      <c r="A42" s="17"/>
      <c r="B42" s="28" t="s">
        <v>35</v>
      </c>
      <c r="C42" s="16"/>
      <c r="D42" s="19"/>
      <c r="E42" s="19"/>
      <c r="F42" s="19"/>
      <c r="G42" s="19"/>
      <c r="H42" s="16"/>
    </row>
    <row r="43" spans="1:8" x14ac:dyDescent="0.25">
      <c r="A43" s="17">
        <v>33</v>
      </c>
      <c r="B43" s="20" t="s">
        <v>36</v>
      </c>
      <c r="C43" s="16" t="s">
        <v>4</v>
      </c>
      <c r="D43" s="19">
        <v>182</v>
      </c>
      <c r="E43" s="19">
        <v>45</v>
      </c>
      <c r="F43" s="19">
        <f t="shared" ref="F43:F50" si="6">+D43+E43</f>
        <v>227</v>
      </c>
      <c r="G43" s="19">
        <v>30</v>
      </c>
      <c r="H43" s="19">
        <f>F43*G43</f>
        <v>6810</v>
      </c>
    </row>
    <row r="44" spans="1:8" x14ac:dyDescent="0.25">
      <c r="A44" s="17">
        <f t="shared" ref="A44:A49" si="7">A43+1</f>
        <v>34</v>
      </c>
      <c r="B44" s="20" t="s">
        <v>37</v>
      </c>
      <c r="C44" s="16" t="s">
        <v>4</v>
      </c>
      <c r="D44" s="19">
        <v>182</v>
      </c>
      <c r="E44" s="19">
        <v>45</v>
      </c>
      <c r="F44" s="19">
        <f t="shared" si="6"/>
        <v>227</v>
      </c>
      <c r="G44" s="19">
        <v>10</v>
      </c>
      <c r="H44" s="19">
        <f t="shared" ref="H44:H50" si="8">F44*G44</f>
        <v>2270</v>
      </c>
    </row>
    <row r="45" spans="1:8" x14ac:dyDescent="0.25">
      <c r="A45" s="17">
        <f t="shared" si="7"/>
        <v>35</v>
      </c>
      <c r="B45" s="20" t="s">
        <v>38</v>
      </c>
      <c r="C45" s="16" t="s">
        <v>4</v>
      </c>
      <c r="D45" s="19">
        <v>182</v>
      </c>
      <c r="E45" s="19">
        <v>45</v>
      </c>
      <c r="F45" s="19">
        <f t="shared" si="6"/>
        <v>227</v>
      </c>
      <c r="G45" s="19">
        <v>160</v>
      </c>
      <c r="H45" s="19">
        <f t="shared" si="8"/>
        <v>36320</v>
      </c>
    </row>
    <row r="46" spans="1:8" x14ac:dyDescent="0.25">
      <c r="A46" s="17">
        <f t="shared" si="7"/>
        <v>36</v>
      </c>
      <c r="B46" s="20" t="s">
        <v>39</v>
      </c>
      <c r="C46" s="16" t="s">
        <v>20</v>
      </c>
      <c r="D46" s="19">
        <v>60</v>
      </c>
      <c r="E46" s="19">
        <v>27</v>
      </c>
      <c r="F46" s="19">
        <f t="shared" si="6"/>
        <v>87</v>
      </c>
      <c r="G46" s="19">
        <v>40</v>
      </c>
      <c r="H46" s="19">
        <f t="shared" si="8"/>
        <v>3480</v>
      </c>
    </row>
    <row r="47" spans="1:8" x14ac:dyDescent="0.25">
      <c r="A47" s="17">
        <f t="shared" si="7"/>
        <v>37</v>
      </c>
      <c r="B47" s="20" t="s">
        <v>40</v>
      </c>
      <c r="C47" s="16" t="s">
        <v>4</v>
      </c>
      <c r="D47" s="19">
        <f>D45</f>
        <v>182</v>
      </c>
      <c r="E47" s="19">
        <v>45</v>
      </c>
      <c r="F47" s="19">
        <f t="shared" si="6"/>
        <v>227</v>
      </c>
      <c r="G47" s="19">
        <v>80</v>
      </c>
      <c r="H47" s="19">
        <f t="shared" si="8"/>
        <v>18160</v>
      </c>
    </row>
    <row r="48" spans="1:8" x14ac:dyDescent="0.25">
      <c r="A48" s="17">
        <f t="shared" si="7"/>
        <v>38</v>
      </c>
      <c r="B48" s="20" t="s">
        <v>41</v>
      </c>
      <c r="C48" s="16" t="s">
        <v>20</v>
      </c>
      <c r="D48" s="19">
        <f>D36</f>
        <v>60</v>
      </c>
      <c r="E48" s="19">
        <v>27</v>
      </c>
      <c r="F48" s="19">
        <f t="shared" si="6"/>
        <v>87</v>
      </c>
      <c r="G48" s="19">
        <v>30</v>
      </c>
      <c r="H48" s="19">
        <f t="shared" si="8"/>
        <v>2610</v>
      </c>
    </row>
    <row r="49" spans="1:8" x14ac:dyDescent="0.25">
      <c r="A49" s="17">
        <f t="shared" si="7"/>
        <v>39</v>
      </c>
      <c r="B49" s="20" t="s">
        <v>42</v>
      </c>
      <c r="C49" s="16" t="s">
        <v>1</v>
      </c>
      <c r="D49" s="19">
        <v>2</v>
      </c>
      <c r="E49" s="19">
        <v>2</v>
      </c>
      <c r="F49" s="19">
        <f t="shared" si="6"/>
        <v>4</v>
      </c>
      <c r="G49" s="19">
        <v>400</v>
      </c>
      <c r="H49" s="19">
        <f t="shared" si="8"/>
        <v>1600</v>
      </c>
    </row>
    <row r="50" spans="1:8" x14ac:dyDescent="0.25">
      <c r="A50" s="17">
        <v>40</v>
      </c>
      <c r="B50" s="20" t="s">
        <v>109</v>
      </c>
      <c r="C50" s="16" t="s">
        <v>4</v>
      </c>
      <c r="D50" s="19"/>
      <c r="E50" s="19">
        <v>76</v>
      </c>
      <c r="F50" s="19">
        <f t="shared" si="6"/>
        <v>76</v>
      </c>
      <c r="G50" s="19">
        <v>100</v>
      </c>
      <c r="H50" s="19">
        <f t="shared" si="8"/>
        <v>7600</v>
      </c>
    </row>
    <row r="51" spans="1:8" ht="14.45" customHeight="1" x14ac:dyDescent="0.25">
      <c r="A51" s="47" t="s">
        <v>43</v>
      </c>
      <c r="B51" s="47"/>
      <c r="C51" s="47"/>
      <c r="D51" s="26"/>
      <c r="E51" s="26"/>
      <c r="F51" s="27"/>
      <c r="G51" s="27"/>
      <c r="H51" s="27">
        <f>SUM(H42:H50)</f>
        <v>78850</v>
      </c>
    </row>
    <row r="52" spans="1:8" x14ac:dyDescent="0.25">
      <c r="A52" s="17"/>
      <c r="B52" s="29" t="s">
        <v>44</v>
      </c>
      <c r="C52" s="16"/>
      <c r="D52" s="19"/>
      <c r="E52" s="19"/>
      <c r="F52" s="45"/>
      <c r="G52" s="45"/>
      <c r="H52" s="16"/>
    </row>
    <row r="53" spans="1:8" x14ac:dyDescent="0.25">
      <c r="A53" s="17">
        <v>41</v>
      </c>
      <c r="B53" s="30" t="s">
        <v>103</v>
      </c>
      <c r="C53" s="14" t="s">
        <v>4</v>
      </c>
      <c r="D53" s="19">
        <v>300</v>
      </c>
      <c r="E53" s="19"/>
      <c r="F53" s="19">
        <f>+D53+E53</f>
        <v>300</v>
      </c>
      <c r="G53" s="35">
        <v>140</v>
      </c>
      <c r="H53" s="19">
        <f t="shared" ref="H53:H57" si="9">F53*G53</f>
        <v>42000</v>
      </c>
    </row>
    <row r="54" spans="1:8" x14ac:dyDescent="0.25">
      <c r="A54" s="17">
        <v>42</v>
      </c>
      <c r="B54" s="24" t="s">
        <v>110</v>
      </c>
      <c r="C54" s="14" t="s">
        <v>4</v>
      </c>
      <c r="D54" s="19"/>
      <c r="E54" s="19">
        <v>35</v>
      </c>
      <c r="F54" s="19">
        <f t="shared" ref="F54:F55" si="10">+D54+E54</f>
        <v>35</v>
      </c>
      <c r="G54" s="35">
        <v>160</v>
      </c>
      <c r="H54" s="19">
        <f t="shared" si="9"/>
        <v>5600</v>
      </c>
    </row>
    <row r="55" spans="1:8" x14ac:dyDescent="0.25">
      <c r="A55" s="17">
        <v>43</v>
      </c>
      <c r="B55" s="20" t="s">
        <v>111</v>
      </c>
      <c r="C55" s="14" t="s">
        <v>4</v>
      </c>
      <c r="D55" s="19"/>
      <c r="E55" s="19">
        <v>130</v>
      </c>
      <c r="F55" s="19">
        <f t="shared" si="10"/>
        <v>130</v>
      </c>
      <c r="G55" s="35">
        <v>160</v>
      </c>
      <c r="H55" s="19">
        <f t="shared" si="9"/>
        <v>20800</v>
      </c>
    </row>
    <row r="56" spans="1:8" x14ac:dyDescent="0.25">
      <c r="A56" s="17">
        <v>44</v>
      </c>
      <c r="B56" s="20" t="s">
        <v>90</v>
      </c>
      <c r="C56" s="14" t="s">
        <v>20</v>
      </c>
      <c r="D56" s="19">
        <v>24</v>
      </c>
      <c r="E56" s="19"/>
      <c r="F56" s="19">
        <f>+D56+E56</f>
        <v>24</v>
      </c>
      <c r="G56" s="19">
        <v>100</v>
      </c>
      <c r="H56" s="19">
        <f t="shared" si="9"/>
        <v>2400</v>
      </c>
    </row>
    <row r="57" spans="1:8" x14ac:dyDescent="0.25">
      <c r="A57" s="17">
        <f>A56+1</f>
        <v>45</v>
      </c>
      <c r="B57" s="20" t="s">
        <v>45</v>
      </c>
      <c r="C57" s="14" t="s">
        <v>20</v>
      </c>
      <c r="D57" s="19">
        <v>24</v>
      </c>
      <c r="E57" s="19"/>
      <c r="F57" s="19">
        <f>+D57+E57</f>
        <v>24</v>
      </c>
      <c r="G57" s="19">
        <v>100</v>
      </c>
      <c r="H57" s="19">
        <f t="shared" si="9"/>
        <v>2400</v>
      </c>
    </row>
    <row r="58" spans="1:8" x14ac:dyDescent="0.25">
      <c r="A58" s="53" t="s">
        <v>46</v>
      </c>
      <c r="B58" s="53"/>
      <c r="C58" s="53"/>
      <c r="D58" s="31"/>
      <c r="E58" s="26"/>
      <c r="F58" s="32"/>
      <c r="G58" s="32"/>
      <c r="H58" s="32">
        <f>SUM(H52:H57)</f>
        <v>73200</v>
      </c>
    </row>
    <row r="59" spans="1:8" x14ac:dyDescent="0.25">
      <c r="A59" s="17"/>
      <c r="B59" s="28" t="s">
        <v>47</v>
      </c>
      <c r="C59" s="16"/>
      <c r="D59" s="19"/>
      <c r="E59" s="19"/>
      <c r="F59" s="45"/>
      <c r="G59" s="45"/>
      <c r="H59" s="19"/>
    </row>
    <row r="60" spans="1:8" x14ac:dyDescent="0.25">
      <c r="A60" s="17"/>
      <c r="B60" s="29" t="s">
        <v>48</v>
      </c>
      <c r="C60" s="16"/>
      <c r="D60" s="19"/>
      <c r="E60" s="19"/>
      <c r="F60" s="45"/>
      <c r="G60" s="45"/>
      <c r="H60" s="19"/>
    </row>
    <row r="61" spans="1:8" x14ac:dyDescent="0.25">
      <c r="A61" s="17">
        <v>46</v>
      </c>
      <c r="B61" s="20" t="s">
        <v>49</v>
      </c>
      <c r="C61" s="16" t="s">
        <v>4</v>
      </c>
      <c r="D61" s="19">
        <v>11</v>
      </c>
      <c r="E61" s="19">
        <v>20</v>
      </c>
      <c r="F61" s="19">
        <f>+D61+E61</f>
        <v>31</v>
      </c>
      <c r="G61" s="19">
        <v>900</v>
      </c>
      <c r="H61" s="19">
        <f>F61*G61</f>
        <v>27900</v>
      </c>
    </row>
    <row r="62" spans="1:8" x14ac:dyDescent="0.25">
      <c r="A62" s="17">
        <f>A61+1</f>
        <v>47</v>
      </c>
      <c r="B62" s="20" t="s">
        <v>50</v>
      </c>
      <c r="C62" s="16" t="s">
        <v>4</v>
      </c>
      <c r="D62" s="19">
        <v>16</v>
      </c>
      <c r="E62" s="19"/>
      <c r="F62" s="19">
        <f>+D62+E62</f>
        <v>16</v>
      </c>
      <c r="G62" s="19">
        <v>1000</v>
      </c>
      <c r="H62" s="19">
        <f>F62*G62</f>
        <v>16000</v>
      </c>
    </row>
    <row r="63" spans="1:8" ht="14.45" customHeight="1" x14ac:dyDescent="0.25">
      <c r="A63" s="17"/>
      <c r="B63" s="29" t="s">
        <v>51</v>
      </c>
      <c r="C63" s="16"/>
      <c r="D63" s="19"/>
      <c r="E63" s="19"/>
      <c r="F63" s="19"/>
      <c r="G63" s="19"/>
      <c r="H63" s="19"/>
    </row>
    <row r="64" spans="1:8" x14ac:dyDescent="0.25">
      <c r="A64" s="17">
        <f>A62+1</f>
        <v>48</v>
      </c>
      <c r="B64" s="20" t="s">
        <v>52</v>
      </c>
      <c r="C64" s="16" t="s">
        <v>4</v>
      </c>
      <c r="D64" s="19">
        <v>35</v>
      </c>
      <c r="E64" s="19">
        <v>5</v>
      </c>
      <c r="F64" s="19">
        <f>+D64+E64</f>
        <v>40</v>
      </c>
      <c r="G64" s="19">
        <v>1100</v>
      </c>
      <c r="H64" s="19">
        <f t="shared" ref="H64:H70" si="11">F64*G64</f>
        <v>44000</v>
      </c>
    </row>
    <row r="65" spans="1:8" x14ac:dyDescent="0.25">
      <c r="A65" s="17"/>
      <c r="B65" s="29" t="s">
        <v>53</v>
      </c>
      <c r="C65" s="16"/>
      <c r="D65" s="19"/>
      <c r="E65" s="19"/>
      <c r="F65" s="19"/>
      <c r="G65" s="19"/>
      <c r="H65" s="19"/>
    </row>
    <row r="66" spans="1:8" x14ac:dyDescent="0.25">
      <c r="A66" s="17">
        <v>49</v>
      </c>
      <c r="B66" s="20" t="s">
        <v>112</v>
      </c>
      <c r="C66" s="16" t="s">
        <v>4</v>
      </c>
      <c r="D66" s="19"/>
      <c r="E66" s="19">
        <v>5</v>
      </c>
      <c r="F66" s="19">
        <f t="shared" ref="F66" si="12">+D66+E66</f>
        <v>5</v>
      </c>
      <c r="G66" s="19">
        <v>850</v>
      </c>
      <c r="H66" s="19">
        <f t="shared" si="11"/>
        <v>4250</v>
      </c>
    </row>
    <row r="67" spans="1:8" x14ac:dyDescent="0.25">
      <c r="A67" s="17">
        <v>50</v>
      </c>
      <c r="B67" s="20" t="s">
        <v>54</v>
      </c>
      <c r="C67" s="16" t="s">
        <v>4</v>
      </c>
      <c r="D67" s="19">
        <v>35</v>
      </c>
      <c r="E67" s="19"/>
      <c r="F67" s="19">
        <f>+D67+E67</f>
        <v>35</v>
      </c>
      <c r="G67" s="19">
        <v>600</v>
      </c>
      <c r="H67" s="19">
        <f t="shared" si="11"/>
        <v>21000</v>
      </c>
    </row>
    <row r="68" spans="1:8" x14ac:dyDescent="0.25">
      <c r="A68" s="17"/>
      <c r="B68" s="29" t="s">
        <v>55</v>
      </c>
      <c r="C68" s="16"/>
      <c r="D68" s="19"/>
      <c r="E68" s="19"/>
      <c r="F68" s="19"/>
      <c r="G68" s="19"/>
      <c r="H68" s="19"/>
    </row>
    <row r="69" spans="1:8" x14ac:dyDescent="0.25">
      <c r="A69" s="17">
        <f>A67+1</f>
        <v>51</v>
      </c>
      <c r="B69" s="20" t="s">
        <v>56</v>
      </c>
      <c r="C69" s="34" t="s">
        <v>4</v>
      </c>
      <c r="D69" s="19">
        <v>84</v>
      </c>
      <c r="E69" s="19"/>
      <c r="F69" s="19">
        <f>+D69+E69</f>
        <v>84</v>
      </c>
      <c r="G69" s="19">
        <v>140</v>
      </c>
      <c r="H69" s="19">
        <f t="shared" si="11"/>
        <v>11760</v>
      </c>
    </row>
    <row r="70" spans="1:8" x14ac:dyDescent="0.25">
      <c r="A70" s="17">
        <f>A69+1</f>
        <v>52</v>
      </c>
      <c r="B70" s="33" t="s">
        <v>57</v>
      </c>
      <c r="C70" s="34" t="s">
        <v>4</v>
      </c>
      <c r="D70" s="19">
        <v>0.5</v>
      </c>
      <c r="E70" s="19">
        <v>0.5</v>
      </c>
      <c r="F70" s="19">
        <f>+D70+E70</f>
        <v>1</v>
      </c>
      <c r="G70" s="35">
        <v>1500</v>
      </c>
      <c r="H70" s="19">
        <f t="shared" si="11"/>
        <v>1500</v>
      </c>
    </row>
    <row r="71" spans="1:8" x14ac:dyDescent="0.25">
      <c r="A71" s="47" t="s">
        <v>58</v>
      </c>
      <c r="B71" s="47"/>
      <c r="C71" s="47"/>
      <c r="D71" s="26"/>
      <c r="E71" s="26"/>
      <c r="F71" s="27"/>
      <c r="G71" s="27"/>
      <c r="H71" s="27">
        <f>SUM(H59:H70)</f>
        <v>126410</v>
      </c>
    </row>
    <row r="72" spans="1:8" x14ac:dyDescent="0.25">
      <c r="A72" s="17"/>
      <c r="B72" s="28" t="s">
        <v>59</v>
      </c>
      <c r="C72" s="16"/>
      <c r="D72" s="19"/>
      <c r="E72" s="19"/>
      <c r="F72" s="45"/>
      <c r="G72" s="45"/>
      <c r="H72" s="19"/>
    </row>
    <row r="73" spans="1:8" x14ac:dyDescent="0.25">
      <c r="A73" s="17"/>
      <c r="B73" s="29" t="s">
        <v>60</v>
      </c>
      <c r="C73" s="16"/>
      <c r="D73" s="19"/>
      <c r="E73" s="19"/>
      <c r="F73" s="19"/>
      <c r="G73" s="19"/>
      <c r="H73" s="19"/>
    </row>
    <row r="74" spans="1:8" ht="14.45" customHeight="1" x14ac:dyDescent="0.25">
      <c r="A74" s="17">
        <v>53</v>
      </c>
      <c r="B74" s="20" t="s">
        <v>61</v>
      </c>
      <c r="C74" s="16" t="s">
        <v>1</v>
      </c>
      <c r="D74" s="19">
        <v>4</v>
      </c>
      <c r="E74" s="19">
        <v>1</v>
      </c>
      <c r="F74" s="19">
        <f>+D74+E74</f>
        <v>5</v>
      </c>
      <c r="G74" s="19">
        <v>1000</v>
      </c>
      <c r="H74" s="19">
        <f t="shared" ref="H74:H91" si="13">F74*G74</f>
        <v>5000</v>
      </c>
    </row>
    <row r="75" spans="1:8" ht="25.5" x14ac:dyDescent="0.25">
      <c r="A75" s="17">
        <f>A74+1</f>
        <v>54</v>
      </c>
      <c r="B75" s="20" t="s">
        <v>62</v>
      </c>
      <c r="C75" s="16" t="s">
        <v>63</v>
      </c>
      <c r="D75" s="19">
        <v>1</v>
      </c>
      <c r="E75" s="19">
        <v>1</v>
      </c>
      <c r="F75" s="19">
        <f>+D75+E75</f>
        <v>2</v>
      </c>
      <c r="G75" s="19">
        <v>1500</v>
      </c>
      <c r="H75" s="19">
        <f t="shared" si="13"/>
        <v>3000</v>
      </c>
    </row>
    <row r="76" spans="1:8" x14ac:dyDescent="0.25">
      <c r="A76" s="17">
        <v>55</v>
      </c>
      <c r="B76" s="20" t="s">
        <v>113</v>
      </c>
      <c r="C76" s="16" t="s">
        <v>1</v>
      </c>
      <c r="D76" s="19"/>
      <c r="E76" s="19">
        <v>1</v>
      </c>
      <c r="F76" s="19">
        <f>+D76+E76</f>
        <v>1</v>
      </c>
      <c r="G76" s="19">
        <v>600</v>
      </c>
      <c r="H76" s="19">
        <f t="shared" si="13"/>
        <v>600</v>
      </c>
    </row>
    <row r="77" spans="1:8" x14ac:dyDescent="0.25">
      <c r="A77" s="17">
        <v>56</v>
      </c>
      <c r="B77" s="4" t="s">
        <v>102</v>
      </c>
      <c r="C77" s="16" t="s">
        <v>64</v>
      </c>
      <c r="D77" s="19">
        <v>45</v>
      </c>
      <c r="E77" s="19">
        <v>25</v>
      </c>
      <c r="F77" s="19">
        <f>+D77+E77</f>
        <v>70</v>
      </c>
      <c r="G77" s="19">
        <v>140</v>
      </c>
      <c r="H77" s="19">
        <f t="shared" si="13"/>
        <v>9800</v>
      </c>
    </row>
    <row r="78" spans="1:8" x14ac:dyDescent="0.25">
      <c r="A78" s="17"/>
      <c r="B78" s="29" t="s">
        <v>65</v>
      </c>
      <c r="C78" s="16"/>
      <c r="D78" s="19"/>
      <c r="E78" s="19"/>
      <c r="F78" s="19"/>
      <c r="G78" s="19"/>
      <c r="H78" s="19"/>
    </row>
    <row r="79" spans="1:8" x14ac:dyDescent="0.25">
      <c r="A79" s="17"/>
      <c r="B79" s="20" t="s">
        <v>66</v>
      </c>
      <c r="C79" s="16"/>
      <c r="D79" s="19"/>
      <c r="E79" s="19"/>
      <c r="F79" s="19"/>
      <c r="G79" s="19"/>
      <c r="H79" s="19"/>
    </row>
    <row r="80" spans="1:8" x14ac:dyDescent="0.25">
      <c r="A80" s="17">
        <v>57</v>
      </c>
      <c r="B80" s="20" t="s">
        <v>67</v>
      </c>
      <c r="C80" s="16" t="s">
        <v>1</v>
      </c>
      <c r="D80" s="19">
        <v>4</v>
      </c>
      <c r="E80" s="19">
        <v>2</v>
      </c>
      <c r="F80" s="19">
        <f>+D80+E80</f>
        <v>6</v>
      </c>
      <c r="G80" s="19">
        <v>180</v>
      </c>
      <c r="H80" s="19">
        <f t="shared" si="13"/>
        <v>1080</v>
      </c>
    </row>
    <row r="81" spans="1:8" x14ac:dyDescent="0.25">
      <c r="A81" s="17">
        <f t="shared" ref="A81:A84" si="14">A80+1</f>
        <v>58</v>
      </c>
      <c r="B81" s="20" t="s">
        <v>68</v>
      </c>
      <c r="C81" s="16" t="s">
        <v>1</v>
      </c>
      <c r="D81" s="19">
        <v>2</v>
      </c>
      <c r="E81" s="19"/>
      <c r="F81" s="19">
        <f>+D81+E81</f>
        <v>2</v>
      </c>
      <c r="G81" s="19">
        <v>200</v>
      </c>
      <c r="H81" s="19">
        <f t="shared" si="13"/>
        <v>400</v>
      </c>
    </row>
    <row r="82" spans="1:8" x14ac:dyDescent="0.25">
      <c r="A82" s="17">
        <f t="shared" si="14"/>
        <v>59</v>
      </c>
      <c r="B82" s="20" t="s">
        <v>69</v>
      </c>
      <c r="C82" s="16" t="s">
        <v>1</v>
      </c>
      <c r="D82" s="19">
        <v>6</v>
      </c>
      <c r="E82" s="19">
        <v>2</v>
      </c>
      <c r="F82" s="19">
        <f>+D82+E82</f>
        <v>8</v>
      </c>
      <c r="G82" s="19">
        <v>100</v>
      </c>
      <c r="H82" s="19">
        <f t="shared" si="13"/>
        <v>800</v>
      </c>
    </row>
    <row r="83" spans="1:8" x14ac:dyDescent="0.25">
      <c r="A83" s="17">
        <f t="shared" si="14"/>
        <v>60</v>
      </c>
      <c r="B83" s="20" t="s">
        <v>70</v>
      </c>
      <c r="C83" s="16" t="s">
        <v>1</v>
      </c>
      <c r="D83" s="19">
        <v>8</v>
      </c>
      <c r="E83" s="19"/>
      <c r="F83" s="19">
        <f>+D83+E83</f>
        <v>8</v>
      </c>
      <c r="G83" s="19">
        <v>180</v>
      </c>
      <c r="H83" s="19">
        <f t="shared" si="13"/>
        <v>1440</v>
      </c>
    </row>
    <row r="84" spans="1:8" x14ac:dyDescent="0.25">
      <c r="A84" s="17">
        <f t="shared" si="14"/>
        <v>61</v>
      </c>
      <c r="B84" s="20" t="s">
        <v>71</v>
      </c>
      <c r="C84" s="16" t="s">
        <v>1</v>
      </c>
      <c r="D84" s="19">
        <v>4</v>
      </c>
      <c r="E84" s="19"/>
      <c r="F84" s="19">
        <f>+D84+E84</f>
        <v>4</v>
      </c>
      <c r="G84" s="19">
        <v>200</v>
      </c>
      <c r="H84" s="19">
        <f t="shared" si="13"/>
        <v>800</v>
      </c>
    </row>
    <row r="85" spans="1:8" x14ac:dyDescent="0.25">
      <c r="A85" s="17"/>
      <c r="B85" s="29" t="s">
        <v>72</v>
      </c>
      <c r="C85" s="16"/>
      <c r="D85" s="19"/>
      <c r="E85" s="19"/>
      <c r="F85" s="19"/>
      <c r="G85" s="19"/>
      <c r="H85" s="19"/>
    </row>
    <row r="86" spans="1:8" x14ac:dyDescent="0.25">
      <c r="A86" s="17">
        <v>62</v>
      </c>
      <c r="B86" s="20" t="s">
        <v>73</v>
      </c>
      <c r="C86" s="16" t="s">
        <v>1</v>
      </c>
      <c r="D86" s="19">
        <v>24</v>
      </c>
      <c r="E86" s="19"/>
      <c r="F86" s="19">
        <f t="shared" ref="F86:F91" si="15">+D86+E86</f>
        <v>24</v>
      </c>
      <c r="G86" s="19">
        <v>400</v>
      </c>
      <c r="H86" s="19">
        <f t="shared" si="13"/>
        <v>9600</v>
      </c>
    </row>
    <row r="87" spans="1:8" ht="14.45" customHeight="1" x14ac:dyDescent="0.25">
      <c r="A87" s="17">
        <f>A86+1</f>
        <v>63</v>
      </c>
      <c r="B87" s="20" t="s">
        <v>74</v>
      </c>
      <c r="C87" s="16" t="s">
        <v>1</v>
      </c>
      <c r="D87" s="19">
        <v>8</v>
      </c>
      <c r="E87" s="19"/>
      <c r="F87" s="19">
        <f t="shared" si="15"/>
        <v>8</v>
      </c>
      <c r="G87" s="19">
        <v>200</v>
      </c>
      <c r="H87" s="19">
        <f t="shared" si="13"/>
        <v>1600</v>
      </c>
    </row>
    <row r="88" spans="1:8" x14ac:dyDescent="0.25">
      <c r="A88" s="17">
        <f>A87+1</f>
        <v>64</v>
      </c>
      <c r="B88" s="20" t="s">
        <v>75</v>
      </c>
      <c r="C88" s="16" t="s">
        <v>1</v>
      </c>
      <c r="D88" s="19">
        <v>4</v>
      </c>
      <c r="E88" s="19"/>
      <c r="F88" s="19">
        <f t="shared" si="15"/>
        <v>4</v>
      </c>
      <c r="G88" s="19">
        <v>600</v>
      </c>
      <c r="H88" s="19">
        <f t="shared" si="13"/>
        <v>2400</v>
      </c>
    </row>
    <row r="89" spans="1:8" x14ac:dyDescent="0.25">
      <c r="A89" s="17">
        <f>A88+1</f>
        <v>65</v>
      </c>
      <c r="B89" s="20" t="s">
        <v>76</v>
      </c>
      <c r="C89" s="16" t="s">
        <v>1</v>
      </c>
      <c r="D89" s="19">
        <v>2</v>
      </c>
      <c r="E89" s="19"/>
      <c r="F89" s="19">
        <f t="shared" si="15"/>
        <v>2</v>
      </c>
      <c r="G89" s="19">
        <v>300</v>
      </c>
      <c r="H89" s="19">
        <f t="shared" si="13"/>
        <v>600</v>
      </c>
    </row>
    <row r="90" spans="1:8" x14ac:dyDescent="0.25">
      <c r="A90" s="17">
        <v>66</v>
      </c>
      <c r="B90" s="20" t="s">
        <v>128</v>
      </c>
      <c r="C90" s="16" t="s">
        <v>1</v>
      </c>
      <c r="D90" s="19"/>
      <c r="E90" s="19">
        <v>10</v>
      </c>
      <c r="F90" s="19">
        <f t="shared" si="15"/>
        <v>10</v>
      </c>
      <c r="G90" s="19">
        <v>140</v>
      </c>
      <c r="H90" s="19">
        <f t="shared" si="13"/>
        <v>1400</v>
      </c>
    </row>
    <row r="91" spans="1:8" x14ac:dyDescent="0.25">
      <c r="A91" s="12">
        <v>67</v>
      </c>
      <c r="B91" s="24" t="s">
        <v>101</v>
      </c>
      <c r="C91" s="14" t="s">
        <v>1</v>
      </c>
      <c r="D91" s="35">
        <v>4</v>
      </c>
      <c r="E91" s="19"/>
      <c r="F91" s="35">
        <f t="shared" si="15"/>
        <v>4</v>
      </c>
      <c r="G91" s="35">
        <v>6000</v>
      </c>
      <c r="H91" s="35">
        <f t="shared" si="13"/>
        <v>24000</v>
      </c>
    </row>
    <row r="92" spans="1:8" x14ac:dyDescent="0.25">
      <c r="A92" s="47" t="s">
        <v>77</v>
      </c>
      <c r="B92" s="47"/>
      <c r="C92" s="47"/>
      <c r="D92" s="26"/>
      <c r="E92" s="26"/>
      <c r="F92" s="26"/>
      <c r="G92" s="27"/>
      <c r="H92" s="27">
        <f>SUM(H72:H91)</f>
        <v>62520</v>
      </c>
    </row>
    <row r="93" spans="1:8" x14ac:dyDescent="0.25">
      <c r="A93" s="17"/>
      <c r="B93" s="28" t="s">
        <v>78</v>
      </c>
      <c r="C93" s="16"/>
      <c r="D93" s="19"/>
      <c r="E93" s="19"/>
      <c r="F93" s="35"/>
      <c r="G93" s="45"/>
      <c r="H93" s="16"/>
    </row>
    <row r="94" spans="1:8" x14ac:dyDescent="0.25">
      <c r="A94" s="17">
        <v>68</v>
      </c>
      <c r="B94" s="5" t="s">
        <v>114</v>
      </c>
      <c r="C94" s="34" t="s">
        <v>64</v>
      </c>
      <c r="D94" s="19"/>
      <c r="E94" s="19">
        <v>30</v>
      </c>
      <c r="F94" s="35">
        <f t="shared" ref="F94:F108" si="16">+D94+E94</f>
        <v>30</v>
      </c>
      <c r="G94" s="19">
        <v>40</v>
      </c>
      <c r="H94" s="16">
        <f>+F94*G94</f>
        <v>1200</v>
      </c>
    </row>
    <row r="95" spans="1:8" x14ac:dyDescent="0.25">
      <c r="A95" s="17">
        <v>69</v>
      </c>
      <c r="B95" s="6" t="s">
        <v>115</v>
      </c>
      <c r="C95" s="34" t="s">
        <v>64</v>
      </c>
      <c r="D95" s="19"/>
      <c r="E95" s="19">
        <v>25</v>
      </c>
      <c r="F95" s="35">
        <f t="shared" si="16"/>
        <v>25</v>
      </c>
      <c r="G95" s="19">
        <v>160</v>
      </c>
      <c r="H95" s="16">
        <f t="shared" ref="H95:H109" si="17">+F95*G95</f>
        <v>4000</v>
      </c>
    </row>
    <row r="96" spans="1:8" x14ac:dyDescent="0.25">
      <c r="A96" s="17">
        <v>70</v>
      </c>
      <c r="B96" s="20" t="s">
        <v>116</v>
      </c>
      <c r="C96" s="16" t="s">
        <v>1</v>
      </c>
      <c r="D96" s="19"/>
      <c r="E96" s="19">
        <v>1</v>
      </c>
      <c r="F96" s="35">
        <f t="shared" si="16"/>
        <v>1</v>
      </c>
      <c r="G96" s="19">
        <v>200</v>
      </c>
      <c r="H96" s="16">
        <f t="shared" si="17"/>
        <v>200</v>
      </c>
    </row>
    <row r="97" spans="1:8" x14ac:dyDescent="0.25">
      <c r="A97" s="17"/>
      <c r="B97" s="20" t="s">
        <v>117</v>
      </c>
      <c r="C97" s="16"/>
      <c r="D97" s="19"/>
      <c r="E97" s="19"/>
      <c r="F97" s="35"/>
      <c r="G97" s="19"/>
      <c r="H97" s="16"/>
    </row>
    <row r="98" spans="1:8" x14ac:dyDescent="0.25">
      <c r="A98" s="17">
        <v>71</v>
      </c>
      <c r="B98" s="20" t="s">
        <v>118</v>
      </c>
      <c r="C98" s="16" t="s">
        <v>79</v>
      </c>
      <c r="D98" s="19"/>
      <c r="E98" s="19">
        <v>30</v>
      </c>
      <c r="F98" s="35">
        <f t="shared" si="16"/>
        <v>30</v>
      </c>
      <c r="G98" s="19">
        <v>70</v>
      </c>
      <c r="H98" s="16">
        <f t="shared" si="17"/>
        <v>2100</v>
      </c>
    </row>
    <row r="99" spans="1:8" x14ac:dyDescent="0.25">
      <c r="A99" s="17">
        <v>72</v>
      </c>
      <c r="B99" s="20" t="s">
        <v>119</v>
      </c>
      <c r="C99" s="16" t="s">
        <v>79</v>
      </c>
      <c r="D99" s="19"/>
      <c r="E99" s="19">
        <v>40</v>
      </c>
      <c r="F99" s="35">
        <f t="shared" si="16"/>
        <v>40</v>
      </c>
      <c r="G99" s="19">
        <v>80</v>
      </c>
      <c r="H99" s="16">
        <f t="shared" si="17"/>
        <v>3200</v>
      </c>
    </row>
    <row r="100" spans="1:8" x14ac:dyDescent="0.25">
      <c r="A100" s="17"/>
      <c r="B100" s="20" t="s">
        <v>80</v>
      </c>
      <c r="C100" s="16"/>
      <c r="D100" s="19"/>
      <c r="E100" s="19"/>
      <c r="F100" s="35"/>
      <c r="G100" s="45"/>
      <c r="H100" s="16"/>
    </row>
    <row r="101" spans="1:8" x14ac:dyDescent="0.25">
      <c r="A101" s="12">
        <v>73</v>
      </c>
      <c r="B101" s="24" t="s">
        <v>120</v>
      </c>
      <c r="C101" s="14" t="s">
        <v>79</v>
      </c>
      <c r="D101" s="35">
        <v>14</v>
      </c>
      <c r="E101" s="19"/>
      <c r="F101" s="35">
        <f t="shared" si="16"/>
        <v>14</v>
      </c>
      <c r="G101" s="35">
        <v>150</v>
      </c>
      <c r="H101" s="16">
        <f t="shared" si="17"/>
        <v>2100</v>
      </c>
    </row>
    <row r="102" spans="1:8" x14ac:dyDescent="0.25">
      <c r="A102" s="12">
        <v>74</v>
      </c>
      <c r="B102" s="20" t="s">
        <v>121</v>
      </c>
      <c r="C102" s="16" t="s">
        <v>1</v>
      </c>
      <c r="D102" s="35"/>
      <c r="E102" s="19">
        <v>3</v>
      </c>
      <c r="F102" s="35">
        <f t="shared" si="16"/>
        <v>3</v>
      </c>
      <c r="G102" s="35">
        <v>200</v>
      </c>
      <c r="H102" s="16">
        <f t="shared" si="17"/>
        <v>600</v>
      </c>
    </row>
    <row r="103" spans="1:8" x14ac:dyDescent="0.25">
      <c r="A103" s="12">
        <v>75</v>
      </c>
      <c r="B103" s="20" t="s">
        <v>122</v>
      </c>
      <c r="C103" s="16" t="s">
        <v>1</v>
      </c>
      <c r="D103" s="35"/>
      <c r="E103" s="19">
        <v>2</v>
      </c>
      <c r="F103" s="35">
        <f t="shared" si="16"/>
        <v>2</v>
      </c>
      <c r="G103" s="35">
        <v>200</v>
      </c>
      <c r="H103" s="16">
        <f t="shared" si="17"/>
        <v>400</v>
      </c>
    </row>
    <row r="104" spans="1:8" x14ac:dyDescent="0.25">
      <c r="A104" s="12">
        <v>76</v>
      </c>
      <c r="B104" s="20" t="s">
        <v>123</v>
      </c>
      <c r="C104" s="16" t="s">
        <v>1</v>
      </c>
      <c r="D104" s="35"/>
      <c r="E104" s="19">
        <v>3</v>
      </c>
      <c r="F104" s="35">
        <f t="shared" si="16"/>
        <v>3</v>
      </c>
      <c r="G104" s="35">
        <v>200</v>
      </c>
      <c r="H104" s="16">
        <f t="shared" si="17"/>
        <v>600</v>
      </c>
    </row>
    <row r="105" spans="1:8" x14ac:dyDescent="0.25">
      <c r="A105" s="12">
        <v>77</v>
      </c>
      <c r="B105" s="24" t="s">
        <v>124</v>
      </c>
      <c r="C105" s="16" t="s">
        <v>1</v>
      </c>
      <c r="D105" s="35"/>
      <c r="E105" s="19">
        <v>9</v>
      </c>
      <c r="F105" s="35">
        <f>+D105+E105</f>
        <v>9</v>
      </c>
      <c r="G105" s="35">
        <v>800</v>
      </c>
      <c r="H105" s="16">
        <f t="shared" si="17"/>
        <v>7200</v>
      </c>
    </row>
    <row r="106" spans="1:8" x14ac:dyDescent="0.25">
      <c r="A106" s="12">
        <v>78</v>
      </c>
      <c r="B106" s="20" t="s">
        <v>125</v>
      </c>
      <c r="C106" s="16" t="s">
        <v>1</v>
      </c>
      <c r="D106" s="35"/>
      <c r="E106" s="19">
        <v>1</v>
      </c>
      <c r="F106" s="35">
        <f t="shared" si="16"/>
        <v>1</v>
      </c>
      <c r="G106" s="35">
        <v>4000</v>
      </c>
      <c r="H106" s="16">
        <f t="shared" si="17"/>
        <v>4000</v>
      </c>
    </row>
    <row r="107" spans="1:8" x14ac:dyDescent="0.25">
      <c r="A107" s="12">
        <v>79</v>
      </c>
      <c r="B107" s="20" t="s">
        <v>126</v>
      </c>
      <c r="C107" s="16" t="s">
        <v>1</v>
      </c>
      <c r="D107" s="35"/>
      <c r="E107" s="19">
        <v>4</v>
      </c>
      <c r="F107" s="35">
        <f t="shared" si="16"/>
        <v>4</v>
      </c>
      <c r="G107" s="35">
        <v>1500</v>
      </c>
      <c r="H107" s="16">
        <f t="shared" si="17"/>
        <v>6000</v>
      </c>
    </row>
    <row r="108" spans="1:8" x14ac:dyDescent="0.25">
      <c r="A108" s="12">
        <v>80</v>
      </c>
      <c r="B108" s="20" t="s">
        <v>127</v>
      </c>
      <c r="C108" s="16" t="s">
        <v>1</v>
      </c>
      <c r="D108" s="35"/>
      <c r="E108" s="19">
        <v>1</v>
      </c>
      <c r="F108" s="35">
        <f t="shared" si="16"/>
        <v>1</v>
      </c>
      <c r="G108" s="35">
        <v>1500</v>
      </c>
      <c r="H108" s="16">
        <f t="shared" si="17"/>
        <v>1500</v>
      </c>
    </row>
    <row r="109" spans="1:8" x14ac:dyDescent="0.25">
      <c r="A109" s="17">
        <v>81</v>
      </c>
      <c r="B109" s="20" t="s">
        <v>81</v>
      </c>
      <c r="C109" s="16" t="s">
        <v>1</v>
      </c>
      <c r="D109" s="19">
        <v>2</v>
      </c>
      <c r="E109" s="19"/>
      <c r="F109" s="19">
        <f>+D109+E109</f>
        <v>2</v>
      </c>
      <c r="G109" s="19">
        <v>800</v>
      </c>
      <c r="H109" s="16">
        <f t="shared" si="17"/>
        <v>1600</v>
      </c>
    </row>
    <row r="110" spans="1:8" x14ac:dyDescent="0.25">
      <c r="A110" s="47" t="s">
        <v>82</v>
      </c>
      <c r="B110" s="47"/>
      <c r="C110" s="47"/>
      <c r="D110" s="26"/>
      <c r="E110" s="26"/>
      <c r="F110" s="27"/>
      <c r="G110" s="27"/>
      <c r="H110" s="43">
        <f>SUM(H94:H109)</f>
        <v>34700</v>
      </c>
    </row>
    <row r="111" spans="1:8" x14ac:dyDescent="0.25">
      <c r="A111" s="17"/>
      <c r="B111" s="28" t="s">
        <v>83</v>
      </c>
      <c r="C111" s="16"/>
      <c r="D111" s="19"/>
      <c r="E111" s="19"/>
      <c r="F111" s="45"/>
      <c r="G111" s="45"/>
      <c r="H111" s="19"/>
    </row>
    <row r="112" spans="1:8" x14ac:dyDescent="0.25">
      <c r="A112" s="12">
        <v>82</v>
      </c>
      <c r="B112" s="24" t="s">
        <v>129</v>
      </c>
      <c r="C112" s="14" t="s">
        <v>4</v>
      </c>
      <c r="D112" s="35">
        <f>D34</f>
        <v>764</v>
      </c>
      <c r="E112" s="19">
        <v>110</v>
      </c>
      <c r="F112" s="35">
        <f>+D112+E112</f>
        <v>874</v>
      </c>
      <c r="G112" s="35">
        <v>30</v>
      </c>
      <c r="H112" s="35">
        <f>F112*G112</f>
        <v>26220</v>
      </c>
    </row>
    <row r="113" spans="1:8" ht="25.5" x14ac:dyDescent="0.25">
      <c r="A113" s="17">
        <f>A112+1</f>
        <v>83</v>
      </c>
      <c r="B113" s="20" t="s">
        <v>84</v>
      </c>
      <c r="C113" s="16" t="s">
        <v>4</v>
      </c>
      <c r="D113" s="19">
        <f>D35</f>
        <v>580</v>
      </c>
      <c r="E113" s="19"/>
      <c r="F113" s="19">
        <f>+D113+E113</f>
        <v>580</v>
      </c>
      <c r="G113" s="19">
        <v>20</v>
      </c>
      <c r="H113" s="19">
        <f>F113*G113</f>
        <v>11600</v>
      </c>
    </row>
    <row r="114" spans="1:8" x14ac:dyDescent="0.25">
      <c r="A114" s="17">
        <v>84</v>
      </c>
      <c r="B114" s="33" t="s">
        <v>104</v>
      </c>
      <c r="C114" s="16" t="s">
        <v>4</v>
      </c>
      <c r="D114" s="19">
        <v>32</v>
      </c>
      <c r="E114" s="19">
        <v>70</v>
      </c>
      <c r="F114" s="19">
        <f>+D114+E114</f>
        <v>102</v>
      </c>
      <c r="G114" s="19">
        <v>20</v>
      </c>
      <c r="H114" s="19">
        <f>F114*G114</f>
        <v>2040</v>
      </c>
    </row>
    <row r="115" spans="1:8" x14ac:dyDescent="0.25">
      <c r="A115" s="17">
        <v>85</v>
      </c>
      <c r="B115" s="20" t="s">
        <v>85</v>
      </c>
      <c r="C115" s="16" t="s">
        <v>4</v>
      </c>
      <c r="D115" s="19">
        <v>73</v>
      </c>
      <c r="E115" s="19">
        <v>10</v>
      </c>
      <c r="F115" s="19">
        <f>+D115+E115</f>
        <v>83</v>
      </c>
      <c r="G115" s="19">
        <v>22</v>
      </c>
      <c r="H115" s="19">
        <f>F115*G115</f>
        <v>1826</v>
      </c>
    </row>
    <row r="116" spans="1:8" x14ac:dyDescent="0.25">
      <c r="A116" s="47" t="s">
        <v>86</v>
      </c>
      <c r="B116" s="47"/>
      <c r="C116" s="47"/>
      <c r="D116" s="26"/>
      <c r="E116" s="26"/>
      <c r="F116" s="27"/>
      <c r="G116" s="27"/>
      <c r="H116" s="27">
        <f>SUM(H111:H115)</f>
        <v>41686</v>
      </c>
    </row>
    <row r="117" spans="1:8" x14ac:dyDescent="0.25">
      <c r="A117" s="17"/>
      <c r="B117" s="28" t="s">
        <v>87</v>
      </c>
      <c r="C117" s="16"/>
      <c r="D117" s="19"/>
      <c r="E117" s="19"/>
      <c r="F117" s="19"/>
      <c r="G117" s="19"/>
      <c r="H117" s="19"/>
    </row>
    <row r="118" spans="1:8" x14ac:dyDescent="0.25">
      <c r="A118" s="17">
        <f>A115+1</f>
        <v>86</v>
      </c>
      <c r="B118" s="20" t="s">
        <v>88</v>
      </c>
      <c r="C118" s="16" t="s">
        <v>4</v>
      </c>
      <c r="D118" s="19">
        <v>80</v>
      </c>
      <c r="E118" s="19">
        <v>40</v>
      </c>
      <c r="F118" s="19">
        <f>+D118+E118</f>
        <v>120</v>
      </c>
      <c r="G118" s="19">
        <v>120</v>
      </c>
      <c r="H118" s="19">
        <f>F118*G118</f>
        <v>14400</v>
      </c>
    </row>
    <row r="119" spans="1:8" x14ac:dyDescent="0.25">
      <c r="A119" s="17">
        <f>A118+1</f>
        <v>87</v>
      </c>
      <c r="B119" s="20" t="s">
        <v>89</v>
      </c>
      <c r="C119" s="16" t="s">
        <v>4</v>
      </c>
      <c r="D119" s="19">
        <v>40</v>
      </c>
      <c r="E119" s="19"/>
      <c r="F119" s="19">
        <f>+D119+E119</f>
        <v>40</v>
      </c>
      <c r="G119" s="19">
        <v>130</v>
      </c>
      <c r="H119" s="19">
        <f>F119*G119</f>
        <v>5200</v>
      </c>
    </row>
    <row r="120" spans="1:8" x14ac:dyDescent="0.25">
      <c r="A120" s="47" t="s">
        <v>86</v>
      </c>
      <c r="B120" s="47"/>
      <c r="C120" s="47"/>
      <c r="D120" s="26"/>
      <c r="E120" s="26"/>
      <c r="F120" s="36"/>
      <c r="G120" s="36"/>
      <c r="H120" s="27">
        <f>SUM(H117:H119)</f>
        <v>19600</v>
      </c>
    </row>
    <row r="121" spans="1:8" s="1" customFormat="1" x14ac:dyDescent="0.25">
      <c r="A121" s="46" t="s">
        <v>97</v>
      </c>
      <c r="B121" s="46"/>
      <c r="C121" s="46"/>
      <c r="D121" s="46"/>
      <c r="E121" s="46"/>
      <c r="F121" s="46"/>
      <c r="G121" s="46"/>
      <c r="H121" s="37">
        <f>H120+H116+H110+H92+H71+H58+H51+H41</f>
        <v>960236</v>
      </c>
    </row>
    <row r="122" spans="1:8" s="1" customFormat="1" x14ac:dyDescent="0.25">
      <c r="A122" s="46" t="s">
        <v>136</v>
      </c>
      <c r="B122" s="46"/>
      <c r="C122" s="46"/>
      <c r="D122" s="46"/>
      <c r="E122" s="46"/>
      <c r="F122" s="46"/>
      <c r="G122" s="46"/>
      <c r="H122" s="37"/>
    </row>
    <row r="123" spans="1:8" s="1" customFormat="1" x14ac:dyDescent="0.25">
      <c r="A123" s="46" t="s">
        <v>137</v>
      </c>
      <c r="B123" s="46"/>
      <c r="C123" s="46"/>
      <c r="D123" s="46"/>
      <c r="E123" s="46"/>
      <c r="F123" s="46"/>
      <c r="G123" s="46"/>
      <c r="H123" s="37"/>
    </row>
    <row r="124" spans="1:8" s="1" customFormat="1" x14ac:dyDescent="0.25">
      <c r="A124" s="46" t="s">
        <v>98</v>
      </c>
      <c r="B124" s="46"/>
      <c r="C124" s="46"/>
      <c r="D124" s="46"/>
      <c r="E124" s="46"/>
      <c r="F124" s="46"/>
      <c r="G124" s="46"/>
      <c r="H124" s="37"/>
    </row>
    <row r="125" spans="1:8" s="1" customFormat="1" ht="14.45" customHeight="1" x14ac:dyDescent="0.25">
      <c r="A125" s="46" t="s">
        <v>99</v>
      </c>
      <c r="B125" s="46"/>
      <c r="C125" s="46"/>
      <c r="D125" s="46"/>
      <c r="E125" s="46"/>
      <c r="F125" s="46"/>
      <c r="G125" s="46"/>
      <c r="H125" s="37">
        <f>H121*0.2</f>
        <v>192047.2</v>
      </c>
    </row>
    <row r="126" spans="1:8" s="1" customFormat="1" x14ac:dyDescent="0.25">
      <c r="A126" s="46" t="s">
        <v>100</v>
      </c>
      <c r="B126" s="46"/>
      <c r="C126" s="46"/>
      <c r="D126" s="46"/>
      <c r="E126" s="46"/>
      <c r="F126" s="46"/>
      <c r="G126" s="46"/>
      <c r="H126" s="37">
        <f>+H121+H125</f>
        <v>1152283.2</v>
      </c>
    </row>
    <row r="127" spans="1:8" s="1" customFormat="1" x14ac:dyDescent="0.25">
      <c r="A127" s="2"/>
      <c r="B127" s="3"/>
      <c r="C127" s="3"/>
      <c r="D127" s="2"/>
      <c r="E127" s="2"/>
      <c r="F127" s="2"/>
      <c r="G127" s="2"/>
      <c r="H127" s="38"/>
    </row>
    <row r="128" spans="1:8" x14ac:dyDescent="0.25">
      <c r="B128" s="8" t="s">
        <v>134</v>
      </c>
      <c r="C128" s="8"/>
      <c r="D128" s="39"/>
      <c r="E128" s="39"/>
      <c r="F128" s="40"/>
      <c r="G128" s="40"/>
      <c r="H128" s="10"/>
    </row>
    <row r="129" spans="2:8" x14ac:dyDescent="0.25">
      <c r="B129" s="8" t="s">
        <v>135</v>
      </c>
      <c r="C129" s="8"/>
      <c r="D129" s="39"/>
      <c r="E129" s="39"/>
      <c r="F129" s="40"/>
      <c r="G129" s="40"/>
      <c r="H129" s="10"/>
    </row>
    <row r="130" spans="2:8" x14ac:dyDescent="0.25">
      <c r="C130" s="8"/>
      <c r="D130" s="39"/>
      <c r="E130" s="39"/>
      <c r="F130" s="40"/>
      <c r="G130" s="40"/>
      <c r="H130" s="10"/>
    </row>
    <row r="131" spans="2:8" x14ac:dyDescent="0.25">
      <c r="C131" s="8"/>
      <c r="D131" s="39"/>
      <c r="E131" s="39"/>
      <c r="F131" s="40"/>
      <c r="G131" s="40"/>
      <c r="H131" s="10"/>
    </row>
    <row r="132" spans="2:8" x14ac:dyDescent="0.25">
      <c r="C132" s="8"/>
      <c r="H132" s="10"/>
    </row>
    <row r="133" spans="2:8" x14ac:dyDescent="0.25">
      <c r="C133" s="8"/>
      <c r="H133" s="10"/>
    </row>
    <row r="134" spans="2:8" x14ac:dyDescent="0.25">
      <c r="C134" s="8"/>
      <c r="H134" s="10"/>
    </row>
    <row r="135" spans="2:8" x14ac:dyDescent="0.25">
      <c r="C135" s="8"/>
      <c r="H135" s="10"/>
    </row>
    <row r="136" spans="2:8" x14ac:dyDescent="0.25">
      <c r="C136" s="8"/>
      <c r="H136" s="10"/>
    </row>
    <row r="137" spans="2:8" x14ac:dyDescent="0.25">
      <c r="C137" s="8"/>
      <c r="H137" s="10"/>
    </row>
    <row r="138" spans="2:8" x14ac:dyDescent="0.25">
      <c r="C138" s="8"/>
      <c r="H138" s="10"/>
    </row>
    <row r="139" spans="2:8" x14ac:dyDescent="0.25">
      <c r="C139" s="8"/>
      <c r="H139" s="10"/>
    </row>
    <row r="140" spans="2:8" x14ac:dyDescent="0.25">
      <c r="C140" s="8"/>
      <c r="H140" s="10"/>
    </row>
    <row r="141" spans="2:8" x14ac:dyDescent="0.25">
      <c r="C141" s="8"/>
      <c r="H141" s="10"/>
    </row>
    <row r="142" spans="2:8" x14ac:dyDescent="0.25">
      <c r="C142" s="8"/>
      <c r="H142" s="10"/>
    </row>
    <row r="143" spans="2:8" x14ac:dyDescent="0.25">
      <c r="C143" s="8"/>
      <c r="H143" s="10"/>
    </row>
    <row r="144" spans="2:8" ht="14.45" customHeight="1" x14ac:dyDescent="0.25">
      <c r="C144" s="8"/>
      <c r="H144" s="10"/>
    </row>
    <row r="145" spans="3:8" x14ac:dyDescent="0.25">
      <c r="C145" s="8"/>
      <c r="H145" s="10"/>
    </row>
    <row r="146" spans="3:8" x14ac:dyDescent="0.25">
      <c r="C146" s="8"/>
      <c r="H146" s="10"/>
    </row>
    <row r="147" spans="3:8" x14ac:dyDescent="0.25">
      <c r="C147" s="8"/>
      <c r="H147" s="10"/>
    </row>
    <row r="148" spans="3:8" x14ac:dyDescent="0.25">
      <c r="C148" s="8"/>
      <c r="H148" s="10"/>
    </row>
    <row r="149" spans="3:8" x14ac:dyDescent="0.25">
      <c r="C149" s="8"/>
      <c r="H149" s="10"/>
    </row>
    <row r="150" spans="3:8" x14ac:dyDescent="0.25">
      <c r="C150" s="8"/>
      <c r="H150" s="10"/>
    </row>
    <row r="151" spans="3:8" ht="14.45" customHeight="1" x14ac:dyDescent="0.25">
      <c r="C151" s="8"/>
      <c r="H151" s="10"/>
    </row>
    <row r="152" spans="3:8" x14ac:dyDescent="0.25">
      <c r="C152" s="8"/>
      <c r="H152" s="10"/>
    </row>
    <row r="153" spans="3:8" x14ac:dyDescent="0.25">
      <c r="C153" s="8"/>
      <c r="H153" s="10"/>
    </row>
    <row r="154" spans="3:8" x14ac:dyDescent="0.25">
      <c r="C154" s="8"/>
      <c r="H154" s="10"/>
    </row>
    <row r="155" spans="3:8" x14ac:dyDescent="0.25">
      <c r="C155" s="8"/>
      <c r="H155" s="10"/>
    </row>
    <row r="156" spans="3:8" x14ac:dyDescent="0.25">
      <c r="C156" s="8"/>
      <c r="H156" s="10"/>
    </row>
    <row r="157" spans="3:8" x14ac:dyDescent="0.25">
      <c r="C157" s="8"/>
      <c r="H157" s="10"/>
    </row>
    <row r="158" spans="3:8" x14ac:dyDescent="0.25">
      <c r="C158" s="8"/>
      <c r="H158" s="10"/>
    </row>
    <row r="159" spans="3:8" x14ac:dyDescent="0.25">
      <c r="C159" s="8"/>
      <c r="H159" s="10"/>
    </row>
    <row r="160" spans="3:8" x14ac:dyDescent="0.25">
      <c r="C160" s="8"/>
      <c r="H160" s="10"/>
    </row>
    <row r="161" spans="3:8" x14ac:dyDescent="0.25">
      <c r="C161" s="8"/>
      <c r="H161" s="10"/>
    </row>
    <row r="162" spans="3:8" x14ac:dyDescent="0.25">
      <c r="C162" s="8"/>
      <c r="H162" s="10"/>
    </row>
    <row r="163" spans="3:8" x14ac:dyDescent="0.25">
      <c r="C163" s="8"/>
      <c r="H163" s="10"/>
    </row>
    <row r="164" spans="3:8" x14ac:dyDescent="0.25">
      <c r="C164" s="8"/>
      <c r="H164" s="10"/>
    </row>
    <row r="165" spans="3:8" x14ac:dyDescent="0.25">
      <c r="C165" s="8"/>
      <c r="H165" s="10"/>
    </row>
    <row r="166" spans="3:8" x14ac:dyDescent="0.25">
      <c r="C166" s="8"/>
      <c r="H166" s="10"/>
    </row>
    <row r="167" spans="3:8" x14ac:dyDescent="0.25">
      <c r="C167" s="8"/>
      <c r="H167" s="10"/>
    </row>
    <row r="168" spans="3:8" x14ac:dyDescent="0.25">
      <c r="C168" s="8"/>
      <c r="H168" s="10"/>
    </row>
    <row r="169" spans="3:8" x14ac:dyDescent="0.25">
      <c r="C169" s="8"/>
      <c r="H169" s="10"/>
    </row>
    <row r="170" spans="3:8" x14ac:dyDescent="0.25">
      <c r="C170" s="8"/>
      <c r="H170" s="10"/>
    </row>
    <row r="171" spans="3:8" x14ac:dyDescent="0.25">
      <c r="C171" s="8"/>
      <c r="H171" s="10"/>
    </row>
    <row r="172" spans="3:8" x14ac:dyDescent="0.25">
      <c r="C172" s="8"/>
      <c r="H172" s="10"/>
    </row>
    <row r="173" spans="3:8" x14ac:dyDescent="0.25">
      <c r="C173" s="8"/>
      <c r="H173" s="10"/>
    </row>
    <row r="174" spans="3:8" x14ac:dyDescent="0.25">
      <c r="C174" s="8"/>
      <c r="H174" s="10"/>
    </row>
    <row r="175" spans="3:8" x14ac:dyDescent="0.25">
      <c r="C175" s="8"/>
      <c r="H175" s="10"/>
    </row>
    <row r="176" spans="3:8" x14ac:dyDescent="0.25">
      <c r="C176" s="8"/>
      <c r="H176" s="10"/>
    </row>
    <row r="177" spans="3:8" x14ac:dyDescent="0.25">
      <c r="C177" s="8"/>
      <c r="H177" s="10"/>
    </row>
    <row r="178" spans="3:8" x14ac:dyDescent="0.25">
      <c r="C178" s="8"/>
      <c r="H178" s="10"/>
    </row>
    <row r="179" spans="3:8" x14ac:dyDescent="0.25">
      <c r="C179" s="8"/>
      <c r="H179" s="10"/>
    </row>
    <row r="180" spans="3:8" x14ac:dyDescent="0.25">
      <c r="C180" s="8"/>
      <c r="H180" s="10"/>
    </row>
    <row r="181" spans="3:8" x14ac:dyDescent="0.25">
      <c r="C181" s="8"/>
      <c r="H181" s="10"/>
    </row>
    <row r="182" spans="3:8" x14ac:dyDescent="0.25">
      <c r="C182" s="8"/>
      <c r="H182" s="10"/>
    </row>
    <row r="183" spans="3:8" x14ac:dyDescent="0.25">
      <c r="C183" s="8"/>
      <c r="H183" s="10"/>
    </row>
    <row r="184" spans="3:8" x14ac:dyDescent="0.25">
      <c r="C184" s="8"/>
      <c r="H184" s="10"/>
    </row>
    <row r="185" spans="3:8" x14ac:dyDescent="0.25">
      <c r="C185" s="8"/>
      <c r="H185" s="10"/>
    </row>
    <row r="186" spans="3:8" x14ac:dyDescent="0.25">
      <c r="C186" s="8"/>
      <c r="H186" s="10"/>
    </row>
    <row r="187" spans="3:8" x14ac:dyDescent="0.25">
      <c r="C187" s="8"/>
      <c r="H187" s="10"/>
    </row>
    <row r="188" spans="3:8" x14ac:dyDescent="0.25">
      <c r="C188" s="8"/>
      <c r="H188" s="10"/>
    </row>
    <row r="189" spans="3:8" x14ac:dyDescent="0.25">
      <c r="C189" s="8"/>
      <c r="H189" s="10"/>
    </row>
    <row r="190" spans="3:8" x14ac:dyDescent="0.25">
      <c r="C190" s="8"/>
      <c r="H190" s="10"/>
    </row>
    <row r="191" spans="3:8" x14ac:dyDescent="0.25">
      <c r="C191" s="8"/>
      <c r="H191" s="10"/>
    </row>
  </sheetData>
  <mergeCells count="24">
    <mergeCell ref="A110:C110"/>
    <mergeCell ref="F5:F6"/>
    <mergeCell ref="G5:G6"/>
    <mergeCell ref="A5:A6"/>
    <mergeCell ref="B5:B6"/>
    <mergeCell ref="C5:C6"/>
    <mergeCell ref="A41:C41"/>
    <mergeCell ref="A51:C51"/>
    <mergeCell ref="A124:G124"/>
    <mergeCell ref="A125:G125"/>
    <mergeCell ref="A126:G126"/>
    <mergeCell ref="A116:C116"/>
    <mergeCell ref="A1:H1"/>
    <mergeCell ref="A2:H2"/>
    <mergeCell ref="A3:H3"/>
    <mergeCell ref="D5:E5"/>
    <mergeCell ref="A120:C120"/>
    <mergeCell ref="A121:G121"/>
    <mergeCell ref="A122:G122"/>
    <mergeCell ref="A123:G123"/>
    <mergeCell ref="H5:H6"/>
    <mergeCell ref="A58:C58"/>
    <mergeCell ref="A71:C71"/>
    <mergeCell ref="A92:C92"/>
  </mergeCells>
  <phoneticPr fontId="8" type="noConversion"/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lot unique</vt:lpstr>
      <vt:lpstr>'lot unique'!Impression_des_titres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2026-07-31T13:54:36Z</cp:lastPrinted>
  <dcterms:created xsi:type="dcterms:W3CDTF">2026-06-15T12:23:07Z</dcterms:created>
  <dcterms:modified xsi:type="dcterms:W3CDTF">2026-07-31T14:19:36Z</dcterms:modified>
</cp:coreProperties>
</file>