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MTF JAWAHIR\ANNEES BUDGETAIRES\2026\BUDGET HABOUS\APPELS D'OFFRES\FSH\A FAIRE\30-31-32-33 FSH\30.SMTF.DM.FSH.2026\"/>
    </mc:Choice>
  </mc:AlternateContent>
  <bookViews>
    <workbookView xWindow="0" yWindow="0" windowWidth="28800" windowHeight="12330" tabRatio="500"/>
  </bookViews>
  <sheets>
    <sheet name="BPDE" sheetId="1" r:id="rId1"/>
  </sheets>
  <definedNames>
    <definedName name="_xlnm.Print_Area" localSheetId="0">BPDE!$A$1:$G$157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1" i="1" l="1"/>
  <c r="G150" i="1"/>
  <c r="G149" i="1"/>
  <c r="G148" i="1"/>
  <c r="G147" i="1"/>
  <c r="G146" i="1"/>
  <c r="G143" i="1"/>
  <c r="G142" i="1"/>
  <c r="G141" i="1"/>
  <c r="G140" i="1"/>
  <c r="G139" i="1"/>
  <c r="G138" i="1"/>
  <c r="G137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44" i="1" s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110" i="1" s="1"/>
  <c r="G81" i="1"/>
  <c r="G80" i="1"/>
  <c r="G79" i="1"/>
  <c r="G77" i="1"/>
  <c r="G76" i="1"/>
  <c r="G75" i="1"/>
  <c r="G74" i="1"/>
  <c r="G73" i="1"/>
  <c r="G72" i="1"/>
  <c r="G71" i="1"/>
  <c r="G70" i="1"/>
  <c r="G69" i="1"/>
  <c r="G68" i="1"/>
  <c r="G67" i="1"/>
  <c r="G66" i="1"/>
  <c r="G82" i="1" s="1"/>
  <c r="G63" i="1"/>
  <c r="G62" i="1"/>
  <c r="G61" i="1"/>
  <c r="G60" i="1"/>
  <c r="G59" i="1"/>
  <c r="G58" i="1"/>
  <c r="G57" i="1"/>
  <c r="G56" i="1"/>
  <c r="G64" i="1" s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41" i="1" s="1"/>
  <c r="G20" i="1"/>
  <c r="G17" i="1"/>
  <c r="G16" i="1"/>
  <c r="G15" i="1"/>
  <c r="G14" i="1"/>
  <c r="G13" i="1"/>
  <c r="G12" i="1"/>
  <c r="G11" i="1"/>
  <c r="G10" i="1"/>
  <c r="A10" i="1"/>
  <c r="A11" i="1" s="1"/>
  <c r="A12" i="1" s="1"/>
  <c r="A13" i="1" s="1"/>
  <c r="A14" i="1" s="1"/>
  <c r="A15" i="1" s="1"/>
  <c r="A16" i="1" s="1"/>
  <c r="A17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5" i="1" s="1"/>
  <c r="A36" i="1" s="1"/>
  <c r="A37" i="1" s="1"/>
  <c r="A38" i="1" s="1"/>
  <c r="A39" i="1" s="1"/>
  <c r="A40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6" i="1" s="1"/>
  <c r="A57" i="1" s="1"/>
  <c r="A58" i="1" s="1"/>
  <c r="A59" i="1" s="1"/>
  <c r="A60" i="1" s="1"/>
  <c r="A61" i="1" s="1"/>
  <c r="A62" i="1" s="1"/>
  <c r="A63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81" i="1" s="1"/>
  <c r="A84" i="1" s="1"/>
  <c r="A85" i="1" s="1"/>
  <c r="A86" i="1" s="1"/>
  <c r="A87" i="1" s="1"/>
  <c r="A91" i="1" s="1"/>
  <c r="A92" i="1" s="1"/>
  <c r="A95" i="1" s="1"/>
  <c r="A98" i="1" s="1"/>
  <c r="A101" i="1" s="1"/>
  <c r="A102" i="1" s="1"/>
  <c r="A103" i="1" s="1"/>
  <c r="A104" i="1" s="1"/>
  <c r="A105" i="1" s="1"/>
  <c r="A106" i="1" s="1"/>
  <c r="A107" i="1" s="1"/>
  <c r="A112" i="1" s="1"/>
  <c r="A113" i="1" s="1"/>
  <c r="A114" i="1" s="1"/>
  <c r="A115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46" i="1" s="1"/>
  <c r="A147" i="1" s="1"/>
  <c r="A148" i="1" s="1"/>
  <c r="A149" i="1" s="1"/>
  <c r="A150" i="1" s="1"/>
  <c r="G9" i="1"/>
  <c r="G8" i="1"/>
  <c r="G7" i="1"/>
  <c r="G18" i="1" s="1"/>
  <c r="A7" i="1"/>
  <c r="A8" i="1" s="1"/>
  <c r="G6" i="1"/>
  <c r="G152" i="1" l="1"/>
  <c r="D160" i="1" l="1"/>
</calcChain>
</file>

<file path=xl/sharedStrings.xml><?xml version="1.0" encoding="utf-8"?>
<sst xmlns="http://schemas.openxmlformats.org/spreadsheetml/2006/main" count="407" uniqueCount="224">
  <si>
    <t>BORDEREAU DES PRIX - DETAIL ESTIMATF RELATIF A L'APPEL D'OFFRES OUVERT N° 30/SMTF/DM/FSH/2026</t>
  </si>
  <si>
    <t>LES TRAVAUX DE RESTAURATION DE LA MOSQUEE SOULTANIET SES DÉPENDANCES À MARRAKECH, EN LOT UNIQUE</t>
  </si>
  <si>
    <t>Prix N°</t>
  </si>
  <si>
    <t>Désignation des prestations</t>
  </si>
  <si>
    <t>U</t>
  </si>
  <si>
    <t>Quantité</t>
  </si>
  <si>
    <t>Prix unitaire en Dirhams
(Hors TVA)</t>
  </si>
  <si>
    <t>Total H.T</t>
  </si>
  <si>
    <t xml:space="preserve">En chiffres </t>
  </si>
  <si>
    <t>En lettres</t>
  </si>
  <si>
    <t>A. DÉMOLITION, DÉCAPAGE ET DÉPOSE</t>
  </si>
  <si>
    <t>Démolition de maçonnerie de toute nature et épaisseur y compris étayage et évacuation à la décharge publique</t>
  </si>
  <si>
    <t>M³</t>
  </si>
  <si>
    <t>Cent</t>
  </si>
  <si>
    <t xml:space="preserve">Démolition du dallage existant </t>
  </si>
  <si>
    <t>M²</t>
  </si>
  <si>
    <t>Soixante-dix</t>
  </si>
  <si>
    <t>Dépose des planchers en bois irrecuperables y compris complexe d’étanchéité</t>
  </si>
  <si>
    <t>Cent cinquante</t>
  </si>
  <si>
    <t xml:space="preserve">Décapage du complexe d’étanchéité de toute nature des planchers terrasses </t>
  </si>
  <si>
    <t>Soixante dix</t>
  </si>
  <si>
    <t>Décapage des enduits des murs de toute nature</t>
  </si>
  <si>
    <t>Trente</t>
  </si>
  <si>
    <t>Dépose couverture légere en fibre de verre ondulé y/c la structure</t>
  </si>
  <si>
    <t>Quarante</t>
  </si>
  <si>
    <t>Dépose générale de l’installation électrique et sonore</t>
  </si>
  <si>
    <t>F</t>
  </si>
  <si>
    <t>Six mille</t>
  </si>
  <si>
    <t>Dépose générale de la plomberie et évacuations des eaux pluviales</t>
  </si>
  <si>
    <t>Cinq mille</t>
  </si>
  <si>
    <t>Dépose générale du réseau d’assainissement existant</t>
  </si>
  <si>
    <t>Ens</t>
  </si>
  <si>
    <t>Dépose des sanitaires existants</t>
  </si>
  <si>
    <t>Mille</t>
  </si>
  <si>
    <t>Dépose de menuiserie bois et métallique y/c stockage</t>
  </si>
  <si>
    <t xml:space="preserve">Dépose soignée des tuiles existantes y compris couche d'accrochage </t>
  </si>
  <si>
    <t>ml</t>
  </si>
  <si>
    <t>TOTAL DÉMOLITION, DÉCAPAGE ET DÉPOSE</t>
  </si>
  <si>
    <t>B. GROS ŒUVRES</t>
  </si>
  <si>
    <t>Fouilles en puits, en tranchées et en rigoles dans tout terrain y/c rochers</t>
  </si>
  <si>
    <t>Quatre-vingt-dix</t>
  </si>
  <si>
    <t>Mise en remblais et évacuation à la décharge publique</t>
  </si>
  <si>
    <t>Cinquante</t>
  </si>
  <si>
    <t>Béton de propreté</t>
  </si>
  <si>
    <t>Six cent cinquante</t>
  </si>
  <si>
    <t xml:space="preserve">Gros béton </t>
  </si>
  <si>
    <t>Neuf cents</t>
  </si>
  <si>
    <t>Forme en béton de 0,13m y/c aciers, tout venant et film polyane</t>
  </si>
  <si>
    <t>Deux cent cinquante</t>
  </si>
  <si>
    <t xml:space="preserve">Béton pour béton armé en infrastructure et superstructure  </t>
  </si>
  <si>
    <t>Mille quatre cents</t>
  </si>
  <si>
    <t xml:space="preserve">Armatures pour béton armé </t>
  </si>
  <si>
    <t>Kg</t>
  </si>
  <si>
    <t>Quinze</t>
  </si>
  <si>
    <t xml:space="preserve">Fourniture et pose de la maçonnerie en elevation en agglos de 20cm </t>
  </si>
  <si>
    <t>Deux cents</t>
  </si>
  <si>
    <t xml:space="preserve">Fourniture et pose de la maçonnerie en elevation en agglos de 10cm </t>
  </si>
  <si>
    <t>Cent trente</t>
  </si>
  <si>
    <t>Plancher en corps creux tout dimentions</t>
  </si>
  <si>
    <t>Deux cent quarante</t>
  </si>
  <si>
    <t>CONSOLIDATION ET RESTAURATION DES MURS TRADITIONNELS EN FONDATION ET ÉLÉVATION EN BRIQUES PLEINES TRADITIONNELLES</t>
  </si>
  <si>
    <t>Deux mille</t>
  </si>
  <si>
    <t>Regards visitable et non visitable:</t>
  </si>
  <si>
    <t>a) Regard non visitable de (0,40m x 0,40m)</t>
  </si>
  <si>
    <t>Cinq cent cinquante</t>
  </si>
  <si>
    <t>b) Regard non visitable de (0,50m x 0,50m)</t>
  </si>
  <si>
    <t>c) Regard visitable de (0,60m x 0,60m)</t>
  </si>
  <si>
    <t>Sept cent cinquante</t>
  </si>
  <si>
    <t>Canalisations en buses en PVC d'assainissement (SERIE I) de diamètre 200 mm</t>
  </si>
  <si>
    <t>Ml</t>
  </si>
  <si>
    <t>Deux cent vingt</t>
  </si>
  <si>
    <t>RENFORCEMENT ET TRAITEMENT DES MURS FISSURÉS EN ÉLÉVATION</t>
  </si>
  <si>
    <t xml:space="preserve">FOURNITURE ET POSE DE MAÇONNERIE EN BRIQUES PLEINES TRADITIONNELLES POUR HABILLAGE DES MURS ET RECONSTRUCTION DES STRUCTURES À DÉMOLIR </t>
  </si>
  <si>
    <t>Couronnement d'acrotères en brique traditionnelle dhar hmar</t>
  </si>
  <si>
    <t>Couvre joint en maçonnerie traditionnelle en briques pleines</t>
  </si>
  <si>
    <t>Enduit et dressage au mortier de chaux traditionnel sur murs exterieurs et interieurs</t>
  </si>
  <si>
    <t>TOTAL GROS ŒUVRES</t>
  </si>
  <si>
    <t>C. ETANCHEITE</t>
  </si>
  <si>
    <t>Fourniture et pose de complexe d’étanchéité traditionnelle sur plancher en bois horizontal</t>
  </si>
  <si>
    <t>Quatre cent cinquante</t>
  </si>
  <si>
    <t>Etanchéité légère pour salles d'eau et fondations</t>
  </si>
  <si>
    <t>Fourniture et pose de gargouilles en plomb de 50 x 50 cm et e= 3mm y compris crapaudines galvanisées</t>
  </si>
  <si>
    <t xml:space="preserve">Forme de pente en béton y/c chape de lissage </t>
  </si>
  <si>
    <t xml:space="preserve">Gorges pour solins au mortier de ciment </t>
  </si>
  <si>
    <t>Etancheité bicouche</t>
  </si>
  <si>
    <t>Cent soixante-dix</t>
  </si>
  <si>
    <t xml:space="preserve">Système étanchéité bicouche pour les reliefs et pour les angles d’acrotère / Dfira </t>
  </si>
  <si>
    <t>fourniture et pose de zellige traditionnel "tagra" non émaillé de 10 x10 sur terrasses horizontales</t>
  </si>
  <si>
    <t>Trois cent cinquante</t>
  </si>
  <si>
    <t>Fourniture et pose de plinthes en zellige traditionnel "tagra" non émaillé de 10 x10 cm au niveau des terrasses</t>
  </si>
  <si>
    <t>Cent dix</t>
  </si>
  <si>
    <t>Stabilisation à la chaux pour arcotère</t>
  </si>
  <si>
    <t>Revêtement en tuiles traditionnelles vertes vernissées</t>
  </si>
  <si>
    <t>Six cents</t>
  </si>
  <si>
    <t>TOTAL ETANCHEITE</t>
  </si>
  <si>
    <t>D. REVETEMENT DU SOLS ET MURS</t>
  </si>
  <si>
    <t>REVETEMENT DE SOL EN BEJMAT</t>
  </si>
  <si>
    <t>Sept cents</t>
  </si>
  <si>
    <t>PLINTHE EN BEJMAT</t>
  </si>
  <si>
    <t>ML</t>
  </si>
  <si>
    <t xml:space="preserve">FOURNITURE ET POSE DU REVETEMENT DES MURS EN ZELLIGE  TYPE « TARSIA  EN COULEUR » AVEC SES DIFFERENTS MOTIFS ET CALPINAGE Y/C BORDURE ET CHARAFA </t>
  </si>
  <si>
    <t>Mille cinq cents</t>
  </si>
  <si>
    <t>FOURNITURE ET POSE DU REVETEMENT DU SOL ET MUR DE H=0.60 m EN ZELLIGE TYPE « MDOUDEB BLACHACH EN COULEUR » AVEC SES DIFFERENTS MOTIFS ET CALPINAGE Y/C BORDURES ET LAHSOURS</t>
  </si>
  <si>
    <t>Mille cent</t>
  </si>
  <si>
    <t xml:space="preserve"> SEUIL EN MARBRE Y/C RETOMBEES ET PLINTHES</t>
  </si>
  <si>
    <t>Cinq cents</t>
  </si>
  <si>
    <t>REVETEMENT DES MURS EN CARREAUX DE FAÏENCE 20x50 CM</t>
  </si>
  <si>
    <t>REVETEMENT DU SOLS EN CARREAUX DE FAÏENCE ANTIDERAPANT</t>
  </si>
  <si>
    <t>Trois cents</t>
  </si>
  <si>
    <t>RESTAURATION DU REVETEMENT MURAL EN PLATRE SCULPTE A LA MAIN POUR FACADE MIHRAB.</t>
  </si>
  <si>
    <t>TOTAL REVETEMENT DU SOLS ET MURS</t>
  </si>
  <si>
    <t>E. MENUISERIE BOIS ET METALLIQUE</t>
  </si>
  <si>
    <t>RESTAURATION, RENFORCEMENT ET TRAITEMENT DES PLANCHERS PLATS EN BOIS DE CÈDRE</t>
  </si>
  <si>
    <t>Mille huit cents</t>
  </si>
  <si>
    <t>FOURNITURE ET POSE DE PLANCHERS COMPLETS HORIZONTAUX EN BOIS DE CÈDRE</t>
  </si>
  <si>
    <t>FOURNITURE ET POSE DE "OUASSADATES" ET LINTEAUX EN MADRIERS DE BOIS DE CÈDRE</t>
  </si>
  <si>
    <t>Dix-sept mille</t>
  </si>
  <si>
    <t>FOURNITURE ET POSE DE POUTRES ET CONSOLES EN MADRIERS ACCOLES DE BOIS DE CÈDRE</t>
  </si>
  <si>
    <t>PORTE FENETRE POUR SAHN EN BOIS DE CEDRE Y COMPRIS VITRERIE</t>
  </si>
  <si>
    <t>Deux mille deux cents</t>
  </si>
  <si>
    <t>RESTAURATION DE PORTE D’ENTREE EN BOIS DE CEDRE</t>
  </si>
  <si>
    <t>Mille trois cents</t>
  </si>
  <si>
    <t>PORTE D’ENTREE EN BOIS DE CEDRE</t>
  </si>
  <si>
    <t>PORTES A LAMES EN BOIS ROUGE 1er CHOIX</t>
  </si>
  <si>
    <t>Mille deux cents</t>
  </si>
  <si>
    <t>FENETRES EN BOIS ROUGE 1 er CHOIX Y COMPRIS VITRERIE</t>
  </si>
  <si>
    <t xml:space="preserve">PLACARD DE LA QEBLA EN CEDRE  1er CHOIX </t>
  </si>
  <si>
    <t>FOURNITURE ET POSE DES PANNEAUX DE MOUCHARABIE EN BOIS ROUGE 1er CHOIX</t>
  </si>
  <si>
    <t>CHAIRE DE CONFERENCE EN BOIS DE CEDRE SCULPTE</t>
  </si>
  <si>
    <t xml:space="preserve">FOURNITURE ET POSE DE PORTES CHAUSSURES  EN BOIS DE SAPIN ROUGE DE 1ER CHOIX </t>
  </si>
  <si>
    <t>a- Mural (dimension 0,30x2,00)m</t>
  </si>
  <si>
    <t>b- A côté des poteaux (0,40x0,80x1,20) m</t>
  </si>
  <si>
    <t xml:space="preserve"> FOURNITURE ET POSE DES GRILLES METALLIQUES DECORATIVES</t>
  </si>
  <si>
    <t>TOTAL MENUISERIE BOIS ET METALLIQUE</t>
  </si>
  <si>
    <t>F. PLOMBERIE, SANITAIRES ET PROTECTION INCENDIE</t>
  </si>
  <si>
    <t>Aménagment nich de compteur eau potable</t>
  </si>
  <si>
    <t>Quatre mille</t>
  </si>
  <si>
    <t>Alimentation en PEHD Ø32 mm PN16</t>
  </si>
  <si>
    <t>Vannes d'arrêt tous diamètres</t>
  </si>
  <si>
    <t>Distribution en tube PPR PN16</t>
  </si>
  <si>
    <t>a- PPR Ø 20mm</t>
  </si>
  <si>
    <t>Soixante</t>
  </si>
  <si>
    <t>b- PPR Ø 25mm</t>
  </si>
  <si>
    <t>c- PPR Ø 32mm</t>
  </si>
  <si>
    <t>Quatre-vingts</t>
  </si>
  <si>
    <t>Vannes d'arrêt en PPR PN16 tous diamètres</t>
  </si>
  <si>
    <t xml:space="preserve">Canalisations en polyéthylène réticulé </t>
  </si>
  <si>
    <t>a- PER Ø 16/13 mm</t>
  </si>
  <si>
    <t>Cinquante-cinq</t>
  </si>
  <si>
    <t>b- PER Ø 20/16 mm</t>
  </si>
  <si>
    <t>Soixante-quinze</t>
  </si>
  <si>
    <t xml:space="preserve">COFFRETS ET COLLECTEURS </t>
  </si>
  <si>
    <t>a- Collecteur de distribution en bronze 02  départs</t>
  </si>
  <si>
    <t>b- Collecteur de distribution en bronze 09 départs</t>
  </si>
  <si>
    <t xml:space="preserve">Descente d'évacuation en tube PVC </t>
  </si>
  <si>
    <t>a- PVC Ø 50mm</t>
  </si>
  <si>
    <t>Cent vingt</t>
  </si>
  <si>
    <t>b- PVC Ø 110mm</t>
  </si>
  <si>
    <t xml:space="preserve">Robinet de puisage </t>
  </si>
  <si>
    <t>CHAUFFE-EAU ÉLECTRIQUE DE 100L</t>
  </si>
  <si>
    <t>Deux mille cinq cents</t>
  </si>
  <si>
    <t xml:space="preserve">WC a la turque </t>
  </si>
  <si>
    <t>Siphon de sol en inox 20x20 cm</t>
  </si>
  <si>
    <t xml:space="preserve">Siege de WC à l'anglaise pour PMR </t>
  </si>
  <si>
    <t>Lave main pour P.M.R.</t>
  </si>
  <si>
    <t>EXTINCTEURS</t>
  </si>
  <si>
    <t xml:space="preserve">a- Extincteur portatif à neige carbonique CO2 de 6 kg </t>
  </si>
  <si>
    <t xml:space="preserve">b- Extincteur à poudre polyvalente de 6 kg </t>
  </si>
  <si>
    <t>TOTAL PLOMBERIE, SANITAIRES ET PROTECTION INCENDIE</t>
  </si>
  <si>
    <t>G. ELECTRICITE, LUSTRERIE ET SONORISATION</t>
  </si>
  <si>
    <t xml:space="preserve">BOITE DE COUPURE </t>
  </si>
  <si>
    <t xml:space="preserve">	COFFRET DE COMPTEUR  </t>
  </si>
  <si>
    <t>TABLEAU DE PROTECTION GENERAL TGBT</t>
  </si>
  <si>
    <t>Dix mille</t>
  </si>
  <si>
    <t>Câbles électriques de distribution BT</t>
  </si>
  <si>
    <t xml:space="preserve">a- CABLE ARME U1000 RO2V – 5x10 mm² </t>
  </si>
  <si>
    <t xml:space="preserve">b- CABLE ARME U1000 RO2V – 2x10 mm² </t>
  </si>
  <si>
    <t>Cent quatre-vingts</t>
  </si>
  <si>
    <t>c- CABLE ARME U1000 RO2V – 2x4 MM²+T</t>
  </si>
  <si>
    <t>Trente-cinq</t>
  </si>
  <si>
    <t>TABLEAU DE COMMANDE</t>
  </si>
  <si>
    <t>MISE À LA TERRE</t>
  </si>
  <si>
    <t>Quatre mille cinq cents</t>
  </si>
  <si>
    <t>LIAISON ÉQUIPOTENTIELLE</t>
  </si>
  <si>
    <t>Huit cents</t>
  </si>
  <si>
    <t>FOYER LUMINEUX SIMPLE ALLUMAGE</t>
  </si>
  <si>
    <t xml:space="preserve">FOYER LUMINEUX SIMPLE ALLUMAGE ETANCHE </t>
  </si>
  <si>
    <t>FOYER VA ET VIENT</t>
  </si>
  <si>
    <t>FOYERS SUPPLÉMENTAIRES</t>
  </si>
  <si>
    <t>FOYERS SUR BLOC DE SECOURS</t>
  </si>
  <si>
    <t>PRISE DE COURANT 2X16A+T</t>
  </si>
  <si>
    <t>Cent quarante</t>
  </si>
  <si>
    <t>PRISE DE COURANT 2X16A+T+ÉTANCHE</t>
  </si>
  <si>
    <t>Cent soixante</t>
  </si>
  <si>
    <t xml:space="preserve">PRISE DE COURANT CHAUFFE-EAU </t>
  </si>
  <si>
    <t>Prise TV</t>
  </si>
  <si>
    <t>Fourniture et pose lustres moyens (80 cm de diamètre) de style traditionnel en bronze</t>
  </si>
  <si>
    <t>Huit mille</t>
  </si>
  <si>
    <t>Fnar artisanal traditionnel suspendu</t>
  </si>
  <si>
    <t>HUBLOT PALFONNIER LED 18W</t>
  </si>
  <si>
    <t>APPLIQUE MURAL ETANCHE LED 18W</t>
  </si>
  <si>
    <t>BLOC AUTONOME D'ÉCLAIRAGE DE SÉCURITÉ -60LUM</t>
  </si>
  <si>
    <t xml:space="preserve">Sonorisation </t>
  </si>
  <si>
    <t>a- Baie métallique</t>
  </si>
  <si>
    <t>b- Amplificateur de puissance 120w</t>
  </si>
  <si>
    <t>c- Système micro à main sans fil</t>
  </si>
  <si>
    <t>d- Micro à main</t>
  </si>
  <si>
    <t>e- Support micro girafe</t>
  </si>
  <si>
    <t>f- Projecteur de son 36 w</t>
  </si>
  <si>
    <t>g- Haut Parleur exterieur</t>
  </si>
  <si>
    <t>TOTAL ELECTRICITE, LUSTRERIE ET SONORISATION</t>
  </si>
  <si>
    <t>H -  PEINTURE ET VITRERIE</t>
  </si>
  <si>
    <t>Peinture acrylique sur murs intérieurs, extérieurs et plafonds en trois couches</t>
  </si>
  <si>
    <t xml:space="preserve">PEINTURE GLYCÉROPHTALIQUE MATE </t>
  </si>
  <si>
    <t>PEINTURE GLYCÉROPHTALIQUE LAQUÉE SUR MENUISERIE BOIS</t>
  </si>
  <si>
    <t>PEINTURE GLYCÉROPHTALIQUE LAQUÉE SUR MENUISERIE MÉTALLIQUE</t>
  </si>
  <si>
    <t>VERNIS SUR MENUISERIE BOIS EN INTÉRIEUR ET EXTÉRIEUR</t>
  </si>
  <si>
    <t>TOTAL PEINTURE ET VITRERIE</t>
  </si>
  <si>
    <t>TOTAL  H.T</t>
  </si>
  <si>
    <t>TAUX TVA ( 20 % )</t>
  </si>
  <si>
    <t>TOTAL  TTC</t>
  </si>
  <si>
    <t>Arrêté le présent bordereau des prix - détail estimatif à la somme de : ,,,,,,,,,,,,,,,,,,,,,,,,,,,,,,,,,,,,,,,,,,,,,,,,,,,,,,,,,,,,,,,,,,,,,,,,,,,,,,,,,,,,,,,,,, Dirham TTC</t>
  </si>
  <si>
    <t>TAUX DU RABAIS OU MAJORATION (%)</t>
  </si>
  <si>
    <t>TOTAL  APRES RABAIS OU MAJORATION H,T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</si>
</sst>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_(\$* #,##0.00_);_(\$* \(#,##0.00\);_(\$* \-??_);_(@_)"/>
    <numFmt numFmtId="166" formatCode="_-* #,##0.00_-;\-* #,##0.00_-;_-* \-??_-;_-@_-"/>
    <numFmt numFmtId="167" formatCode="_-* #,##0.00\ _F_-;\-* #,##0.00\ _F_-;_-* \-??\ _F_-;_-@_-"/>
    <numFmt numFmtId="168" formatCode="0.000"/>
  </numFmts>
  <fonts count="22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Geneva"/>
      <family val="2"/>
      <charset val="1"/>
    </font>
    <font>
      <sz val="11"/>
      <name val="Century Gothic"/>
      <family val="2"/>
      <charset val="1"/>
    </font>
    <font>
      <sz val="10"/>
      <name val="Century Gothic"/>
      <family val="2"/>
      <charset val="1"/>
    </font>
    <font>
      <b/>
      <sz val="10"/>
      <name val="Century Gothic"/>
      <family val="2"/>
      <charset val="1"/>
    </font>
    <font>
      <b/>
      <u/>
      <sz val="18"/>
      <color theme="1"/>
      <name val="Sakkal Majalla"/>
    </font>
    <font>
      <b/>
      <sz val="11"/>
      <name val="Century Gothic"/>
      <family val="2"/>
      <charset val="1"/>
    </font>
    <font>
      <b/>
      <sz val="16"/>
      <color theme="1"/>
      <name val="Sakkal Majalla"/>
    </font>
    <font>
      <b/>
      <u/>
      <sz val="12"/>
      <name val="Century Gothic"/>
      <family val="2"/>
      <charset val="1"/>
    </font>
    <font>
      <b/>
      <sz val="12"/>
      <name val="Century Gothic"/>
      <family val="2"/>
      <charset val="1"/>
    </font>
    <font>
      <sz val="10"/>
      <color theme="1"/>
      <name val="Century Gothic"/>
      <family val="2"/>
      <charset val="1"/>
    </font>
    <font>
      <b/>
      <u/>
      <sz val="11"/>
      <name val="Century Gothic"/>
      <family val="2"/>
      <charset val="1"/>
    </font>
    <font>
      <sz val="10"/>
      <color rgb="FF00B050"/>
      <name val="Century Gothic"/>
      <family val="2"/>
      <charset val="1"/>
    </font>
    <font>
      <sz val="11"/>
      <name val="Tahoma"/>
      <family val="2"/>
      <charset val="1"/>
    </font>
    <font>
      <sz val="12"/>
      <name val="Century Gothic"/>
      <family val="2"/>
      <charset val="1"/>
    </font>
    <font>
      <b/>
      <u/>
      <sz val="12"/>
      <color rgb="FF000000"/>
      <name val="Century Gothic"/>
      <family val="2"/>
      <charset val="1"/>
    </font>
    <font>
      <b/>
      <sz val="14"/>
      <name val="Cambria"/>
      <family val="1"/>
      <charset val="1"/>
    </font>
    <font>
      <sz val="12"/>
      <color theme="1"/>
      <name val="Century Gothic"/>
      <family val="2"/>
      <charset val="1"/>
    </font>
    <font>
      <sz val="11"/>
      <color theme="1"/>
      <name val="Calibri"/>
      <family val="2"/>
      <charset val="1"/>
    </font>
    <font>
      <b/>
      <sz val="14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78026673177287"/>
        <bgColor rgb="FFD7E4BD"/>
      </patternFill>
    </fill>
    <fill>
      <patternFill patternType="solid">
        <fgColor theme="0"/>
        <bgColor rgb="FFFFFFCC"/>
      </patternFill>
    </fill>
    <fill>
      <patternFill patternType="solid">
        <fgColor theme="6" tint="0.59978026673177287"/>
        <bgColor rgb="FFDBEEF4"/>
      </patternFill>
    </fill>
    <fill>
      <patternFill patternType="solid">
        <fgColor theme="8" tint="0.79979857783745845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164" fontId="1" fillId="0" borderId="0"/>
    <xf numFmtId="164" fontId="1" fillId="0" borderId="0"/>
    <xf numFmtId="164" fontId="20" fillId="0" borderId="0"/>
    <xf numFmtId="164" fontId="2" fillId="0" borderId="0"/>
    <xf numFmtId="165" fontId="1" fillId="0" borderId="0"/>
    <xf numFmtId="165" fontId="1" fillId="0" borderId="0"/>
    <xf numFmtId="164" fontId="2" fillId="0" borderId="0"/>
    <xf numFmtId="164" fontId="2" fillId="0" borderId="0"/>
    <xf numFmtId="166" fontId="20" fillId="0" borderId="0"/>
    <xf numFmtId="167" fontId="1" fillId="0" borderId="0"/>
    <xf numFmtId="167" fontId="1" fillId="0" borderId="0"/>
    <xf numFmtId="164" fontId="1" fillId="0" borderId="0"/>
    <xf numFmtId="167" fontId="1" fillId="0" borderId="0"/>
    <xf numFmtId="164" fontId="20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9" fontId="2" fillId="0" borderId="0"/>
  </cellStyleXfs>
  <cellXfs count="70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17" applyFont="1" applyAlignment="1">
      <alignment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3" fillId="4" borderId="1" xfId="0" applyFont="1" applyFill="1" applyBorder="1" applyAlignment="1">
      <alignment horizontal="left" vertical="center" wrapText="1" indent="7"/>
    </xf>
    <xf numFmtId="4" fontId="8" fillId="4" borderId="1" xfId="0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 indent="8"/>
    </xf>
    <xf numFmtId="0" fontId="14" fillId="3" borderId="1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0" fontId="12" fillId="0" borderId="1" xfId="0" applyFont="1" applyBorder="1" applyAlignment="1">
      <alignment horizontal="justify" vertical="center"/>
    </xf>
    <xf numFmtId="2" fontId="5" fillId="0" borderId="1" xfId="0" applyNumberFormat="1" applyFont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justify" vertical="center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5" fillId="3" borderId="1" xfId="0" applyFont="1" applyFill="1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17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left" vertical="center" wrapText="1" indent="6"/>
    </xf>
    <xf numFmtId="167" fontId="18" fillId="0" borderId="1" xfId="24" applyNumberFormat="1" applyFont="1" applyBorder="1" applyAlignment="1">
      <alignment horizontal="center" vertical="center"/>
    </xf>
    <xf numFmtId="0" fontId="1" fillId="0" borderId="0" xfId="21" applyFont="1" applyAlignment="1">
      <alignment horizontal="center" wrapText="1"/>
    </xf>
    <xf numFmtId="2" fontId="18" fillId="0" borderId="0" xfId="0" applyNumberFormat="1" applyFont="1" applyAlignment="1">
      <alignment horizontal="center" vertical="center" wrapText="1"/>
    </xf>
    <xf numFmtId="167" fontId="18" fillId="0" borderId="0" xfId="24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 indent="7"/>
    </xf>
    <xf numFmtId="0" fontId="13" fillId="4" borderId="1" xfId="0" applyFont="1" applyFill="1" applyBorder="1" applyAlignment="1">
      <alignment horizontal="left" vertical="center" wrapText="1" indent="8"/>
    </xf>
    <xf numFmtId="2" fontId="18" fillId="0" borderId="1" xfId="0" applyNumberFormat="1" applyFont="1" applyBorder="1" applyAlignment="1">
      <alignment horizontal="center" vertical="center" wrapText="1"/>
    </xf>
    <xf numFmtId="0" fontId="19" fillId="0" borderId="0" xfId="24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 indent="6"/>
    </xf>
    <xf numFmtId="2" fontId="21" fillId="0" borderId="1" xfId="0" applyNumberFormat="1" applyFont="1" applyBorder="1" applyAlignment="1">
      <alignment horizontal="center" vertical="center" wrapText="1"/>
    </xf>
  </cellXfs>
  <cellStyles count="31">
    <cellStyle name="Comma 2" xfId="1"/>
    <cellStyle name="Comma 2 2" xfId="2"/>
    <cellStyle name="Comma 3" xfId="3"/>
    <cellStyle name="Comma 3 2" xfId="4"/>
    <cellStyle name="Euro" xfId="5"/>
    <cellStyle name="Euro 2" xfId="6"/>
    <cellStyle name="Milliers 2" xfId="7"/>
    <cellStyle name="Milliers 2 2" xfId="8"/>
    <cellStyle name="Milliers 2 3" xfId="9"/>
    <cellStyle name="Milliers 3" xfId="10"/>
    <cellStyle name="Milliers 4" xfId="11"/>
    <cellStyle name="Milliers 4 2" xfId="12"/>
    <cellStyle name="Milliers 4 3" xfId="13"/>
    <cellStyle name="Milliers 5" xfId="14"/>
    <cellStyle name="Milliers 9" xfId="15"/>
    <cellStyle name="Normal" xfId="0" builtinId="0"/>
    <cellStyle name="Normal - Style1" xfId="16"/>
    <cellStyle name="Normal 2" xfId="17"/>
    <cellStyle name="Normal 2 2" xfId="18"/>
    <cellStyle name="Normal 2 2 2" xfId="19"/>
    <cellStyle name="Normal 2 2 3" xfId="20"/>
    <cellStyle name="Normal 2_BRD" xfId="21"/>
    <cellStyle name="Normal 3" xfId="22"/>
    <cellStyle name="Normal 3 2" xfId="23"/>
    <cellStyle name="Normal 4" xfId="24"/>
    <cellStyle name="Normal 4 2" xfId="25"/>
    <cellStyle name="Normal 5" xfId="26"/>
    <cellStyle name="Normal 6" xfId="27"/>
    <cellStyle name="Normal 6 2" xfId="28"/>
    <cellStyle name="Normal 7" xfId="29"/>
    <cellStyle name="Pourcentage 2" xfId="3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VH199"/>
  <sheetViews>
    <sheetView showZeros="0" tabSelected="1" view="pageBreakPreview" zoomScaleNormal="100" zoomScaleSheetLayoutView="100" zoomScalePageLayoutView="120" workbookViewId="0">
      <pane ySplit="4" topLeftCell="A5" activePane="bottomLeft" state="frozen"/>
      <selection pane="bottomLeft" activeCell="A153" sqref="A153:F153"/>
    </sheetView>
  </sheetViews>
  <sheetFormatPr baseColWidth="10" defaultColWidth="9.140625" defaultRowHeight="16.5"/>
  <cols>
    <col min="1" max="1" width="8.140625" style="1" customWidth="1"/>
    <col min="2" max="2" width="69.7109375" style="2" customWidth="1"/>
    <col min="3" max="3" width="4.85546875" style="2" customWidth="1"/>
    <col min="4" max="4" width="11.85546875" style="3" customWidth="1"/>
    <col min="5" max="5" width="13.42578125" style="4" customWidth="1"/>
    <col min="6" max="6" width="16.85546875" style="4" customWidth="1"/>
    <col min="7" max="7" width="22" style="5" customWidth="1"/>
    <col min="8" max="246" width="9.140625" style="6"/>
    <col min="247" max="247" width="4.7109375" style="6" customWidth="1"/>
    <col min="248" max="248" width="65.5703125" style="6" customWidth="1"/>
    <col min="249" max="249" width="4.85546875" style="6" customWidth="1"/>
    <col min="250" max="252" width="17.85546875" style="6" customWidth="1"/>
    <col min="253" max="253" width="20.5703125" style="6" customWidth="1"/>
    <col min="254" max="256" width="11.5703125" style="6" hidden="1" customWidth="1"/>
    <col min="257" max="262" width="11.42578125" style="6" customWidth="1"/>
    <col min="263" max="502" width="9.140625" style="6"/>
    <col min="503" max="503" width="4.7109375" style="6" customWidth="1"/>
    <col min="504" max="504" width="65.5703125" style="6" customWidth="1"/>
    <col min="505" max="505" width="4.85546875" style="6" customWidth="1"/>
    <col min="506" max="508" width="17.85546875" style="6" customWidth="1"/>
    <col min="509" max="509" width="20.5703125" style="6" customWidth="1"/>
    <col min="510" max="512" width="11.5703125" style="6" hidden="1" customWidth="1"/>
    <col min="513" max="518" width="11.42578125" style="6" customWidth="1"/>
    <col min="519" max="758" width="9.140625" style="6"/>
    <col min="759" max="759" width="4.7109375" style="6" customWidth="1"/>
    <col min="760" max="760" width="65.5703125" style="6" customWidth="1"/>
    <col min="761" max="761" width="4.85546875" style="6" customWidth="1"/>
    <col min="762" max="764" width="17.85546875" style="6" customWidth="1"/>
    <col min="765" max="765" width="20.5703125" style="6" customWidth="1"/>
    <col min="766" max="768" width="11.5703125" style="6" hidden="1" customWidth="1"/>
    <col min="769" max="774" width="11.42578125" style="6" customWidth="1"/>
    <col min="775" max="1014" width="9.140625" style="6"/>
    <col min="1015" max="1015" width="4.7109375" style="6" customWidth="1"/>
    <col min="1016" max="1016" width="65.5703125" style="6" customWidth="1"/>
    <col min="1017" max="1017" width="4.85546875" style="6" customWidth="1"/>
    <col min="1018" max="1020" width="17.85546875" style="6" customWidth="1"/>
    <col min="1021" max="1021" width="20.5703125" style="6" customWidth="1"/>
    <col min="1022" max="1024" width="11.5703125" style="6" hidden="1" customWidth="1"/>
    <col min="1025" max="1030" width="11.42578125" style="6" customWidth="1"/>
    <col min="1031" max="1270" width="9.140625" style="6"/>
    <col min="1271" max="1271" width="4.7109375" style="6" customWidth="1"/>
    <col min="1272" max="1272" width="65.5703125" style="6" customWidth="1"/>
    <col min="1273" max="1273" width="4.85546875" style="6" customWidth="1"/>
    <col min="1274" max="1276" width="17.85546875" style="6" customWidth="1"/>
    <col min="1277" max="1277" width="20.5703125" style="6" customWidth="1"/>
    <col min="1278" max="1280" width="11.5703125" style="6" hidden="1" customWidth="1"/>
    <col min="1281" max="1286" width="11.42578125" style="6" customWidth="1"/>
    <col min="1287" max="1526" width="9.140625" style="6"/>
    <col min="1527" max="1527" width="4.7109375" style="6" customWidth="1"/>
    <col min="1528" max="1528" width="65.5703125" style="6" customWidth="1"/>
    <col min="1529" max="1529" width="4.85546875" style="6" customWidth="1"/>
    <col min="1530" max="1532" width="17.85546875" style="6" customWidth="1"/>
    <col min="1533" max="1533" width="20.5703125" style="6" customWidth="1"/>
    <col min="1534" max="1536" width="11.5703125" style="6" hidden="1" customWidth="1"/>
    <col min="1537" max="1542" width="11.42578125" style="6" customWidth="1"/>
    <col min="1543" max="1782" width="9.140625" style="6"/>
    <col min="1783" max="1783" width="4.7109375" style="6" customWidth="1"/>
    <col min="1784" max="1784" width="65.5703125" style="6" customWidth="1"/>
    <col min="1785" max="1785" width="4.85546875" style="6" customWidth="1"/>
    <col min="1786" max="1788" width="17.85546875" style="6" customWidth="1"/>
    <col min="1789" max="1789" width="20.5703125" style="6" customWidth="1"/>
    <col min="1790" max="1792" width="11.5703125" style="6" hidden="1" customWidth="1"/>
    <col min="1793" max="1798" width="11.42578125" style="6" customWidth="1"/>
    <col min="1799" max="2038" width="9.140625" style="6"/>
    <col min="2039" max="2039" width="4.7109375" style="6" customWidth="1"/>
    <col min="2040" max="2040" width="65.5703125" style="6" customWidth="1"/>
    <col min="2041" max="2041" width="4.85546875" style="6" customWidth="1"/>
    <col min="2042" max="2044" width="17.85546875" style="6" customWidth="1"/>
    <col min="2045" max="2045" width="20.5703125" style="6" customWidth="1"/>
    <col min="2046" max="2048" width="11.5703125" style="6" hidden="1" customWidth="1"/>
    <col min="2049" max="2054" width="11.42578125" style="6" customWidth="1"/>
    <col min="2055" max="2294" width="9.140625" style="6"/>
    <col min="2295" max="2295" width="4.7109375" style="6" customWidth="1"/>
    <col min="2296" max="2296" width="65.5703125" style="6" customWidth="1"/>
    <col min="2297" max="2297" width="4.85546875" style="6" customWidth="1"/>
    <col min="2298" max="2300" width="17.85546875" style="6" customWidth="1"/>
    <col min="2301" max="2301" width="20.5703125" style="6" customWidth="1"/>
    <col min="2302" max="2304" width="11.5703125" style="6" hidden="1" customWidth="1"/>
    <col min="2305" max="2310" width="11.42578125" style="6" customWidth="1"/>
    <col min="2311" max="2550" width="9.140625" style="6"/>
    <col min="2551" max="2551" width="4.7109375" style="6" customWidth="1"/>
    <col min="2552" max="2552" width="65.5703125" style="6" customWidth="1"/>
    <col min="2553" max="2553" width="4.85546875" style="6" customWidth="1"/>
    <col min="2554" max="2556" width="17.85546875" style="6" customWidth="1"/>
    <col min="2557" max="2557" width="20.5703125" style="6" customWidth="1"/>
    <col min="2558" max="2560" width="11.5703125" style="6" hidden="1" customWidth="1"/>
    <col min="2561" max="2566" width="11.42578125" style="6" customWidth="1"/>
    <col min="2567" max="2806" width="9.140625" style="6"/>
    <col min="2807" max="2807" width="4.7109375" style="6" customWidth="1"/>
    <col min="2808" max="2808" width="65.5703125" style="6" customWidth="1"/>
    <col min="2809" max="2809" width="4.85546875" style="6" customWidth="1"/>
    <col min="2810" max="2812" width="17.85546875" style="6" customWidth="1"/>
    <col min="2813" max="2813" width="20.5703125" style="6" customWidth="1"/>
    <col min="2814" max="2816" width="11.5703125" style="6" hidden="1" customWidth="1"/>
    <col min="2817" max="2822" width="11.42578125" style="6" customWidth="1"/>
    <col min="2823" max="3062" width="9.140625" style="6"/>
    <col min="3063" max="3063" width="4.7109375" style="6" customWidth="1"/>
    <col min="3064" max="3064" width="65.5703125" style="6" customWidth="1"/>
    <col min="3065" max="3065" width="4.85546875" style="6" customWidth="1"/>
    <col min="3066" max="3068" width="17.85546875" style="6" customWidth="1"/>
    <col min="3069" max="3069" width="20.5703125" style="6" customWidth="1"/>
    <col min="3070" max="3072" width="11.5703125" style="6" hidden="1" customWidth="1"/>
    <col min="3073" max="3078" width="11.42578125" style="6" customWidth="1"/>
    <col min="3079" max="3318" width="9.140625" style="6"/>
    <col min="3319" max="3319" width="4.7109375" style="6" customWidth="1"/>
    <col min="3320" max="3320" width="65.5703125" style="6" customWidth="1"/>
    <col min="3321" max="3321" width="4.85546875" style="6" customWidth="1"/>
    <col min="3322" max="3324" width="17.85546875" style="6" customWidth="1"/>
    <col min="3325" max="3325" width="20.5703125" style="6" customWidth="1"/>
    <col min="3326" max="3328" width="11.5703125" style="6" hidden="1" customWidth="1"/>
    <col min="3329" max="3334" width="11.42578125" style="6" customWidth="1"/>
    <col min="3335" max="3574" width="9.140625" style="6"/>
    <col min="3575" max="3575" width="4.7109375" style="6" customWidth="1"/>
    <col min="3576" max="3576" width="65.5703125" style="6" customWidth="1"/>
    <col min="3577" max="3577" width="4.85546875" style="6" customWidth="1"/>
    <col min="3578" max="3580" width="17.85546875" style="6" customWidth="1"/>
    <col min="3581" max="3581" width="20.5703125" style="6" customWidth="1"/>
    <col min="3582" max="3584" width="11.5703125" style="6" hidden="1" customWidth="1"/>
    <col min="3585" max="3590" width="11.42578125" style="6" customWidth="1"/>
    <col min="3591" max="3830" width="9.140625" style="6"/>
    <col min="3831" max="3831" width="4.7109375" style="6" customWidth="1"/>
    <col min="3832" max="3832" width="65.5703125" style="6" customWidth="1"/>
    <col min="3833" max="3833" width="4.85546875" style="6" customWidth="1"/>
    <col min="3834" max="3836" width="17.85546875" style="6" customWidth="1"/>
    <col min="3837" max="3837" width="20.5703125" style="6" customWidth="1"/>
    <col min="3838" max="3840" width="11.5703125" style="6" hidden="1" customWidth="1"/>
    <col min="3841" max="3846" width="11.42578125" style="6" customWidth="1"/>
    <col min="3847" max="4086" width="9.140625" style="6"/>
    <col min="4087" max="4087" width="4.7109375" style="6" customWidth="1"/>
    <col min="4088" max="4088" width="65.5703125" style="6" customWidth="1"/>
    <col min="4089" max="4089" width="4.85546875" style="6" customWidth="1"/>
    <col min="4090" max="4092" width="17.85546875" style="6" customWidth="1"/>
    <col min="4093" max="4093" width="20.5703125" style="6" customWidth="1"/>
    <col min="4094" max="4096" width="11.5703125" style="6" hidden="1" customWidth="1"/>
    <col min="4097" max="4102" width="11.42578125" style="6" customWidth="1"/>
    <col min="4103" max="4342" width="9.140625" style="6"/>
    <col min="4343" max="4343" width="4.7109375" style="6" customWidth="1"/>
    <col min="4344" max="4344" width="65.5703125" style="6" customWidth="1"/>
    <col min="4345" max="4345" width="4.85546875" style="6" customWidth="1"/>
    <col min="4346" max="4348" width="17.85546875" style="6" customWidth="1"/>
    <col min="4349" max="4349" width="20.5703125" style="6" customWidth="1"/>
    <col min="4350" max="4352" width="11.5703125" style="6" hidden="1" customWidth="1"/>
    <col min="4353" max="4358" width="11.42578125" style="6" customWidth="1"/>
    <col min="4359" max="4598" width="9.140625" style="6"/>
    <col min="4599" max="4599" width="4.7109375" style="6" customWidth="1"/>
    <col min="4600" max="4600" width="65.5703125" style="6" customWidth="1"/>
    <col min="4601" max="4601" width="4.85546875" style="6" customWidth="1"/>
    <col min="4602" max="4604" width="17.85546875" style="6" customWidth="1"/>
    <col min="4605" max="4605" width="20.5703125" style="6" customWidth="1"/>
    <col min="4606" max="4608" width="11.5703125" style="6" hidden="1" customWidth="1"/>
    <col min="4609" max="4614" width="11.42578125" style="6" customWidth="1"/>
    <col min="4615" max="4854" width="9.140625" style="6"/>
    <col min="4855" max="4855" width="4.7109375" style="6" customWidth="1"/>
    <col min="4856" max="4856" width="65.5703125" style="6" customWidth="1"/>
    <col min="4857" max="4857" width="4.85546875" style="6" customWidth="1"/>
    <col min="4858" max="4860" width="17.85546875" style="6" customWidth="1"/>
    <col min="4861" max="4861" width="20.5703125" style="6" customWidth="1"/>
    <col min="4862" max="4864" width="11.5703125" style="6" hidden="1" customWidth="1"/>
    <col min="4865" max="4870" width="11.42578125" style="6" customWidth="1"/>
    <col min="4871" max="5110" width="9.140625" style="6"/>
    <col min="5111" max="5111" width="4.7109375" style="6" customWidth="1"/>
    <col min="5112" max="5112" width="65.5703125" style="6" customWidth="1"/>
    <col min="5113" max="5113" width="4.85546875" style="6" customWidth="1"/>
    <col min="5114" max="5116" width="17.85546875" style="6" customWidth="1"/>
    <col min="5117" max="5117" width="20.5703125" style="6" customWidth="1"/>
    <col min="5118" max="5120" width="11.5703125" style="6" hidden="1" customWidth="1"/>
    <col min="5121" max="5126" width="11.42578125" style="6" customWidth="1"/>
    <col min="5127" max="5366" width="9.140625" style="6"/>
    <col min="5367" max="5367" width="4.7109375" style="6" customWidth="1"/>
    <col min="5368" max="5368" width="65.5703125" style="6" customWidth="1"/>
    <col min="5369" max="5369" width="4.85546875" style="6" customWidth="1"/>
    <col min="5370" max="5372" width="17.85546875" style="6" customWidth="1"/>
    <col min="5373" max="5373" width="20.5703125" style="6" customWidth="1"/>
    <col min="5374" max="5376" width="11.5703125" style="6" hidden="1" customWidth="1"/>
    <col min="5377" max="5382" width="11.42578125" style="6" customWidth="1"/>
    <col min="5383" max="5622" width="9.140625" style="6"/>
    <col min="5623" max="5623" width="4.7109375" style="6" customWidth="1"/>
    <col min="5624" max="5624" width="65.5703125" style="6" customWidth="1"/>
    <col min="5625" max="5625" width="4.85546875" style="6" customWidth="1"/>
    <col min="5626" max="5628" width="17.85546875" style="6" customWidth="1"/>
    <col min="5629" max="5629" width="20.5703125" style="6" customWidth="1"/>
    <col min="5630" max="5632" width="11.5703125" style="6" hidden="1" customWidth="1"/>
    <col min="5633" max="5638" width="11.42578125" style="6" customWidth="1"/>
    <col min="5639" max="5878" width="9.140625" style="6"/>
    <col min="5879" max="5879" width="4.7109375" style="6" customWidth="1"/>
    <col min="5880" max="5880" width="65.5703125" style="6" customWidth="1"/>
    <col min="5881" max="5881" width="4.85546875" style="6" customWidth="1"/>
    <col min="5882" max="5884" width="17.85546875" style="6" customWidth="1"/>
    <col min="5885" max="5885" width="20.5703125" style="6" customWidth="1"/>
    <col min="5886" max="5888" width="11.5703125" style="6" hidden="1" customWidth="1"/>
    <col min="5889" max="5894" width="11.42578125" style="6" customWidth="1"/>
    <col min="5895" max="6134" width="9.140625" style="6"/>
    <col min="6135" max="6135" width="4.7109375" style="6" customWidth="1"/>
    <col min="6136" max="6136" width="65.5703125" style="6" customWidth="1"/>
    <col min="6137" max="6137" width="4.85546875" style="6" customWidth="1"/>
    <col min="6138" max="6140" width="17.85546875" style="6" customWidth="1"/>
    <col min="6141" max="6141" width="20.5703125" style="6" customWidth="1"/>
    <col min="6142" max="6144" width="11.5703125" style="6" hidden="1" customWidth="1"/>
    <col min="6145" max="6150" width="11.42578125" style="6" customWidth="1"/>
    <col min="6151" max="6390" width="9.140625" style="6"/>
    <col min="6391" max="6391" width="4.7109375" style="6" customWidth="1"/>
    <col min="6392" max="6392" width="65.5703125" style="6" customWidth="1"/>
    <col min="6393" max="6393" width="4.85546875" style="6" customWidth="1"/>
    <col min="6394" max="6396" width="17.85546875" style="6" customWidth="1"/>
    <col min="6397" max="6397" width="20.5703125" style="6" customWidth="1"/>
    <col min="6398" max="6400" width="11.5703125" style="6" hidden="1" customWidth="1"/>
    <col min="6401" max="6406" width="11.42578125" style="6" customWidth="1"/>
    <col min="6407" max="6646" width="9.140625" style="6"/>
    <col min="6647" max="6647" width="4.7109375" style="6" customWidth="1"/>
    <col min="6648" max="6648" width="65.5703125" style="6" customWidth="1"/>
    <col min="6649" max="6649" width="4.85546875" style="6" customWidth="1"/>
    <col min="6650" max="6652" width="17.85546875" style="6" customWidth="1"/>
    <col min="6653" max="6653" width="20.5703125" style="6" customWidth="1"/>
    <col min="6654" max="6656" width="11.5703125" style="6" hidden="1" customWidth="1"/>
    <col min="6657" max="6662" width="11.42578125" style="6" customWidth="1"/>
    <col min="6663" max="6902" width="9.140625" style="6"/>
    <col min="6903" max="6903" width="4.7109375" style="6" customWidth="1"/>
    <col min="6904" max="6904" width="65.5703125" style="6" customWidth="1"/>
    <col min="6905" max="6905" width="4.85546875" style="6" customWidth="1"/>
    <col min="6906" max="6908" width="17.85546875" style="6" customWidth="1"/>
    <col min="6909" max="6909" width="20.5703125" style="6" customWidth="1"/>
    <col min="6910" max="6912" width="11.5703125" style="6" hidden="1" customWidth="1"/>
    <col min="6913" max="6918" width="11.42578125" style="6" customWidth="1"/>
    <col min="6919" max="7158" width="9.140625" style="6"/>
    <col min="7159" max="7159" width="4.7109375" style="6" customWidth="1"/>
    <col min="7160" max="7160" width="65.5703125" style="6" customWidth="1"/>
    <col min="7161" max="7161" width="4.85546875" style="6" customWidth="1"/>
    <col min="7162" max="7164" width="17.85546875" style="6" customWidth="1"/>
    <col min="7165" max="7165" width="20.5703125" style="6" customWidth="1"/>
    <col min="7166" max="7168" width="11.5703125" style="6" hidden="1" customWidth="1"/>
    <col min="7169" max="7174" width="11.42578125" style="6" customWidth="1"/>
    <col min="7175" max="7414" width="9.140625" style="6"/>
    <col min="7415" max="7415" width="4.7109375" style="6" customWidth="1"/>
    <col min="7416" max="7416" width="65.5703125" style="6" customWidth="1"/>
    <col min="7417" max="7417" width="4.85546875" style="6" customWidth="1"/>
    <col min="7418" max="7420" width="17.85546875" style="6" customWidth="1"/>
    <col min="7421" max="7421" width="20.5703125" style="6" customWidth="1"/>
    <col min="7422" max="7424" width="11.5703125" style="6" hidden="1" customWidth="1"/>
    <col min="7425" max="7430" width="11.42578125" style="6" customWidth="1"/>
    <col min="7431" max="7670" width="9.140625" style="6"/>
    <col min="7671" max="7671" width="4.7109375" style="6" customWidth="1"/>
    <col min="7672" max="7672" width="65.5703125" style="6" customWidth="1"/>
    <col min="7673" max="7673" width="4.85546875" style="6" customWidth="1"/>
    <col min="7674" max="7676" width="17.85546875" style="6" customWidth="1"/>
    <col min="7677" max="7677" width="20.5703125" style="6" customWidth="1"/>
    <col min="7678" max="7680" width="11.5703125" style="6" hidden="1" customWidth="1"/>
    <col min="7681" max="7686" width="11.42578125" style="6" customWidth="1"/>
    <col min="7687" max="7926" width="9.140625" style="6"/>
    <col min="7927" max="7927" width="4.7109375" style="6" customWidth="1"/>
    <col min="7928" max="7928" width="65.5703125" style="6" customWidth="1"/>
    <col min="7929" max="7929" width="4.85546875" style="6" customWidth="1"/>
    <col min="7930" max="7932" width="17.85546875" style="6" customWidth="1"/>
    <col min="7933" max="7933" width="20.5703125" style="6" customWidth="1"/>
    <col min="7934" max="7936" width="11.5703125" style="6" hidden="1" customWidth="1"/>
    <col min="7937" max="7942" width="11.42578125" style="6" customWidth="1"/>
    <col min="7943" max="8182" width="9.140625" style="6"/>
    <col min="8183" max="8183" width="4.7109375" style="6" customWidth="1"/>
    <col min="8184" max="8184" width="65.5703125" style="6" customWidth="1"/>
    <col min="8185" max="8185" width="4.85546875" style="6" customWidth="1"/>
    <col min="8186" max="8188" width="17.85546875" style="6" customWidth="1"/>
    <col min="8189" max="8189" width="20.5703125" style="6" customWidth="1"/>
    <col min="8190" max="8192" width="11.5703125" style="6" hidden="1" customWidth="1"/>
    <col min="8193" max="8198" width="11.42578125" style="6" customWidth="1"/>
    <col min="8199" max="8438" width="9.140625" style="6"/>
    <col min="8439" max="8439" width="4.7109375" style="6" customWidth="1"/>
    <col min="8440" max="8440" width="65.5703125" style="6" customWidth="1"/>
    <col min="8441" max="8441" width="4.85546875" style="6" customWidth="1"/>
    <col min="8442" max="8444" width="17.85546875" style="6" customWidth="1"/>
    <col min="8445" max="8445" width="20.5703125" style="6" customWidth="1"/>
    <col min="8446" max="8448" width="11.5703125" style="6" hidden="1" customWidth="1"/>
    <col min="8449" max="8454" width="11.42578125" style="6" customWidth="1"/>
    <col min="8455" max="8694" width="9.140625" style="6"/>
    <col min="8695" max="8695" width="4.7109375" style="6" customWidth="1"/>
    <col min="8696" max="8696" width="65.5703125" style="6" customWidth="1"/>
    <col min="8697" max="8697" width="4.85546875" style="6" customWidth="1"/>
    <col min="8698" max="8700" width="17.85546875" style="6" customWidth="1"/>
    <col min="8701" max="8701" width="20.5703125" style="6" customWidth="1"/>
    <col min="8702" max="8704" width="11.5703125" style="6" hidden="1" customWidth="1"/>
    <col min="8705" max="8710" width="11.42578125" style="6" customWidth="1"/>
    <col min="8711" max="8950" width="9.140625" style="6"/>
    <col min="8951" max="8951" width="4.7109375" style="6" customWidth="1"/>
    <col min="8952" max="8952" width="65.5703125" style="6" customWidth="1"/>
    <col min="8953" max="8953" width="4.85546875" style="6" customWidth="1"/>
    <col min="8954" max="8956" width="17.85546875" style="6" customWidth="1"/>
    <col min="8957" max="8957" width="20.5703125" style="6" customWidth="1"/>
    <col min="8958" max="8960" width="11.5703125" style="6" hidden="1" customWidth="1"/>
    <col min="8961" max="8966" width="11.42578125" style="6" customWidth="1"/>
    <col min="8967" max="9206" width="9.140625" style="6"/>
    <col min="9207" max="9207" width="4.7109375" style="6" customWidth="1"/>
    <col min="9208" max="9208" width="65.5703125" style="6" customWidth="1"/>
    <col min="9209" max="9209" width="4.85546875" style="6" customWidth="1"/>
    <col min="9210" max="9212" width="17.85546875" style="6" customWidth="1"/>
    <col min="9213" max="9213" width="20.5703125" style="6" customWidth="1"/>
    <col min="9214" max="9216" width="11.5703125" style="6" hidden="1" customWidth="1"/>
    <col min="9217" max="9222" width="11.42578125" style="6" customWidth="1"/>
    <col min="9223" max="9462" width="9.140625" style="6"/>
    <col min="9463" max="9463" width="4.7109375" style="6" customWidth="1"/>
    <col min="9464" max="9464" width="65.5703125" style="6" customWidth="1"/>
    <col min="9465" max="9465" width="4.85546875" style="6" customWidth="1"/>
    <col min="9466" max="9468" width="17.85546875" style="6" customWidth="1"/>
    <col min="9469" max="9469" width="20.5703125" style="6" customWidth="1"/>
    <col min="9470" max="9472" width="11.5703125" style="6" hidden="1" customWidth="1"/>
    <col min="9473" max="9478" width="11.42578125" style="6" customWidth="1"/>
    <col min="9479" max="9718" width="9.140625" style="6"/>
    <col min="9719" max="9719" width="4.7109375" style="6" customWidth="1"/>
    <col min="9720" max="9720" width="65.5703125" style="6" customWidth="1"/>
    <col min="9721" max="9721" width="4.85546875" style="6" customWidth="1"/>
    <col min="9722" max="9724" width="17.85546875" style="6" customWidth="1"/>
    <col min="9725" max="9725" width="20.5703125" style="6" customWidth="1"/>
    <col min="9726" max="9728" width="11.5703125" style="6" hidden="1" customWidth="1"/>
    <col min="9729" max="9734" width="11.42578125" style="6" customWidth="1"/>
    <col min="9735" max="9974" width="9.140625" style="6"/>
    <col min="9975" max="9975" width="4.7109375" style="6" customWidth="1"/>
    <col min="9976" max="9976" width="65.5703125" style="6" customWidth="1"/>
    <col min="9977" max="9977" width="4.85546875" style="6" customWidth="1"/>
    <col min="9978" max="9980" width="17.85546875" style="6" customWidth="1"/>
    <col min="9981" max="9981" width="20.5703125" style="6" customWidth="1"/>
    <col min="9982" max="9984" width="11.5703125" style="6" hidden="1" customWidth="1"/>
    <col min="9985" max="9990" width="11.42578125" style="6" customWidth="1"/>
    <col min="9991" max="10230" width="9.140625" style="6"/>
    <col min="10231" max="10231" width="4.7109375" style="6" customWidth="1"/>
    <col min="10232" max="10232" width="65.5703125" style="6" customWidth="1"/>
    <col min="10233" max="10233" width="4.85546875" style="6" customWidth="1"/>
    <col min="10234" max="10236" width="17.85546875" style="6" customWidth="1"/>
    <col min="10237" max="10237" width="20.5703125" style="6" customWidth="1"/>
    <col min="10238" max="10240" width="11.5703125" style="6" hidden="1" customWidth="1"/>
    <col min="10241" max="10246" width="11.42578125" style="6" customWidth="1"/>
    <col min="10247" max="10486" width="9.140625" style="6"/>
    <col min="10487" max="10487" width="4.7109375" style="6" customWidth="1"/>
    <col min="10488" max="10488" width="65.5703125" style="6" customWidth="1"/>
    <col min="10489" max="10489" width="4.85546875" style="6" customWidth="1"/>
    <col min="10490" max="10492" width="17.85546875" style="6" customWidth="1"/>
    <col min="10493" max="10493" width="20.5703125" style="6" customWidth="1"/>
    <col min="10494" max="10496" width="11.5703125" style="6" hidden="1" customWidth="1"/>
    <col min="10497" max="10502" width="11.42578125" style="6" customWidth="1"/>
    <col min="10503" max="10742" width="9.140625" style="6"/>
    <col min="10743" max="10743" width="4.7109375" style="6" customWidth="1"/>
    <col min="10744" max="10744" width="65.5703125" style="6" customWidth="1"/>
    <col min="10745" max="10745" width="4.85546875" style="6" customWidth="1"/>
    <col min="10746" max="10748" width="17.85546875" style="6" customWidth="1"/>
    <col min="10749" max="10749" width="20.5703125" style="6" customWidth="1"/>
    <col min="10750" max="10752" width="11.5703125" style="6" hidden="1" customWidth="1"/>
    <col min="10753" max="10758" width="11.42578125" style="6" customWidth="1"/>
    <col min="10759" max="10998" width="9.140625" style="6"/>
    <col min="10999" max="10999" width="4.7109375" style="6" customWidth="1"/>
    <col min="11000" max="11000" width="65.5703125" style="6" customWidth="1"/>
    <col min="11001" max="11001" width="4.85546875" style="6" customWidth="1"/>
    <col min="11002" max="11004" width="17.85546875" style="6" customWidth="1"/>
    <col min="11005" max="11005" width="20.5703125" style="6" customWidth="1"/>
    <col min="11006" max="11008" width="11.5703125" style="6" hidden="1" customWidth="1"/>
    <col min="11009" max="11014" width="11.42578125" style="6" customWidth="1"/>
    <col min="11015" max="11254" width="9.140625" style="6"/>
    <col min="11255" max="11255" width="4.7109375" style="6" customWidth="1"/>
    <col min="11256" max="11256" width="65.5703125" style="6" customWidth="1"/>
    <col min="11257" max="11257" width="4.85546875" style="6" customWidth="1"/>
    <col min="11258" max="11260" width="17.85546875" style="6" customWidth="1"/>
    <col min="11261" max="11261" width="20.5703125" style="6" customWidth="1"/>
    <col min="11262" max="11264" width="11.5703125" style="6" hidden="1" customWidth="1"/>
    <col min="11265" max="11270" width="11.42578125" style="6" customWidth="1"/>
    <col min="11271" max="11510" width="9.140625" style="6"/>
    <col min="11511" max="11511" width="4.7109375" style="6" customWidth="1"/>
    <col min="11512" max="11512" width="65.5703125" style="6" customWidth="1"/>
    <col min="11513" max="11513" width="4.85546875" style="6" customWidth="1"/>
    <col min="11514" max="11516" width="17.85546875" style="6" customWidth="1"/>
    <col min="11517" max="11517" width="20.5703125" style="6" customWidth="1"/>
    <col min="11518" max="11520" width="11.5703125" style="6" hidden="1" customWidth="1"/>
    <col min="11521" max="11526" width="11.42578125" style="6" customWidth="1"/>
    <col min="11527" max="11766" width="9.140625" style="6"/>
    <col min="11767" max="11767" width="4.7109375" style="6" customWidth="1"/>
    <col min="11768" max="11768" width="65.5703125" style="6" customWidth="1"/>
    <col min="11769" max="11769" width="4.85546875" style="6" customWidth="1"/>
    <col min="11770" max="11772" width="17.85546875" style="6" customWidth="1"/>
    <col min="11773" max="11773" width="20.5703125" style="6" customWidth="1"/>
    <col min="11774" max="11776" width="11.5703125" style="6" hidden="1" customWidth="1"/>
    <col min="11777" max="11782" width="11.42578125" style="6" customWidth="1"/>
    <col min="11783" max="12022" width="9.140625" style="6"/>
    <col min="12023" max="12023" width="4.7109375" style="6" customWidth="1"/>
    <col min="12024" max="12024" width="65.5703125" style="6" customWidth="1"/>
    <col min="12025" max="12025" width="4.85546875" style="6" customWidth="1"/>
    <col min="12026" max="12028" width="17.85546875" style="6" customWidth="1"/>
    <col min="12029" max="12029" width="20.5703125" style="6" customWidth="1"/>
    <col min="12030" max="12032" width="11.5703125" style="6" hidden="1" customWidth="1"/>
    <col min="12033" max="12038" width="11.42578125" style="6" customWidth="1"/>
    <col min="12039" max="12278" width="9.140625" style="6"/>
    <col min="12279" max="12279" width="4.7109375" style="6" customWidth="1"/>
    <col min="12280" max="12280" width="65.5703125" style="6" customWidth="1"/>
    <col min="12281" max="12281" width="4.85546875" style="6" customWidth="1"/>
    <col min="12282" max="12284" width="17.85546875" style="6" customWidth="1"/>
    <col min="12285" max="12285" width="20.5703125" style="6" customWidth="1"/>
    <col min="12286" max="12288" width="11.5703125" style="6" hidden="1" customWidth="1"/>
    <col min="12289" max="12294" width="11.42578125" style="6" customWidth="1"/>
    <col min="12295" max="12534" width="9.140625" style="6"/>
    <col min="12535" max="12535" width="4.7109375" style="6" customWidth="1"/>
    <col min="12536" max="12536" width="65.5703125" style="6" customWidth="1"/>
    <col min="12537" max="12537" width="4.85546875" style="6" customWidth="1"/>
    <col min="12538" max="12540" width="17.85546875" style="6" customWidth="1"/>
    <col min="12541" max="12541" width="20.5703125" style="6" customWidth="1"/>
    <col min="12542" max="12544" width="11.5703125" style="6" hidden="1" customWidth="1"/>
    <col min="12545" max="12550" width="11.42578125" style="6" customWidth="1"/>
    <col min="12551" max="12790" width="9.140625" style="6"/>
    <col min="12791" max="12791" width="4.7109375" style="6" customWidth="1"/>
    <col min="12792" max="12792" width="65.5703125" style="6" customWidth="1"/>
    <col min="12793" max="12793" width="4.85546875" style="6" customWidth="1"/>
    <col min="12794" max="12796" width="17.85546875" style="6" customWidth="1"/>
    <col min="12797" max="12797" width="20.5703125" style="6" customWidth="1"/>
    <col min="12798" max="12800" width="11.5703125" style="6" hidden="1" customWidth="1"/>
    <col min="12801" max="12806" width="11.42578125" style="6" customWidth="1"/>
    <col min="12807" max="13046" width="9.140625" style="6"/>
    <col min="13047" max="13047" width="4.7109375" style="6" customWidth="1"/>
    <col min="13048" max="13048" width="65.5703125" style="6" customWidth="1"/>
    <col min="13049" max="13049" width="4.85546875" style="6" customWidth="1"/>
    <col min="13050" max="13052" width="17.85546875" style="6" customWidth="1"/>
    <col min="13053" max="13053" width="20.5703125" style="6" customWidth="1"/>
    <col min="13054" max="13056" width="11.5703125" style="6" hidden="1" customWidth="1"/>
    <col min="13057" max="13062" width="11.42578125" style="6" customWidth="1"/>
    <col min="13063" max="13302" width="9.140625" style="6"/>
    <col min="13303" max="13303" width="4.7109375" style="6" customWidth="1"/>
    <col min="13304" max="13304" width="65.5703125" style="6" customWidth="1"/>
    <col min="13305" max="13305" width="4.85546875" style="6" customWidth="1"/>
    <col min="13306" max="13308" width="17.85546875" style="6" customWidth="1"/>
    <col min="13309" max="13309" width="20.5703125" style="6" customWidth="1"/>
    <col min="13310" max="13312" width="11.5703125" style="6" hidden="1" customWidth="1"/>
    <col min="13313" max="13318" width="11.42578125" style="6" customWidth="1"/>
    <col min="13319" max="13558" width="9.140625" style="6"/>
    <col min="13559" max="13559" width="4.7109375" style="6" customWidth="1"/>
    <col min="13560" max="13560" width="65.5703125" style="6" customWidth="1"/>
    <col min="13561" max="13561" width="4.85546875" style="6" customWidth="1"/>
    <col min="13562" max="13564" width="17.85546875" style="6" customWidth="1"/>
    <col min="13565" max="13565" width="20.5703125" style="6" customWidth="1"/>
    <col min="13566" max="13568" width="11.5703125" style="6" hidden="1" customWidth="1"/>
    <col min="13569" max="13574" width="11.42578125" style="6" customWidth="1"/>
    <col min="13575" max="13814" width="9.140625" style="6"/>
    <col min="13815" max="13815" width="4.7109375" style="6" customWidth="1"/>
    <col min="13816" max="13816" width="65.5703125" style="6" customWidth="1"/>
    <col min="13817" max="13817" width="4.85546875" style="6" customWidth="1"/>
    <col min="13818" max="13820" width="17.85546875" style="6" customWidth="1"/>
    <col min="13821" max="13821" width="20.5703125" style="6" customWidth="1"/>
    <col min="13822" max="13824" width="11.5703125" style="6" hidden="1" customWidth="1"/>
    <col min="13825" max="13830" width="11.42578125" style="6" customWidth="1"/>
    <col min="13831" max="14070" width="9.140625" style="6"/>
    <col min="14071" max="14071" width="4.7109375" style="6" customWidth="1"/>
    <col min="14072" max="14072" width="65.5703125" style="6" customWidth="1"/>
    <col min="14073" max="14073" width="4.85546875" style="6" customWidth="1"/>
    <col min="14074" max="14076" width="17.85546875" style="6" customWidth="1"/>
    <col min="14077" max="14077" width="20.5703125" style="6" customWidth="1"/>
    <col min="14078" max="14080" width="11.5703125" style="6" hidden="1" customWidth="1"/>
    <col min="14081" max="14086" width="11.42578125" style="6" customWidth="1"/>
    <col min="14087" max="14326" width="9.140625" style="6"/>
    <col min="14327" max="14327" width="4.7109375" style="6" customWidth="1"/>
    <col min="14328" max="14328" width="65.5703125" style="6" customWidth="1"/>
    <col min="14329" max="14329" width="4.85546875" style="6" customWidth="1"/>
    <col min="14330" max="14332" width="17.85546875" style="6" customWidth="1"/>
    <col min="14333" max="14333" width="20.5703125" style="6" customWidth="1"/>
    <col min="14334" max="14336" width="11.5703125" style="6" hidden="1" customWidth="1"/>
    <col min="14337" max="14342" width="11.42578125" style="6" customWidth="1"/>
    <col min="14343" max="14582" width="9.140625" style="6"/>
    <col min="14583" max="14583" width="4.7109375" style="6" customWidth="1"/>
    <col min="14584" max="14584" width="65.5703125" style="6" customWidth="1"/>
    <col min="14585" max="14585" width="4.85546875" style="6" customWidth="1"/>
    <col min="14586" max="14588" width="17.85546875" style="6" customWidth="1"/>
    <col min="14589" max="14589" width="20.5703125" style="6" customWidth="1"/>
    <col min="14590" max="14592" width="11.5703125" style="6" hidden="1" customWidth="1"/>
    <col min="14593" max="14598" width="11.42578125" style="6" customWidth="1"/>
    <col min="14599" max="14838" width="9.140625" style="6"/>
    <col min="14839" max="14839" width="4.7109375" style="6" customWidth="1"/>
    <col min="14840" max="14840" width="65.5703125" style="6" customWidth="1"/>
    <col min="14841" max="14841" width="4.85546875" style="6" customWidth="1"/>
    <col min="14842" max="14844" width="17.85546875" style="6" customWidth="1"/>
    <col min="14845" max="14845" width="20.5703125" style="6" customWidth="1"/>
    <col min="14846" max="14848" width="11.5703125" style="6" hidden="1" customWidth="1"/>
    <col min="14849" max="14854" width="11.42578125" style="6" customWidth="1"/>
    <col min="14855" max="15094" width="9.140625" style="6"/>
    <col min="15095" max="15095" width="4.7109375" style="6" customWidth="1"/>
    <col min="15096" max="15096" width="65.5703125" style="6" customWidth="1"/>
    <col min="15097" max="15097" width="4.85546875" style="6" customWidth="1"/>
    <col min="15098" max="15100" width="17.85546875" style="6" customWidth="1"/>
    <col min="15101" max="15101" width="20.5703125" style="6" customWidth="1"/>
    <col min="15102" max="15104" width="11.5703125" style="6" hidden="1" customWidth="1"/>
    <col min="15105" max="15110" width="11.42578125" style="6" customWidth="1"/>
    <col min="15111" max="15350" width="9.140625" style="6"/>
    <col min="15351" max="15351" width="4.7109375" style="6" customWidth="1"/>
    <col min="15352" max="15352" width="65.5703125" style="6" customWidth="1"/>
    <col min="15353" max="15353" width="4.85546875" style="6" customWidth="1"/>
    <col min="15354" max="15356" width="17.85546875" style="6" customWidth="1"/>
    <col min="15357" max="15357" width="20.5703125" style="6" customWidth="1"/>
    <col min="15358" max="15360" width="11.5703125" style="6" hidden="1" customWidth="1"/>
    <col min="15361" max="15366" width="11.42578125" style="6" customWidth="1"/>
    <col min="15367" max="15606" width="9.140625" style="6"/>
    <col min="15607" max="15607" width="4.7109375" style="6" customWidth="1"/>
    <col min="15608" max="15608" width="65.5703125" style="6" customWidth="1"/>
    <col min="15609" max="15609" width="4.85546875" style="6" customWidth="1"/>
    <col min="15610" max="15612" width="17.85546875" style="6" customWidth="1"/>
    <col min="15613" max="15613" width="20.5703125" style="6" customWidth="1"/>
    <col min="15614" max="15616" width="11.5703125" style="6" hidden="1" customWidth="1"/>
    <col min="15617" max="15622" width="11.42578125" style="6" customWidth="1"/>
    <col min="15623" max="15862" width="9.140625" style="6"/>
    <col min="15863" max="15863" width="4.7109375" style="6" customWidth="1"/>
    <col min="15864" max="15864" width="65.5703125" style="6" customWidth="1"/>
    <col min="15865" max="15865" width="4.85546875" style="6" customWidth="1"/>
    <col min="15866" max="15868" width="17.85546875" style="6" customWidth="1"/>
    <col min="15869" max="15869" width="20.5703125" style="6" customWidth="1"/>
    <col min="15870" max="15872" width="11.5703125" style="6" hidden="1" customWidth="1"/>
    <col min="15873" max="15878" width="11.42578125" style="6" customWidth="1"/>
    <col min="15879" max="16118" width="9.140625" style="6"/>
    <col min="16119" max="16119" width="4.7109375" style="6" customWidth="1"/>
    <col min="16120" max="16120" width="65.5703125" style="6" customWidth="1"/>
    <col min="16121" max="16121" width="4.85546875" style="6" customWidth="1"/>
    <col min="16122" max="16124" width="17.85546875" style="6" customWidth="1"/>
    <col min="16125" max="16125" width="20.5703125" style="6" customWidth="1"/>
    <col min="16126" max="16128" width="11.5703125" style="6" hidden="1" customWidth="1"/>
    <col min="16129" max="16134" width="11.42578125" style="6" customWidth="1"/>
    <col min="16135" max="16384" width="9.140625" style="6"/>
  </cols>
  <sheetData>
    <row r="1" spans="1:7" s="7" customFormat="1" ht="33" customHeight="1">
      <c r="A1" s="60" t="s">
        <v>0</v>
      </c>
      <c r="B1" s="60"/>
      <c r="C1" s="60"/>
      <c r="D1" s="60"/>
      <c r="E1" s="60"/>
      <c r="F1" s="60"/>
      <c r="G1" s="60"/>
    </row>
    <row r="2" spans="1:7" s="7" customFormat="1" ht="33" customHeight="1">
      <c r="A2" s="60" t="s">
        <v>1</v>
      </c>
      <c r="B2" s="60"/>
      <c r="C2" s="60"/>
      <c r="D2" s="60"/>
      <c r="E2" s="60"/>
      <c r="F2" s="60"/>
      <c r="G2" s="60"/>
    </row>
    <row r="3" spans="1:7" ht="19.5" customHeight="1">
      <c r="A3" s="61" t="s">
        <v>2</v>
      </c>
      <c r="B3" s="61" t="s">
        <v>3</v>
      </c>
      <c r="C3" s="61" t="s">
        <v>4</v>
      </c>
      <c r="D3" s="62" t="s">
        <v>5</v>
      </c>
      <c r="E3" s="63" t="s">
        <v>6</v>
      </c>
      <c r="F3" s="63"/>
      <c r="G3" s="62" t="s">
        <v>7</v>
      </c>
    </row>
    <row r="4" spans="1:7" ht="19.5" customHeight="1">
      <c r="A4" s="61"/>
      <c r="B4" s="61"/>
      <c r="C4" s="61"/>
      <c r="D4" s="61"/>
      <c r="E4" s="8" t="s">
        <v>8</v>
      </c>
      <c r="F4" s="8" t="s">
        <v>9</v>
      </c>
      <c r="G4" s="62"/>
    </row>
    <row r="5" spans="1:7" ht="16.5" customHeight="1">
      <c r="A5" s="9"/>
      <c r="B5" s="10" t="s">
        <v>10</v>
      </c>
      <c r="C5" s="9"/>
      <c r="D5" s="9"/>
      <c r="E5" s="9"/>
      <c r="F5" s="9"/>
      <c r="G5" s="9"/>
    </row>
    <row r="6" spans="1:7" ht="27" customHeight="1">
      <c r="A6" s="11">
        <v>1</v>
      </c>
      <c r="B6" s="12" t="s">
        <v>11</v>
      </c>
      <c r="C6" s="13" t="s">
        <v>12</v>
      </c>
      <c r="D6" s="14">
        <v>10</v>
      </c>
      <c r="E6" s="14">
        <v>100</v>
      </c>
      <c r="F6" s="13" t="s">
        <v>13</v>
      </c>
      <c r="G6" s="14">
        <f t="shared" ref="G6:G17" si="0">+D6*E6</f>
        <v>1000</v>
      </c>
    </row>
    <row r="7" spans="1:7" ht="19.5" customHeight="1">
      <c r="A7" s="11">
        <f>+A6+1</f>
        <v>2</v>
      </c>
      <c r="B7" s="12" t="s">
        <v>14</v>
      </c>
      <c r="C7" s="13" t="s">
        <v>15</v>
      </c>
      <c r="D7" s="14">
        <v>264</v>
      </c>
      <c r="E7" s="14">
        <v>70</v>
      </c>
      <c r="F7" s="13" t="s">
        <v>16</v>
      </c>
      <c r="G7" s="14">
        <f t="shared" si="0"/>
        <v>18480</v>
      </c>
    </row>
    <row r="8" spans="1:7" ht="29.25" customHeight="1">
      <c r="A8" s="11">
        <f>+A7+1</f>
        <v>3</v>
      </c>
      <c r="B8" s="12" t="s">
        <v>17</v>
      </c>
      <c r="C8" s="13" t="s">
        <v>15</v>
      </c>
      <c r="D8" s="14">
        <v>123</v>
      </c>
      <c r="E8" s="14">
        <v>150</v>
      </c>
      <c r="F8" s="13" t="s">
        <v>18</v>
      </c>
      <c r="G8" s="14">
        <f t="shared" si="0"/>
        <v>18450</v>
      </c>
    </row>
    <row r="9" spans="1:7" ht="27" customHeight="1">
      <c r="A9" s="11">
        <v>4</v>
      </c>
      <c r="B9" s="15" t="s">
        <v>19</v>
      </c>
      <c r="C9" s="13" t="s">
        <v>15</v>
      </c>
      <c r="D9" s="14">
        <v>25</v>
      </c>
      <c r="E9" s="14">
        <v>70</v>
      </c>
      <c r="F9" s="13" t="s">
        <v>20</v>
      </c>
      <c r="G9" s="14">
        <f t="shared" si="0"/>
        <v>1750</v>
      </c>
    </row>
    <row r="10" spans="1:7" ht="15.75" customHeight="1">
      <c r="A10" s="11">
        <f t="shared" ref="A10:A17" si="1">+A9+1</f>
        <v>5</v>
      </c>
      <c r="B10" s="16" t="s">
        <v>21</v>
      </c>
      <c r="C10" s="13" t="s">
        <v>15</v>
      </c>
      <c r="D10" s="14">
        <v>1204</v>
      </c>
      <c r="E10" s="14">
        <v>30</v>
      </c>
      <c r="F10" s="13" t="s">
        <v>22</v>
      </c>
      <c r="G10" s="14">
        <f t="shared" si="0"/>
        <v>36120</v>
      </c>
    </row>
    <row r="11" spans="1:7" ht="16.5" customHeight="1">
      <c r="A11" s="11">
        <f t="shared" si="1"/>
        <v>6</v>
      </c>
      <c r="B11" s="16" t="s">
        <v>23</v>
      </c>
      <c r="C11" s="13" t="s">
        <v>15</v>
      </c>
      <c r="D11" s="14">
        <v>80</v>
      </c>
      <c r="E11" s="14">
        <v>40</v>
      </c>
      <c r="F11" s="13" t="s">
        <v>24</v>
      </c>
      <c r="G11" s="14">
        <f t="shared" si="0"/>
        <v>3200</v>
      </c>
    </row>
    <row r="12" spans="1:7" ht="16.5" customHeight="1">
      <c r="A12" s="11">
        <f t="shared" si="1"/>
        <v>7</v>
      </c>
      <c r="B12" s="16" t="s">
        <v>25</v>
      </c>
      <c r="C12" s="13" t="s">
        <v>26</v>
      </c>
      <c r="D12" s="14">
        <v>1</v>
      </c>
      <c r="E12" s="14">
        <v>6000</v>
      </c>
      <c r="F12" s="13" t="s">
        <v>27</v>
      </c>
      <c r="G12" s="14">
        <f t="shared" si="0"/>
        <v>6000</v>
      </c>
    </row>
    <row r="13" spans="1:7" ht="25.5" customHeight="1">
      <c r="A13" s="11">
        <f t="shared" si="1"/>
        <v>8</v>
      </c>
      <c r="B13" s="16" t="s">
        <v>28</v>
      </c>
      <c r="C13" s="13" t="s">
        <v>26</v>
      </c>
      <c r="D13" s="14">
        <v>1</v>
      </c>
      <c r="E13" s="14">
        <v>5000</v>
      </c>
      <c r="F13" s="13" t="s">
        <v>29</v>
      </c>
      <c r="G13" s="14">
        <f t="shared" si="0"/>
        <v>5000</v>
      </c>
    </row>
    <row r="14" spans="1:7" ht="16.5" customHeight="1">
      <c r="A14" s="11">
        <f t="shared" si="1"/>
        <v>9</v>
      </c>
      <c r="B14" s="16" t="s">
        <v>30</v>
      </c>
      <c r="C14" s="13" t="s">
        <v>31</v>
      </c>
      <c r="D14" s="14">
        <v>1</v>
      </c>
      <c r="E14" s="14">
        <v>5000</v>
      </c>
      <c r="F14" s="13" t="s">
        <v>29</v>
      </c>
      <c r="G14" s="14">
        <f t="shared" si="0"/>
        <v>5000</v>
      </c>
    </row>
    <row r="15" spans="1:7" ht="16.5" customHeight="1">
      <c r="A15" s="11">
        <f t="shared" si="1"/>
        <v>10</v>
      </c>
      <c r="B15" s="16" t="s">
        <v>32</v>
      </c>
      <c r="C15" s="13" t="s">
        <v>31</v>
      </c>
      <c r="D15" s="14">
        <v>1</v>
      </c>
      <c r="E15" s="14">
        <v>1000</v>
      </c>
      <c r="F15" s="13" t="s">
        <v>33</v>
      </c>
      <c r="G15" s="14">
        <f t="shared" si="0"/>
        <v>1000</v>
      </c>
    </row>
    <row r="16" spans="1:7" ht="16.5" customHeight="1">
      <c r="A16" s="11">
        <f t="shared" si="1"/>
        <v>11</v>
      </c>
      <c r="B16" s="16" t="s">
        <v>34</v>
      </c>
      <c r="C16" s="13" t="s">
        <v>26</v>
      </c>
      <c r="D16" s="14">
        <v>1</v>
      </c>
      <c r="E16" s="14">
        <v>5000</v>
      </c>
      <c r="F16" s="13" t="s">
        <v>29</v>
      </c>
      <c r="G16" s="14">
        <f t="shared" si="0"/>
        <v>5000</v>
      </c>
    </row>
    <row r="17" spans="1:8" ht="17.25" customHeight="1">
      <c r="A17" s="11">
        <f t="shared" si="1"/>
        <v>12</v>
      </c>
      <c r="B17" s="16" t="s">
        <v>35</v>
      </c>
      <c r="C17" s="13" t="s">
        <v>36</v>
      </c>
      <c r="D17" s="14">
        <v>31</v>
      </c>
      <c r="E17" s="14">
        <v>70</v>
      </c>
      <c r="F17" s="13" t="s">
        <v>16</v>
      </c>
      <c r="G17" s="14">
        <f t="shared" si="0"/>
        <v>2170</v>
      </c>
    </row>
    <row r="18" spans="1:8" s="19" customFormat="1" ht="16.5" customHeight="1">
      <c r="A18" s="64" t="s">
        <v>37</v>
      </c>
      <c r="B18" s="64"/>
      <c r="C18" s="64"/>
      <c r="D18" s="64"/>
      <c r="E18" s="64"/>
      <c r="F18" s="17"/>
      <c r="G18" s="18">
        <f>+SUM(G6:G17)</f>
        <v>103170</v>
      </c>
    </row>
    <row r="19" spans="1:8" ht="16.5" customHeight="1">
      <c r="A19" s="11"/>
      <c r="B19" s="10" t="s">
        <v>38</v>
      </c>
      <c r="C19" s="10"/>
      <c r="D19" s="10"/>
      <c r="E19" s="10"/>
      <c r="F19" s="10"/>
      <c r="G19" s="10"/>
    </row>
    <row r="20" spans="1:8" ht="16.5" customHeight="1">
      <c r="A20" s="11">
        <f>+A17+1</f>
        <v>13</v>
      </c>
      <c r="B20" s="20" t="s">
        <v>39</v>
      </c>
      <c r="C20" s="13" t="s">
        <v>12</v>
      </c>
      <c r="D20" s="14">
        <v>15</v>
      </c>
      <c r="E20" s="14">
        <v>90</v>
      </c>
      <c r="F20" s="13" t="s">
        <v>40</v>
      </c>
      <c r="G20" s="14">
        <f t="shared" ref="G20:G40" si="2">+D20*E20</f>
        <v>1350</v>
      </c>
    </row>
    <row r="21" spans="1:8" ht="16.5" customHeight="1">
      <c r="A21" s="11">
        <f t="shared" ref="A21:A28" si="3">+A20+1</f>
        <v>14</v>
      </c>
      <c r="B21" s="20" t="s">
        <v>41</v>
      </c>
      <c r="C21" s="13" t="s">
        <v>12</v>
      </c>
      <c r="D21" s="14">
        <v>15</v>
      </c>
      <c r="E21" s="14">
        <v>50</v>
      </c>
      <c r="F21" s="13" t="s">
        <v>42</v>
      </c>
      <c r="G21" s="14">
        <f t="shared" si="2"/>
        <v>750</v>
      </c>
    </row>
    <row r="22" spans="1:8" ht="26.25" customHeight="1">
      <c r="A22" s="11">
        <f t="shared" si="3"/>
        <v>15</v>
      </c>
      <c r="B22" s="20" t="s">
        <v>43</v>
      </c>
      <c r="C22" s="13" t="s">
        <v>12</v>
      </c>
      <c r="D22" s="14">
        <v>3</v>
      </c>
      <c r="E22" s="14">
        <v>650</v>
      </c>
      <c r="F22" s="13" t="s">
        <v>44</v>
      </c>
      <c r="G22" s="14">
        <f t="shared" si="2"/>
        <v>1950</v>
      </c>
    </row>
    <row r="23" spans="1:8" ht="16.5" customHeight="1">
      <c r="A23" s="11">
        <f t="shared" si="3"/>
        <v>16</v>
      </c>
      <c r="B23" s="20" t="s">
        <v>45</v>
      </c>
      <c r="C23" s="13" t="s">
        <v>12</v>
      </c>
      <c r="D23" s="14">
        <v>2</v>
      </c>
      <c r="E23" s="14">
        <v>900</v>
      </c>
      <c r="F23" s="13" t="s">
        <v>46</v>
      </c>
      <c r="G23" s="14">
        <f t="shared" si="2"/>
        <v>1800</v>
      </c>
    </row>
    <row r="24" spans="1:8" ht="26.25" customHeight="1">
      <c r="A24" s="11">
        <f t="shared" si="3"/>
        <v>17</v>
      </c>
      <c r="B24" s="20" t="s">
        <v>47</v>
      </c>
      <c r="C24" s="13" t="s">
        <v>15</v>
      </c>
      <c r="D24" s="14">
        <v>264</v>
      </c>
      <c r="E24" s="14">
        <v>250</v>
      </c>
      <c r="F24" s="13" t="s">
        <v>48</v>
      </c>
      <c r="G24" s="14">
        <f t="shared" si="2"/>
        <v>66000</v>
      </c>
    </row>
    <row r="25" spans="1:8" ht="16.5" customHeight="1">
      <c r="A25" s="11">
        <f t="shared" si="3"/>
        <v>18</v>
      </c>
      <c r="B25" s="20" t="s">
        <v>49</v>
      </c>
      <c r="C25" s="13" t="s">
        <v>12</v>
      </c>
      <c r="D25" s="14">
        <v>11</v>
      </c>
      <c r="E25" s="14">
        <v>1400</v>
      </c>
      <c r="F25" s="13" t="s">
        <v>50</v>
      </c>
      <c r="G25" s="14">
        <f t="shared" si="2"/>
        <v>15400</v>
      </c>
    </row>
    <row r="26" spans="1:8" ht="16.5" customHeight="1">
      <c r="A26" s="11">
        <f t="shared" si="3"/>
        <v>19</v>
      </c>
      <c r="B26" s="20" t="s">
        <v>51</v>
      </c>
      <c r="C26" s="13" t="s">
        <v>52</v>
      </c>
      <c r="D26" s="14">
        <v>880</v>
      </c>
      <c r="E26" s="14">
        <v>15</v>
      </c>
      <c r="F26" s="13" t="s">
        <v>53</v>
      </c>
      <c r="G26" s="14">
        <f t="shared" si="2"/>
        <v>13200</v>
      </c>
    </row>
    <row r="27" spans="1:8" ht="26.25" customHeight="1">
      <c r="A27" s="11">
        <f t="shared" si="3"/>
        <v>20</v>
      </c>
      <c r="B27" s="20" t="s">
        <v>54</v>
      </c>
      <c r="C27" s="13" t="s">
        <v>15</v>
      </c>
      <c r="D27" s="14">
        <v>31</v>
      </c>
      <c r="E27" s="14">
        <v>200</v>
      </c>
      <c r="F27" s="13" t="s">
        <v>55</v>
      </c>
      <c r="G27" s="14">
        <f t="shared" si="2"/>
        <v>6200</v>
      </c>
    </row>
    <row r="28" spans="1:8" ht="16.5" customHeight="1">
      <c r="A28" s="11">
        <f t="shared" si="3"/>
        <v>21</v>
      </c>
      <c r="B28" s="20" t="s">
        <v>56</v>
      </c>
      <c r="C28" s="13" t="s">
        <v>15</v>
      </c>
      <c r="D28" s="14">
        <v>113</v>
      </c>
      <c r="E28" s="14">
        <v>130</v>
      </c>
      <c r="F28" s="13" t="s">
        <v>57</v>
      </c>
      <c r="G28" s="14">
        <f t="shared" si="2"/>
        <v>14690</v>
      </c>
    </row>
    <row r="29" spans="1:8" ht="29.25" customHeight="1">
      <c r="A29" s="11">
        <f>1+A28</f>
        <v>22</v>
      </c>
      <c r="B29" s="20" t="s">
        <v>58</v>
      </c>
      <c r="C29" s="13" t="s">
        <v>15</v>
      </c>
      <c r="D29" s="14">
        <v>27</v>
      </c>
      <c r="E29" s="14">
        <v>240</v>
      </c>
      <c r="F29" s="13" t="s">
        <v>59</v>
      </c>
      <c r="G29" s="14">
        <f t="shared" si="2"/>
        <v>6480</v>
      </c>
    </row>
    <row r="30" spans="1:8" s="24" customFormat="1" ht="27" customHeight="1">
      <c r="A30" s="11">
        <f>+A29+1</f>
        <v>23</v>
      </c>
      <c r="B30" s="20" t="s">
        <v>60</v>
      </c>
      <c r="C30" s="13" t="s">
        <v>12</v>
      </c>
      <c r="D30" s="21">
        <v>10</v>
      </c>
      <c r="E30" s="21">
        <v>2000</v>
      </c>
      <c r="F30" s="22" t="s">
        <v>61</v>
      </c>
      <c r="G30" s="14">
        <f t="shared" si="2"/>
        <v>20000</v>
      </c>
      <c r="H30" s="23"/>
    </row>
    <row r="31" spans="1:8" s="24" customFormat="1" ht="16.5" customHeight="1">
      <c r="A31" s="11">
        <f>+A30+1</f>
        <v>24</v>
      </c>
      <c r="B31" s="20" t="s">
        <v>62</v>
      </c>
      <c r="C31" s="13"/>
      <c r="D31" s="14"/>
      <c r="E31" s="14"/>
      <c r="F31" s="14"/>
      <c r="G31" s="14">
        <f t="shared" si="2"/>
        <v>0</v>
      </c>
    </row>
    <row r="32" spans="1:8" s="24" customFormat="1" ht="28.5" customHeight="1">
      <c r="A32" s="13"/>
      <c r="B32" s="20" t="s">
        <v>63</v>
      </c>
      <c r="C32" s="13" t="s">
        <v>4</v>
      </c>
      <c r="D32" s="14">
        <v>6</v>
      </c>
      <c r="E32" s="14">
        <v>550</v>
      </c>
      <c r="F32" s="13" t="s">
        <v>64</v>
      </c>
      <c r="G32" s="14">
        <f t="shared" si="2"/>
        <v>3300</v>
      </c>
    </row>
    <row r="33" spans="1:7" s="24" customFormat="1" ht="27" customHeight="1">
      <c r="A33" s="13"/>
      <c r="B33" s="20" t="s">
        <v>65</v>
      </c>
      <c r="C33" s="13" t="s">
        <v>4</v>
      </c>
      <c r="D33" s="14">
        <v>1</v>
      </c>
      <c r="E33" s="14">
        <v>650</v>
      </c>
      <c r="F33" s="13" t="s">
        <v>44</v>
      </c>
      <c r="G33" s="14">
        <f t="shared" si="2"/>
        <v>650</v>
      </c>
    </row>
    <row r="34" spans="1:7" s="24" customFormat="1" ht="27" customHeight="1">
      <c r="A34" s="13"/>
      <c r="B34" s="20" t="s">
        <v>66</v>
      </c>
      <c r="C34" s="13" t="s">
        <v>4</v>
      </c>
      <c r="D34" s="14">
        <v>1</v>
      </c>
      <c r="E34" s="14">
        <v>750</v>
      </c>
      <c r="F34" s="13" t="s">
        <v>67</v>
      </c>
      <c r="G34" s="14">
        <f t="shared" si="2"/>
        <v>750</v>
      </c>
    </row>
    <row r="35" spans="1:7" s="24" customFormat="1" ht="30.75" customHeight="1">
      <c r="A35" s="11">
        <f>+A31+1</f>
        <v>25</v>
      </c>
      <c r="B35" s="20" t="s">
        <v>68</v>
      </c>
      <c r="C35" s="13" t="s">
        <v>69</v>
      </c>
      <c r="D35" s="14">
        <v>34</v>
      </c>
      <c r="E35" s="14">
        <v>220</v>
      </c>
      <c r="F35" s="13" t="s">
        <v>70</v>
      </c>
      <c r="G35" s="14">
        <f t="shared" si="2"/>
        <v>7480</v>
      </c>
    </row>
    <row r="36" spans="1:7" s="24" customFormat="1" ht="13.5" customHeight="1">
      <c r="A36" s="25">
        <f>+A35+1</f>
        <v>26</v>
      </c>
      <c r="B36" s="20" t="s">
        <v>71</v>
      </c>
      <c r="C36" s="13" t="s">
        <v>69</v>
      </c>
      <c r="D36" s="14">
        <v>150</v>
      </c>
      <c r="E36" s="14">
        <v>150</v>
      </c>
      <c r="F36" s="13" t="s">
        <v>18</v>
      </c>
      <c r="G36" s="14">
        <f t="shared" si="2"/>
        <v>22500</v>
      </c>
    </row>
    <row r="37" spans="1:7" s="24" customFormat="1" ht="40.5" customHeight="1">
      <c r="A37" s="25">
        <f>+A36+1</f>
        <v>27</v>
      </c>
      <c r="B37" s="20" t="s">
        <v>72</v>
      </c>
      <c r="C37" s="13" t="s">
        <v>12</v>
      </c>
      <c r="D37" s="14">
        <v>20</v>
      </c>
      <c r="E37" s="14">
        <v>2000</v>
      </c>
      <c r="F37" s="13" t="s">
        <v>61</v>
      </c>
      <c r="G37" s="14">
        <f t="shared" si="2"/>
        <v>40000</v>
      </c>
    </row>
    <row r="38" spans="1:7" s="24" customFormat="1" ht="13.5" customHeight="1">
      <c r="A38" s="25">
        <f>+A37+1</f>
        <v>28</v>
      </c>
      <c r="B38" s="20" t="s">
        <v>73</v>
      </c>
      <c r="C38" s="13" t="s">
        <v>36</v>
      </c>
      <c r="D38" s="14">
        <v>160</v>
      </c>
      <c r="E38" s="14">
        <v>200</v>
      </c>
      <c r="F38" s="13" t="s">
        <v>55</v>
      </c>
      <c r="G38" s="14">
        <f t="shared" si="2"/>
        <v>32000</v>
      </c>
    </row>
    <row r="39" spans="1:7" s="24" customFormat="1" ht="16.5" customHeight="1">
      <c r="A39" s="25">
        <f>A38+1</f>
        <v>29</v>
      </c>
      <c r="B39" s="20" t="s">
        <v>74</v>
      </c>
      <c r="C39" s="13" t="s">
        <v>36</v>
      </c>
      <c r="D39" s="14">
        <v>15</v>
      </c>
      <c r="E39" s="14">
        <v>100</v>
      </c>
      <c r="F39" s="13" t="s">
        <v>13</v>
      </c>
      <c r="G39" s="14">
        <f t="shared" si="2"/>
        <v>1500</v>
      </c>
    </row>
    <row r="40" spans="1:7" s="24" customFormat="1" ht="27" customHeight="1">
      <c r="A40" s="25">
        <f>+A39+1</f>
        <v>30</v>
      </c>
      <c r="B40" s="20" t="s">
        <v>75</v>
      </c>
      <c r="C40" s="13" t="s">
        <v>15</v>
      </c>
      <c r="D40" s="14">
        <v>1204</v>
      </c>
      <c r="E40" s="14">
        <v>90</v>
      </c>
      <c r="F40" s="13" t="s">
        <v>40</v>
      </c>
      <c r="G40" s="14">
        <f t="shared" si="2"/>
        <v>108360</v>
      </c>
    </row>
    <row r="41" spans="1:7" s="19" customFormat="1" ht="16.5" customHeight="1">
      <c r="A41" s="64" t="s">
        <v>76</v>
      </c>
      <c r="B41" s="64"/>
      <c r="C41" s="64"/>
      <c r="D41" s="64"/>
      <c r="E41" s="64"/>
      <c r="F41" s="17"/>
      <c r="G41" s="18">
        <f>+SUM(G20:G40)</f>
        <v>364360</v>
      </c>
    </row>
    <row r="42" spans="1:7" s="24" customFormat="1" ht="16.5" customHeight="1">
      <c r="A42" s="26"/>
      <c r="B42" s="10" t="s">
        <v>77</v>
      </c>
      <c r="C42" s="13"/>
      <c r="D42" s="14"/>
      <c r="E42" s="27"/>
      <c r="F42" s="27"/>
      <c r="G42" s="14">
        <f>D42*E42</f>
        <v>0</v>
      </c>
    </row>
    <row r="43" spans="1:7" s="24" customFormat="1" ht="27" customHeight="1">
      <c r="A43" s="25">
        <f>+A40+1</f>
        <v>31</v>
      </c>
      <c r="B43" s="20" t="s">
        <v>78</v>
      </c>
      <c r="C43" s="13" t="s">
        <v>15</v>
      </c>
      <c r="D43" s="14">
        <v>131</v>
      </c>
      <c r="E43" s="14">
        <v>450</v>
      </c>
      <c r="F43" s="13" t="s">
        <v>79</v>
      </c>
      <c r="G43" s="14">
        <f t="shared" ref="G43:G53" si="4">+D43*E43</f>
        <v>58950</v>
      </c>
    </row>
    <row r="44" spans="1:7" s="24" customFormat="1" ht="16.5" customHeight="1">
      <c r="A44" s="25">
        <f t="shared" ref="A44:A53" si="5">+A43+1</f>
        <v>32</v>
      </c>
      <c r="B44" s="20" t="s">
        <v>80</v>
      </c>
      <c r="C44" s="13" t="s">
        <v>15</v>
      </c>
      <c r="D44" s="14">
        <v>27</v>
      </c>
      <c r="E44" s="14">
        <v>130</v>
      </c>
      <c r="F44" s="13" t="s">
        <v>57</v>
      </c>
      <c r="G44" s="14">
        <f t="shared" si="4"/>
        <v>3510</v>
      </c>
    </row>
    <row r="45" spans="1:7" s="24" customFormat="1" ht="28.5" customHeight="1">
      <c r="A45" s="25">
        <f t="shared" si="5"/>
        <v>33</v>
      </c>
      <c r="B45" s="20" t="s">
        <v>81</v>
      </c>
      <c r="C45" s="14" t="s">
        <v>4</v>
      </c>
      <c r="D45" s="14">
        <v>6</v>
      </c>
      <c r="E45" s="14">
        <v>550</v>
      </c>
      <c r="F45" s="13" t="s">
        <v>64</v>
      </c>
      <c r="G45" s="14">
        <f t="shared" si="4"/>
        <v>3300</v>
      </c>
    </row>
    <row r="46" spans="1:7" s="24" customFormat="1" ht="16.5" customHeight="1">
      <c r="A46" s="25">
        <f t="shared" si="5"/>
        <v>34</v>
      </c>
      <c r="B46" s="20" t="s">
        <v>82</v>
      </c>
      <c r="C46" s="13" t="s">
        <v>15</v>
      </c>
      <c r="D46" s="14">
        <v>162</v>
      </c>
      <c r="E46" s="14">
        <v>50</v>
      </c>
      <c r="F46" s="13" t="s">
        <v>42</v>
      </c>
      <c r="G46" s="14">
        <f t="shared" si="4"/>
        <v>8100</v>
      </c>
    </row>
    <row r="47" spans="1:7" s="24" customFormat="1" ht="16.5" customHeight="1">
      <c r="A47" s="25">
        <f t="shared" si="5"/>
        <v>35</v>
      </c>
      <c r="B47" s="20" t="s">
        <v>83</v>
      </c>
      <c r="C47" s="13" t="s">
        <v>69</v>
      </c>
      <c r="D47" s="14">
        <v>160</v>
      </c>
      <c r="E47" s="14">
        <v>50</v>
      </c>
      <c r="F47" s="13" t="s">
        <v>42</v>
      </c>
      <c r="G47" s="14">
        <f t="shared" si="4"/>
        <v>8000</v>
      </c>
    </row>
    <row r="48" spans="1:7" s="24" customFormat="1" ht="16.5" customHeight="1">
      <c r="A48" s="25">
        <f t="shared" si="5"/>
        <v>36</v>
      </c>
      <c r="B48" s="20" t="s">
        <v>84</v>
      </c>
      <c r="C48" s="13" t="s">
        <v>15</v>
      </c>
      <c r="D48" s="14">
        <v>162</v>
      </c>
      <c r="E48" s="14">
        <v>170</v>
      </c>
      <c r="F48" s="13" t="s">
        <v>85</v>
      </c>
      <c r="G48" s="14">
        <f t="shared" si="4"/>
        <v>27540</v>
      </c>
    </row>
    <row r="49" spans="1:7" s="24" customFormat="1" ht="27.75" customHeight="1">
      <c r="A49" s="25">
        <f t="shared" si="5"/>
        <v>37</v>
      </c>
      <c r="B49" s="20" t="s">
        <v>86</v>
      </c>
      <c r="C49" s="13" t="s">
        <v>69</v>
      </c>
      <c r="D49" s="14">
        <v>160</v>
      </c>
      <c r="E49" s="14">
        <v>100</v>
      </c>
      <c r="F49" s="13" t="s">
        <v>13</v>
      </c>
      <c r="G49" s="14">
        <f t="shared" si="4"/>
        <v>16000</v>
      </c>
    </row>
    <row r="50" spans="1:7" s="24" customFormat="1" ht="30" customHeight="1">
      <c r="A50" s="25">
        <f t="shared" si="5"/>
        <v>38</v>
      </c>
      <c r="B50" s="20" t="s">
        <v>87</v>
      </c>
      <c r="C50" s="13" t="s">
        <v>15</v>
      </c>
      <c r="D50" s="14">
        <v>173</v>
      </c>
      <c r="E50" s="14">
        <v>350</v>
      </c>
      <c r="F50" s="13" t="s">
        <v>88</v>
      </c>
      <c r="G50" s="14">
        <f t="shared" si="4"/>
        <v>60550</v>
      </c>
    </row>
    <row r="51" spans="1:7" s="24" customFormat="1" ht="27" customHeight="1">
      <c r="A51" s="25">
        <f t="shared" si="5"/>
        <v>39</v>
      </c>
      <c r="B51" s="28" t="s">
        <v>89</v>
      </c>
      <c r="C51" s="14" t="s">
        <v>36</v>
      </c>
      <c r="D51" s="14">
        <v>160</v>
      </c>
      <c r="E51" s="14">
        <v>110</v>
      </c>
      <c r="F51" s="13" t="s">
        <v>90</v>
      </c>
      <c r="G51" s="14">
        <f t="shared" si="4"/>
        <v>17600</v>
      </c>
    </row>
    <row r="52" spans="1:7" s="24" customFormat="1" ht="21" customHeight="1">
      <c r="A52" s="25">
        <f t="shared" si="5"/>
        <v>40</v>
      </c>
      <c r="B52" s="28" t="s">
        <v>91</v>
      </c>
      <c r="C52" s="14" t="s">
        <v>36</v>
      </c>
      <c r="D52" s="14">
        <v>160</v>
      </c>
      <c r="E52" s="14">
        <v>50</v>
      </c>
      <c r="F52" s="13" t="s">
        <v>42</v>
      </c>
      <c r="G52" s="14">
        <f t="shared" si="4"/>
        <v>8000</v>
      </c>
    </row>
    <row r="53" spans="1:7" s="24" customFormat="1" ht="27.75" customHeight="1">
      <c r="A53" s="25">
        <f t="shared" si="5"/>
        <v>41</v>
      </c>
      <c r="B53" s="28" t="s">
        <v>92</v>
      </c>
      <c r="C53" s="14" t="s">
        <v>36</v>
      </c>
      <c r="D53" s="14">
        <v>31</v>
      </c>
      <c r="E53" s="14">
        <v>600</v>
      </c>
      <c r="F53" s="13" t="s">
        <v>93</v>
      </c>
      <c r="G53" s="14">
        <f t="shared" si="4"/>
        <v>18600</v>
      </c>
    </row>
    <row r="54" spans="1:7" s="19" customFormat="1" ht="16.5" customHeight="1">
      <c r="A54" s="65" t="s">
        <v>94</v>
      </c>
      <c r="B54" s="65"/>
      <c r="C54" s="65"/>
      <c r="D54" s="65"/>
      <c r="E54" s="65"/>
      <c r="F54" s="29"/>
      <c r="G54" s="18">
        <f>+SUM(G43:G53)</f>
        <v>230150</v>
      </c>
    </row>
    <row r="55" spans="1:7" s="31" customFormat="1" ht="16.5" customHeight="1">
      <c r="A55" s="30"/>
      <c r="B55" s="10" t="s">
        <v>95</v>
      </c>
      <c r="C55" s="30"/>
      <c r="D55" s="30"/>
      <c r="E55" s="30"/>
      <c r="F55" s="30"/>
      <c r="G55" s="30"/>
    </row>
    <row r="56" spans="1:7" s="31" customFormat="1" ht="26.25" customHeight="1">
      <c r="A56" s="11">
        <f>+A53+1</f>
        <v>42</v>
      </c>
      <c r="B56" s="32" t="s">
        <v>96</v>
      </c>
      <c r="C56" s="13" t="s">
        <v>15</v>
      </c>
      <c r="D56" s="14">
        <v>150</v>
      </c>
      <c r="E56" s="14">
        <v>700</v>
      </c>
      <c r="F56" s="13" t="s">
        <v>97</v>
      </c>
      <c r="G56" s="14">
        <f t="shared" ref="G56:G63" si="6">D56*E56</f>
        <v>105000</v>
      </c>
    </row>
    <row r="57" spans="1:7" s="31" customFormat="1" ht="16.5" customHeight="1">
      <c r="A57" s="11">
        <f t="shared" ref="A57:A63" si="7">+A56+1</f>
        <v>43</v>
      </c>
      <c r="B57" s="20" t="s">
        <v>98</v>
      </c>
      <c r="C57" s="13" t="s">
        <v>99</v>
      </c>
      <c r="D57" s="14">
        <v>100</v>
      </c>
      <c r="E57" s="14">
        <v>150</v>
      </c>
      <c r="F57" s="13" t="s">
        <v>18</v>
      </c>
      <c r="G57" s="14">
        <f t="shared" si="6"/>
        <v>15000</v>
      </c>
    </row>
    <row r="58" spans="1:7" s="31" customFormat="1" ht="45" customHeight="1">
      <c r="A58" s="11">
        <f t="shared" si="7"/>
        <v>44</v>
      </c>
      <c r="B58" s="20" t="s">
        <v>100</v>
      </c>
      <c r="C58" s="13" t="s">
        <v>15</v>
      </c>
      <c r="D58" s="14">
        <v>12</v>
      </c>
      <c r="E58" s="14">
        <v>1500</v>
      </c>
      <c r="F58" s="13" t="s">
        <v>101</v>
      </c>
      <c r="G58" s="14">
        <f t="shared" si="6"/>
        <v>18000</v>
      </c>
    </row>
    <row r="59" spans="1:7" s="31" customFormat="1" ht="42.75" customHeight="1">
      <c r="A59" s="11">
        <f t="shared" si="7"/>
        <v>45</v>
      </c>
      <c r="B59" s="20" t="s">
        <v>102</v>
      </c>
      <c r="C59" s="13" t="s">
        <v>15</v>
      </c>
      <c r="D59" s="14">
        <v>75</v>
      </c>
      <c r="E59" s="14">
        <v>1100</v>
      </c>
      <c r="F59" s="13" t="s">
        <v>103</v>
      </c>
      <c r="G59" s="14">
        <f t="shared" si="6"/>
        <v>82500</v>
      </c>
    </row>
    <row r="60" spans="1:7" s="31" customFormat="1" ht="19.5" customHeight="1">
      <c r="A60" s="11">
        <f t="shared" si="7"/>
        <v>46</v>
      </c>
      <c r="B60" s="32" t="s">
        <v>104</v>
      </c>
      <c r="C60" s="13" t="s">
        <v>15</v>
      </c>
      <c r="D60" s="14">
        <v>3</v>
      </c>
      <c r="E60" s="14">
        <v>500</v>
      </c>
      <c r="F60" s="13" t="s">
        <v>105</v>
      </c>
      <c r="G60" s="14">
        <f t="shared" si="6"/>
        <v>1500</v>
      </c>
    </row>
    <row r="61" spans="1:7" s="31" customFormat="1" ht="27.75" customHeight="1">
      <c r="A61" s="11">
        <f t="shared" si="7"/>
        <v>47</v>
      </c>
      <c r="B61" s="20" t="s">
        <v>106</v>
      </c>
      <c r="C61" s="13" t="s">
        <v>15</v>
      </c>
      <c r="D61" s="14">
        <v>82</v>
      </c>
      <c r="E61" s="14">
        <v>200</v>
      </c>
      <c r="F61" s="13" t="s">
        <v>55</v>
      </c>
      <c r="G61" s="14">
        <f t="shared" si="6"/>
        <v>16400</v>
      </c>
    </row>
    <row r="62" spans="1:7" s="31" customFormat="1" ht="16.5" customHeight="1">
      <c r="A62" s="11">
        <f t="shared" si="7"/>
        <v>48</v>
      </c>
      <c r="B62" s="33" t="s">
        <v>107</v>
      </c>
      <c r="C62" s="13" t="s">
        <v>15</v>
      </c>
      <c r="D62" s="14">
        <v>22</v>
      </c>
      <c r="E62" s="14">
        <v>300</v>
      </c>
      <c r="F62" s="13" t="s">
        <v>108</v>
      </c>
      <c r="G62" s="14">
        <f t="shared" si="6"/>
        <v>6600</v>
      </c>
    </row>
    <row r="63" spans="1:7" s="31" customFormat="1" ht="27.75" customHeight="1">
      <c r="A63" s="11">
        <f t="shared" si="7"/>
        <v>49</v>
      </c>
      <c r="B63" s="20" t="s">
        <v>109</v>
      </c>
      <c r="C63" s="13" t="s">
        <v>15</v>
      </c>
      <c r="D63" s="14">
        <v>22</v>
      </c>
      <c r="E63" s="14">
        <v>600</v>
      </c>
      <c r="F63" s="13" t="s">
        <v>93</v>
      </c>
      <c r="G63" s="14">
        <f t="shared" si="6"/>
        <v>13200</v>
      </c>
    </row>
    <row r="64" spans="1:7" s="31" customFormat="1" ht="16.5" customHeight="1">
      <c r="A64" s="64" t="s">
        <v>110</v>
      </c>
      <c r="B64" s="64"/>
      <c r="C64" s="64"/>
      <c r="D64" s="64"/>
      <c r="E64" s="64"/>
      <c r="F64" s="17"/>
      <c r="G64" s="18">
        <f>SUM(G55:G63)</f>
        <v>258200</v>
      </c>
    </row>
    <row r="65" spans="1:8" s="31" customFormat="1" ht="16.5" customHeight="1">
      <c r="A65" s="30"/>
      <c r="B65" s="10" t="s">
        <v>111</v>
      </c>
      <c r="C65" s="34"/>
      <c r="D65" s="34"/>
      <c r="E65" s="35"/>
      <c r="F65" s="35"/>
      <c r="G65" s="14"/>
    </row>
    <row r="66" spans="1:8" s="31" customFormat="1" ht="33" customHeight="1">
      <c r="A66" s="26">
        <f>+A63+1</f>
        <v>50</v>
      </c>
      <c r="B66" s="36" t="s">
        <v>112</v>
      </c>
      <c r="C66" s="37" t="s">
        <v>15</v>
      </c>
      <c r="D66" s="38">
        <v>25</v>
      </c>
      <c r="E66" s="39">
        <v>1800</v>
      </c>
      <c r="F66" s="40" t="s">
        <v>113</v>
      </c>
      <c r="G66" s="14">
        <f t="shared" ref="G66:G77" si="8">D66*E66</f>
        <v>45000</v>
      </c>
    </row>
    <row r="67" spans="1:8" s="31" customFormat="1" ht="31.5" customHeight="1">
      <c r="A67" s="11">
        <f t="shared" ref="A67:A78" si="9">+A66+1</f>
        <v>51</v>
      </c>
      <c r="B67" s="36" t="s">
        <v>114</v>
      </c>
      <c r="C67" s="13" t="s">
        <v>15</v>
      </c>
      <c r="D67" s="14">
        <v>123</v>
      </c>
      <c r="E67" s="14">
        <v>2000</v>
      </c>
      <c r="F67" s="13" t="s">
        <v>61</v>
      </c>
      <c r="G67" s="14">
        <f t="shared" si="8"/>
        <v>246000</v>
      </c>
    </row>
    <row r="68" spans="1:8" s="31" customFormat="1" ht="26.25" customHeight="1">
      <c r="A68" s="11">
        <f t="shared" si="9"/>
        <v>52</v>
      </c>
      <c r="B68" s="36" t="s">
        <v>115</v>
      </c>
      <c r="C68" s="13" t="s">
        <v>12</v>
      </c>
      <c r="D68" s="14">
        <v>3</v>
      </c>
      <c r="E68" s="14">
        <v>17000</v>
      </c>
      <c r="F68" s="13" t="s">
        <v>116</v>
      </c>
      <c r="G68" s="14">
        <f t="shared" si="8"/>
        <v>51000</v>
      </c>
    </row>
    <row r="69" spans="1:8" s="31" customFormat="1" ht="26.25" customHeight="1">
      <c r="A69" s="11">
        <f t="shared" si="9"/>
        <v>53</v>
      </c>
      <c r="B69" s="20" t="s">
        <v>117</v>
      </c>
      <c r="C69" s="13" t="s">
        <v>12</v>
      </c>
      <c r="D69" s="14">
        <v>2</v>
      </c>
      <c r="E69" s="14">
        <v>17000</v>
      </c>
      <c r="F69" s="13" t="s">
        <v>116</v>
      </c>
      <c r="G69" s="14">
        <f t="shared" si="8"/>
        <v>34000</v>
      </c>
    </row>
    <row r="70" spans="1:8" s="31" customFormat="1" ht="27.75" customHeight="1">
      <c r="A70" s="11">
        <f t="shared" si="9"/>
        <v>54</v>
      </c>
      <c r="B70" s="41" t="s">
        <v>118</v>
      </c>
      <c r="C70" s="13" t="s">
        <v>15</v>
      </c>
      <c r="D70" s="14">
        <v>67</v>
      </c>
      <c r="E70" s="14">
        <v>2200</v>
      </c>
      <c r="F70" s="13" t="s">
        <v>119</v>
      </c>
      <c r="G70" s="14">
        <f t="shared" si="8"/>
        <v>147400</v>
      </c>
    </row>
    <row r="71" spans="1:8" ht="13.5" customHeight="1">
      <c r="A71" s="11">
        <f t="shared" si="9"/>
        <v>55</v>
      </c>
      <c r="B71" s="42" t="s">
        <v>120</v>
      </c>
      <c r="C71" s="13" t="s">
        <v>15</v>
      </c>
      <c r="D71" s="14">
        <v>3.2</v>
      </c>
      <c r="E71" s="14">
        <v>1300</v>
      </c>
      <c r="F71" s="13" t="s">
        <v>121</v>
      </c>
      <c r="G71" s="14">
        <f t="shared" si="8"/>
        <v>4160</v>
      </c>
      <c r="H71" s="23"/>
    </row>
    <row r="72" spans="1:8" s="31" customFormat="1" ht="27" customHeight="1">
      <c r="A72" s="11">
        <f t="shared" si="9"/>
        <v>56</v>
      </c>
      <c r="B72" s="42" t="s">
        <v>122</v>
      </c>
      <c r="C72" s="13" t="s">
        <v>15</v>
      </c>
      <c r="D72" s="14">
        <v>3.2</v>
      </c>
      <c r="E72" s="14">
        <v>2200</v>
      </c>
      <c r="F72" s="13" t="s">
        <v>119</v>
      </c>
      <c r="G72" s="14">
        <f t="shared" si="8"/>
        <v>7040</v>
      </c>
    </row>
    <row r="73" spans="1:8" s="31" customFormat="1" ht="16.5" customHeight="1">
      <c r="A73" s="11">
        <f t="shared" si="9"/>
        <v>57</v>
      </c>
      <c r="B73" s="20" t="s">
        <v>123</v>
      </c>
      <c r="C73" s="13" t="s">
        <v>15</v>
      </c>
      <c r="D73" s="14">
        <v>12</v>
      </c>
      <c r="E73" s="14">
        <v>1200</v>
      </c>
      <c r="F73" s="13" t="s">
        <v>124</v>
      </c>
      <c r="G73" s="14">
        <f t="shared" si="8"/>
        <v>14400</v>
      </c>
    </row>
    <row r="74" spans="1:8" s="31" customFormat="1" ht="16.5" customHeight="1">
      <c r="A74" s="11">
        <f t="shared" si="9"/>
        <v>58</v>
      </c>
      <c r="B74" s="42" t="s">
        <v>125</v>
      </c>
      <c r="C74" s="13" t="s">
        <v>15</v>
      </c>
      <c r="D74" s="14">
        <v>3.35</v>
      </c>
      <c r="E74" s="14">
        <v>700</v>
      </c>
      <c r="F74" s="13" t="s">
        <v>97</v>
      </c>
      <c r="G74" s="14">
        <f t="shared" si="8"/>
        <v>2345</v>
      </c>
    </row>
    <row r="75" spans="1:8" s="31" customFormat="1" ht="28.5" customHeight="1">
      <c r="A75" s="11">
        <f t="shared" si="9"/>
        <v>59</v>
      </c>
      <c r="B75" s="42" t="s">
        <v>126</v>
      </c>
      <c r="C75" s="13" t="s">
        <v>15</v>
      </c>
      <c r="D75" s="14">
        <v>1.6</v>
      </c>
      <c r="E75" s="14">
        <v>2200</v>
      </c>
      <c r="F75" s="13" t="s">
        <v>119</v>
      </c>
      <c r="G75" s="14">
        <f t="shared" si="8"/>
        <v>3520</v>
      </c>
    </row>
    <row r="76" spans="1:8" s="31" customFormat="1" ht="26.25" customHeight="1">
      <c r="A76" s="11">
        <f t="shared" si="9"/>
        <v>60</v>
      </c>
      <c r="B76" s="20" t="s">
        <v>127</v>
      </c>
      <c r="C76" s="13" t="s">
        <v>15</v>
      </c>
      <c r="D76" s="14">
        <v>4.5</v>
      </c>
      <c r="E76" s="14">
        <v>1200</v>
      </c>
      <c r="F76" s="13" t="s">
        <v>124</v>
      </c>
      <c r="G76" s="14">
        <f t="shared" si="8"/>
        <v>5400</v>
      </c>
    </row>
    <row r="77" spans="1:8" s="31" customFormat="1" ht="28.5" customHeight="1">
      <c r="A77" s="26">
        <f t="shared" si="9"/>
        <v>61</v>
      </c>
      <c r="B77" s="20" t="s">
        <v>128</v>
      </c>
      <c r="C77" s="43" t="s">
        <v>31</v>
      </c>
      <c r="D77" s="43">
        <v>1</v>
      </c>
      <c r="E77" s="14">
        <v>5000</v>
      </c>
      <c r="F77" s="13" t="s">
        <v>29</v>
      </c>
      <c r="G77" s="14">
        <f t="shared" si="8"/>
        <v>5000</v>
      </c>
    </row>
    <row r="78" spans="1:8" s="31" customFormat="1" ht="28.5" customHeight="1">
      <c r="A78" s="11">
        <f t="shared" si="9"/>
        <v>62</v>
      </c>
      <c r="B78" s="20" t="s">
        <v>129</v>
      </c>
      <c r="C78" s="13"/>
      <c r="D78" s="14"/>
      <c r="E78" s="14"/>
      <c r="F78" s="14"/>
      <c r="G78" s="14"/>
    </row>
    <row r="79" spans="1:8" s="31" customFormat="1" ht="18" customHeight="1">
      <c r="A79" s="11"/>
      <c r="B79" s="44" t="s">
        <v>130</v>
      </c>
      <c r="C79" s="13" t="s">
        <v>4</v>
      </c>
      <c r="D79" s="14">
        <v>14</v>
      </c>
      <c r="E79" s="14">
        <v>500</v>
      </c>
      <c r="F79" s="13" t="s">
        <v>105</v>
      </c>
      <c r="G79" s="14">
        <f>D79*E79</f>
        <v>7000</v>
      </c>
    </row>
    <row r="80" spans="1:8" s="31" customFormat="1" ht="27.75" customHeight="1">
      <c r="A80" s="11"/>
      <c r="B80" s="44" t="s">
        <v>131</v>
      </c>
      <c r="C80" s="13" t="s">
        <v>4</v>
      </c>
      <c r="D80" s="14">
        <v>6</v>
      </c>
      <c r="E80" s="14">
        <v>650</v>
      </c>
      <c r="F80" s="13" t="s">
        <v>44</v>
      </c>
      <c r="G80" s="14">
        <f>D80*E80</f>
        <v>3900</v>
      </c>
    </row>
    <row r="81" spans="1:7" s="31" customFormat="1" ht="16.5" customHeight="1">
      <c r="A81" s="11">
        <f>+A78+1</f>
        <v>63</v>
      </c>
      <c r="B81" s="32" t="s">
        <v>132</v>
      </c>
      <c r="C81" s="13" t="s">
        <v>15</v>
      </c>
      <c r="D81" s="14">
        <v>3.35</v>
      </c>
      <c r="E81" s="14">
        <v>900</v>
      </c>
      <c r="F81" s="13" t="s">
        <v>46</v>
      </c>
      <c r="G81" s="14">
        <f>D81*E81</f>
        <v>3015</v>
      </c>
    </row>
    <row r="82" spans="1:7" s="31" customFormat="1" ht="16.5" customHeight="1">
      <c r="A82" s="64" t="s">
        <v>133</v>
      </c>
      <c r="B82" s="64"/>
      <c r="C82" s="64"/>
      <c r="D82" s="64"/>
      <c r="E82" s="64"/>
      <c r="F82" s="17"/>
      <c r="G82" s="18">
        <f>+SUM(G66:G81)</f>
        <v>579180</v>
      </c>
    </row>
    <row r="83" spans="1:7" ht="16.5" customHeight="1">
      <c r="A83" s="25"/>
      <c r="B83" s="10" t="s">
        <v>134</v>
      </c>
      <c r="C83" s="22"/>
      <c r="D83" s="21"/>
      <c r="E83" s="27"/>
      <c r="F83" s="27"/>
      <c r="G83" s="14">
        <f>D83*E83</f>
        <v>0</v>
      </c>
    </row>
    <row r="84" spans="1:7" ht="16.5" customHeight="1">
      <c r="A84" s="11">
        <f>+A81+1</f>
        <v>64</v>
      </c>
      <c r="B84" s="20" t="s">
        <v>135</v>
      </c>
      <c r="C84" s="13" t="s">
        <v>4</v>
      </c>
      <c r="D84" s="14">
        <v>1</v>
      </c>
      <c r="E84" s="14">
        <v>4000</v>
      </c>
      <c r="F84" s="13" t="s">
        <v>136</v>
      </c>
      <c r="G84" s="14">
        <f t="shared" ref="G84:G109" si="10">+D84*E84</f>
        <v>4000</v>
      </c>
    </row>
    <row r="85" spans="1:7" ht="16.5" customHeight="1">
      <c r="A85" s="11">
        <f>A84+1</f>
        <v>65</v>
      </c>
      <c r="B85" s="45" t="s">
        <v>137</v>
      </c>
      <c r="C85" s="13" t="s">
        <v>69</v>
      </c>
      <c r="D85" s="14">
        <v>22</v>
      </c>
      <c r="E85" s="14">
        <v>40</v>
      </c>
      <c r="F85" s="13" t="s">
        <v>24</v>
      </c>
      <c r="G85" s="14">
        <f t="shared" si="10"/>
        <v>880</v>
      </c>
    </row>
    <row r="86" spans="1:7" ht="16.5" customHeight="1">
      <c r="A86" s="11">
        <f>A85+1</f>
        <v>66</v>
      </c>
      <c r="B86" s="45" t="s">
        <v>138</v>
      </c>
      <c r="C86" s="13" t="s">
        <v>4</v>
      </c>
      <c r="D86" s="14">
        <v>2</v>
      </c>
      <c r="E86" s="14">
        <v>300</v>
      </c>
      <c r="F86" s="13" t="s">
        <v>108</v>
      </c>
      <c r="G86" s="14">
        <f t="shared" si="10"/>
        <v>600</v>
      </c>
    </row>
    <row r="87" spans="1:7" ht="16.5" customHeight="1">
      <c r="A87" s="11">
        <f>+A86+1</f>
        <v>67</v>
      </c>
      <c r="B87" s="45" t="s">
        <v>139</v>
      </c>
      <c r="C87" s="13"/>
      <c r="D87" s="14"/>
      <c r="E87" s="14"/>
      <c r="F87" s="14"/>
      <c r="G87" s="14">
        <f t="shared" si="10"/>
        <v>0</v>
      </c>
    </row>
    <row r="88" spans="1:7" ht="16.5" customHeight="1">
      <c r="A88" s="11"/>
      <c r="B88" s="45" t="s">
        <v>140</v>
      </c>
      <c r="C88" s="13" t="s">
        <v>69</v>
      </c>
      <c r="D88" s="14">
        <v>10</v>
      </c>
      <c r="E88" s="14">
        <v>60</v>
      </c>
      <c r="F88" s="13" t="s">
        <v>141</v>
      </c>
      <c r="G88" s="14">
        <f t="shared" si="10"/>
        <v>600</v>
      </c>
    </row>
    <row r="89" spans="1:7" ht="16.5" customHeight="1">
      <c r="A89" s="11"/>
      <c r="B89" s="45" t="s">
        <v>142</v>
      </c>
      <c r="C89" s="13" t="s">
        <v>69</v>
      </c>
      <c r="D89" s="14">
        <v>20</v>
      </c>
      <c r="E89" s="14">
        <v>70</v>
      </c>
      <c r="F89" s="13" t="s">
        <v>16</v>
      </c>
      <c r="G89" s="14">
        <f t="shared" si="10"/>
        <v>1400</v>
      </c>
    </row>
    <row r="90" spans="1:7" ht="16.5" customHeight="1">
      <c r="A90" s="11"/>
      <c r="B90" s="45" t="s">
        <v>143</v>
      </c>
      <c r="C90" s="13" t="s">
        <v>69</v>
      </c>
      <c r="D90" s="14">
        <v>10</v>
      </c>
      <c r="E90" s="14">
        <v>80</v>
      </c>
      <c r="F90" s="13" t="s">
        <v>144</v>
      </c>
      <c r="G90" s="14">
        <f t="shared" si="10"/>
        <v>800</v>
      </c>
    </row>
    <row r="91" spans="1:7" ht="27" customHeight="1">
      <c r="A91" s="11">
        <f>+A87+1</f>
        <v>68</v>
      </c>
      <c r="B91" s="45" t="s">
        <v>145</v>
      </c>
      <c r="C91" s="13" t="s">
        <v>4</v>
      </c>
      <c r="D91" s="14">
        <v>4</v>
      </c>
      <c r="E91" s="14">
        <v>250</v>
      </c>
      <c r="F91" s="13" t="s">
        <v>48</v>
      </c>
      <c r="G91" s="14">
        <f t="shared" si="10"/>
        <v>1000</v>
      </c>
    </row>
    <row r="92" spans="1:7" ht="16.5" customHeight="1">
      <c r="A92" s="11">
        <f>+A91+1</f>
        <v>69</v>
      </c>
      <c r="B92" s="45" t="s">
        <v>146</v>
      </c>
      <c r="C92" s="13"/>
      <c r="D92" s="14"/>
      <c r="E92" s="14"/>
      <c r="F92" s="14"/>
      <c r="G92" s="14">
        <f t="shared" si="10"/>
        <v>0</v>
      </c>
    </row>
    <row r="93" spans="1:7" ht="16.5" customHeight="1">
      <c r="A93" s="11"/>
      <c r="B93" s="45" t="s">
        <v>147</v>
      </c>
      <c r="C93" s="13" t="s">
        <v>69</v>
      </c>
      <c r="D93" s="14">
        <v>120</v>
      </c>
      <c r="E93" s="14">
        <v>55</v>
      </c>
      <c r="F93" s="13" t="s">
        <v>148</v>
      </c>
      <c r="G93" s="14">
        <f t="shared" si="10"/>
        <v>6600</v>
      </c>
    </row>
    <row r="94" spans="1:7" ht="16.5" customHeight="1">
      <c r="A94" s="11"/>
      <c r="B94" s="45" t="s">
        <v>149</v>
      </c>
      <c r="C94" s="13" t="s">
        <v>69</v>
      </c>
      <c r="D94" s="14">
        <v>10</v>
      </c>
      <c r="E94" s="14">
        <v>75</v>
      </c>
      <c r="F94" s="13" t="s">
        <v>150</v>
      </c>
      <c r="G94" s="14">
        <f t="shared" si="10"/>
        <v>750</v>
      </c>
    </row>
    <row r="95" spans="1:7" ht="16.5" customHeight="1">
      <c r="A95" s="11">
        <f>+A92+1</f>
        <v>70</v>
      </c>
      <c r="B95" s="45" t="s">
        <v>151</v>
      </c>
      <c r="C95" s="13"/>
      <c r="D95" s="14"/>
      <c r="E95" s="14"/>
      <c r="F95" s="14"/>
      <c r="G95" s="14">
        <f t="shared" si="10"/>
        <v>0</v>
      </c>
    </row>
    <row r="96" spans="1:7" ht="27.75" customHeight="1">
      <c r="A96" s="11"/>
      <c r="B96" s="45" t="s">
        <v>152</v>
      </c>
      <c r="C96" s="13" t="s">
        <v>4</v>
      </c>
      <c r="D96" s="14">
        <v>2</v>
      </c>
      <c r="E96" s="14">
        <v>650</v>
      </c>
      <c r="F96" s="13" t="s">
        <v>44</v>
      </c>
      <c r="G96" s="14">
        <f t="shared" si="10"/>
        <v>1300</v>
      </c>
    </row>
    <row r="97" spans="1:7" ht="16.5" customHeight="1">
      <c r="A97" s="11"/>
      <c r="B97" s="45" t="s">
        <v>153</v>
      </c>
      <c r="C97" s="13" t="s">
        <v>4</v>
      </c>
      <c r="D97" s="14">
        <v>2</v>
      </c>
      <c r="E97" s="14">
        <v>1500</v>
      </c>
      <c r="F97" s="13" t="s">
        <v>101</v>
      </c>
      <c r="G97" s="14">
        <f t="shared" si="10"/>
        <v>3000</v>
      </c>
    </row>
    <row r="98" spans="1:7" ht="16.5" customHeight="1">
      <c r="A98" s="11">
        <f>+A95+1</f>
        <v>71</v>
      </c>
      <c r="B98" s="45" t="s">
        <v>154</v>
      </c>
      <c r="C98" s="13"/>
      <c r="D98" s="14"/>
      <c r="E98" s="14"/>
      <c r="F98" s="14"/>
      <c r="G98" s="14">
        <f t="shared" si="10"/>
        <v>0</v>
      </c>
    </row>
    <row r="99" spans="1:7" ht="16.5" customHeight="1">
      <c r="A99" s="11"/>
      <c r="B99" s="45" t="s">
        <v>155</v>
      </c>
      <c r="C99" s="13" t="s">
        <v>69</v>
      </c>
      <c r="D99" s="14">
        <v>10</v>
      </c>
      <c r="E99" s="14">
        <v>120</v>
      </c>
      <c r="F99" s="13" t="s">
        <v>156</v>
      </c>
      <c r="G99" s="14">
        <f t="shared" si="10"/>
        <v>1200</v>
      </c>
    </row>
    <row r="100" spans="1:7" ht="16.5" customHeight="1">
      <c r="A100" s="11"/>
      <c r="B100" s="45" t="s">
        <v>157</v>
      </c>
      <c r="C100" s="13" t="s">
        <v>69</v>
      </c>
      <c r="D100" s="14">
        <v>30</v>
      </c>
      <c r="E100" s="14">
        <v>150</v>
      </c>
      <c r="F100" s="13" t="s">
        <v>18</v>
      </c>
      <c r="G100" s="14">
        <f t="shared" si="10"/>
        <v>4500</v>
      </c>
    </row>
    <row r="101" spans="1:7" ht="16.5" customHeight="1">
      <c r="A101" s="11">
        <f>+A98+1</f>
        <v>72</v>
      </c>
      <c r="B101" s="45" t="s">
        <v>158</v>
      </c>
      <c r="C101" s="13" t="s">
        <v>4</v>
      </c>
      <c r="D101" s="21">
        <v>15</v>
      </c>
      <c r="E101" s="14">
        <v>60</v>
      </c>
      <c r="F101" s="13" t="s">
        <v>141</v>
      </c>
      <c r="G101" s="14">
        <f t="shared" si="10"/>
        <v>900</v>
      </c>
    </row>
    <row r="102" spans="1:7" ht="26.25" customHeight="1">
      <c r="A102" s="11">
        <f t="shared" ref="A102:A107" si="11">+A101+1</f>
        <v>73</v>
      </c>
      <c r="B102" s="45" t="s">
        <v>159</v>
      </c>
      <c r="C102" s="13" t="s">
        <v>4</v>
      </c>
      <c r="D102" s="21">
        <v>1</v>
      </c>
      <c r="E102" s="14">
        <v>2500</v>
      </c>
      <c r="F102" s="13" t="s">
        <v>160</v>
      </c>
      <c r="G102" s="14">
        <f t="shared" si="10"/>
        <v>2500</v>
      </c>
    </row>
    <row r="103" spans="1:7" ht="16.5" customHeight="1">
      <c r="A103" s="11">
        <f t="shared" si="11"/>
        <v>74</v>
      </c>
      <c r="B103" s="45" t="s">
        <v>161</v>
      </c>
      <c r="C103" s="13" t="s">
        <v>4</v>
      </c>
      <c r="D103" s="14">
        <v>2</v>
      </c>
      <c r="E103" s="14">
        <v>1300</v>
      </c>
      <c r="F103" s="13" t="s">
        <v>121</v>
      </c>
      <c r="G103" s="14">
        <f t="shared" si="10"/>
        <v>2600</v>
      </c>
    </row>
    <row r="104" spans="1:7" ht="16.5" customHeight="1">
      <c r="A104" s="11">
        <f t="shared" si="11"/>
        <v>75</v>
      </c>
      <c r="B104" s="45" t="s">
        <v>162</v>
      </c>
      <c r="C104" s="13" t="s">
        <v>4</v>
      </c>
      <c r="D104" s="14">
        <v>4</v>
      </c>
      <c r="E104" s="14">
        <v>300</v>
      </c>
      <c r="F104" s="13" t="s">
        <v>108</v>
      </c>
      <c r="G104" s="14">
        <f t="shared" si="10"/>
        <v>1200</v>
      </c>
    </row>
    <row r="105" spans="1:7" ht="25.5" customHeight="1">
      <c r="A105" s="11">
        <f t="shared" si="11"/>
        <v>76</v>
      </c>
      <c r="B105" s="20" t="s">
        <v>163</v>
      </c>
      <c r="C105" s="13" t="s">
        <v>4</v>
      </c>
      <c r="D105" s="14">
        <v>2</v>
      </c>
      <c r="E105" s="14">
        <v>2500</v>
      </c>
      <c r="F105" s="13" t="s">
        <v>160</v>
      </c>
      <c r="G105" s="14">
        <f t="shared" si="10"/>
        <v>5000</v>
      </c>
    </row>
    <row r="106" spans="1:7" ht="16.5" customHeight="1">
      <c r="A106" s="11">
        <f t="shared" si="11"/>
        <v>77</v>
      </c>
      <c r="B106" s="20" t="s">
        <v>164</v>
      </c>
      <c r="C106" s="13" t="s">
        <v>4</v>
      </c>
      <c r="D106" s="14">
        <v>2</v>
      </c>
      <c r="E106" s="14">
        <v>1500</v>
      </c>
      <c r="F106" s="13" t="s">
        <v>101</v>
      </c>
      <c r="G106" s="14">
        <f t="shared" si="10"/>
        <v>3000</v>
      </c>
    </row>
    <row r="107" spans="1:7" ht="16.5" customHeight="1">
      <c r="A107" s="11">
        <f t="shared" si="11"/>
        <v>78</v>
      </c>
      <c r="B107" s="45" t="s">
        <v>165</v>
      </c>
      <c r="C107" s="13"/>
      <c r="D107" s="14"/>
      <c r="E107" s="14"/>
      <c r="F107" s="14"/>
      <c r="G107" s="14">
        <f t="shared" si="10"/>
        <v>0</v>
      </c>
    </row>
    <row r="108" spans="1:7" ht="16.5" customHeight="1">
      <c r="A108" s="11"/>
      <c r="B108" s="20" t="s">
        <v>166</v>
      </c>
      <c r="C108" s="13" t="s">
        <v>4</v>
      </c>
      <c r="D108" s="14">
        <v>1</v>
      </c>
      <c r="E108" s="14">
        <v>700</v>
      </c>
      <c r="F108" s="13" t="s">
        <v>97</v>
      </c>
      <c r="G108" s="14">
        <f t="shared" si="10"/>
        <v>700</v>
      </c>
    </row>
    <row r="109" spans="1:7" ht="16.5" customHeight="1">
      <c r="A109" s="11"/>
      <c r="B109" s="20" t="s">
        <v>167</v>
      </c>
      <c r="C109" s="13" t="s">
        <v>4</v>
      </c>
      <c r="D109" s="14">
        <v>3</v>
      </c>
      <c r="E109" s="14">
        <v>600</v>
      </c>
      <c r="F109" s="13" t="s">
        <v>93</v>
      </c>
      <c r="G109" s="14">
        <f t="shared" si="10"/>
        <v>1800</v>
      </c>
    </row>
    <row r="110" spans="1:7" ht="16.5" customHeight="1">
      <c r="A110" s="64" t="s">
        <v>168</v>
      </c>
      <c r="B110" s="64"/>
      <c r="C110" s="64"/>
      <c r="D110" s="64"/>
      <c r="E110" s="64"/>
      <c r="F110" s="17"/>
      <c r="G110" s="18">
        <f>SUM(G83:G109)</f>
        <v>44330</v>
      </c>
    </row>
    <row r="111" spans="1:7" ht="18" customHeight="1">
      <c r="A111" s="46"/>
      <c r="B111" s="47" t="s">
        <v>169</v>
      </c>
      <c r="C111" s="22"/>
      <c r="D111" s="21"/>
      <c r="E111" s="14"/>
      <c r="F111" s="14"/>
      <c r="G111" s="14">
        <f>D111*E111</f>
        <v>0</v>
      </c>
    </row>
    <row r="112" spans="1:7" ht="16.5" customHeight="1">
      <c r="A112" s="11">
        <f>+A107+1</f>
        <v>79</v>
      </c>
      <c r="B112" s="20" t="s">
        <v>170</v>
      </c>
      <c r="C112" s="13" t="s">
        <v>4</v>
      </c>
      <c r="D112" s="14">
        <v>1</v>
      </c>
      <c r="E112" s="14">
        <v>700</v>
      </c>
      <c r="F112" s="13" t="s">
        <v>97</v>
      </c>
      <c r="G112" s="14">
        <f t="shared" ref="G112:G135" si="12">+D112*E112</f>
        <v>700</v>
      </c>
    </row>
    <row r="113" spans="1:7" ht="16.5" customHeight="1">
      <c r="A113" s="11">
        <f>+A112+1</f>
        <v>80</v>
      </c>
      <c r="B113" s="20" t="s">
        <v>171</v>
      </c>
      <c r="C113" s="13" t="s">
        <v>4</v>
      </c>
      <c r="D113" s="14">
        <v>1</v>
      </c>
      <c r="E113" s="14">
        <v>900</v>
      </c>
      <c r="F113" s="13" t="s">
        <v>46</v>
      </c>
      <c r="G113" s="14">
        <f t="shared" si="12"/>
        <v>900</v>
      </c>
    </row>
    <row r="114" spans="1:7" ht="16.5" customHeight="1">
      <c r="A114" s="11">
        <f>+A113+1</f>
        <v>81</v>
      </c>
      <c r="B114" s="20" t="s">
        <v>172</v>
      </c>
      <c r="C114" s="13" t="s">
        <v>4</v>
      </c>
      <c r="D114" s="14">
        <v>1</v>
      </c>
      <c r="E114" s="14">
        <v>10000</v>
      </c>
      <c r="F114" s="13" t="s">
        <v>173</v>
      </c>
      <c r="G114" s="14">
        <f t="shared" si="12"/>
        <v>10000</v>
      </c>
    </row>
    <row r="115" spans="1:7" ht="16.5" customHeight="1">
      <c r="A115" s="11">
        <f>+A114+1</f>
        <v>82</v>
      </c>
      <c r="B115" s="20" t="s">
        <v>174</v>
      </c>
      <c r="C115" s="13"/>
      <c r="D115" s="14"/>
      <c r="E115" s="27"/>
      <c r="F115" s="27"/>
      <c r="G115" s="14">
        <f t="shared" si="12"/>
        <v>0</v>
      </c>
    </row>
    <row r="116" spans="1:7" ht="16.5" customHeight="1">
      <c r="A116" s="11"/>
      <c r="B116" s="20" t="s">
        <v>175</v>
      </c>
      <c r="C116" s="13" t="s">
        <v>69</v>
      </c>
      <c r="D116" s="14">
        <v>10</v>
      </c>
      <c r="E116" s="14">
        <v>220</v>
      </c>
      <c r="F116" s="13" t="s">
        <v>70</v>
      </c>
      <c r="G116" s="14">
        <f t="shared" si="12"/>
        <v>2200</v>
      </c>
    </row>
    <row r="117" spans="1:7" ht="25.5" customHeight="1">
      <c r="A117" s="11"/>
      <c r="B117" s="20" t="s">
        <v>176</v>
      </c>
      <c r="C117" s="13" t="s">
        <v>69</v>
      </c>
      <c r="D117" s="14">
        <v>5</v>
      </c>
      <c r="E117" s="14">
        <v>180</v>
      </c>
      <c r="F117" s="13" t="s">
        <v>177</v>
      </c>
      <c r="G117" s="14">
        <f t="shared" si="12"/>
        <v>900</v>
      </c>
    </row>
    <row r="118" spans="1:7" ht="16.5" customHeight="1">
      <c r="A118" s="11"/>
      <c r="B118" s="20" t="s">
        <v>178</v>
      </c>
      <c r="C118" s="13" t="s">
        <v>69</v>
      </c>
      <c r="D118" s="14">
        <v>5</v>
      </c>
      <c r="E118" s="14">
        <v>35</v>
      </c>
      <c r="F118" s="13" t="s">
        <v>179</v>
      </c>
      <c r="G118" s="14">
        <f t="shared" si="12"/>
        <v>175</v>
      </c>
    </row>
    <row r="119" spans="1:7" ht="16.5" customHeight="1">
      <c r="A119" s="11">
        <f>+A115+1</f>
        <v>83</v>
      </c>
      <c r="B119" s="20" t="s">
        <v>180</v>
      </c>
      <c r="C119" s="13" t="s">
        <v>4</v>
      </c>
      <c r="D119" s="14">
        <v>1</v>
      </c>
      <c r="E119" s="14">
        <v>1500</v>
      </c>
      <c r="F119" s="13" t="s">
        <v>101</v>
      </c>
      <c r="G119" s="14">
        <f t="shared" si="12"/>
        <v>1500</v>
      </c>
    </row>
    <row r="120" spans="1:7" ht="26.25" customHeight="1">
      <c r="A120" s="11">
        <f t="shared" ref="A120:A136" si="13">+A119+1</f>
        <v>84</v>
      </c>
      <c r="B120" s="20" t="s">
        <v>181</v>
      </c>
      <c r="C120" s="22" t="s">
        <v>31</v>
      </c>
      <c r="D120" s="21">
        <v>1</v>
      </c>
      <c r="E120" s="14">
        <v>4500</v>
      </c>
      <c r="F120" s="13" t="s">
        <v>182</v>
      </c>
      <c r="G120" s="14">
        <f t="shared" si="12"/>
        <v>4500</v>
      </c>
    </row>
    <row r="121" spans="1:7" ht="16.5" customHeight="1">
      <c r="A121" s="11">
        <f t="shared" si="13"/>
        <v>85</v>
      </c>
      <c r="B121" s="20" t="s">
        <v>183</v>
      </c>
      <c r="C121" s="22" t="s">
        <v>31</v>
      </c>
      <c r="D121" s="21">
        <v>1</v>
      </c>
      <c r="E121" s="14">
        <v>800</v>
      </c>
      <c r="F121" s="13" t="s">
        <v>184</v>
      </c>
      <c r="G121" s="14">
        <f t="shared" si="12"/>
        <v>800</v>
      </c>
    </row>
    <row r="122" spans="1:7" ht="16.5" customHeight="1">
      <c r="A122" s="11">
        <f t="shared" si="13"/>
        <v>86</v>
      </c>
      <c r="B122" s="20" t="s">
        <v>185</v>
      </c>
      <c r="C122" s="22" t="s">
        <v>4</v>
      </c>
      <c r="D122" s="21">
        <v>7</v>
      </c>
      <c r="E122" s="14">
        <v>120</v>
      </c>
      <c r="F122" s="13" t="s">
        <v>156</v>
      </c>
      <c r="G122" s="14">
        <f t="shared" si="12"/>
        <v>840</v>
      </c>
    </row>
    <row r="123" spans="1:7" ht="16.5" customHeight="1">
      <c r="A123" s="11">
        <f t="shared" si="13"/>
        <v>87</v>
      </c>
      <c r="B123" s="20" t="s">
        <v>186</v>
      </c>
      <c r="C123" s="22" t="s">
        <v>4</v>
      </c>
      <c r="D123" s="21">
        <v>6</v>
      </c>
      <c r="E123" s="14">
        <v>120</v>
      </c>
      <c r="F123" s="13" t="s">
        <v>156</v>
      </c>
      <c r="G123" s="14">
        <f t="shared" si="12"/>
        <v>720</v>
      </c>
    </row>
    <row r="124" spans="1:7" ht="16.5" customHeight="1">
      <c r="A124" s="11">
        <f t="shared" si="13"/>
        <v>88</v>
      </c>
      <c r="B124" s="20" t="s">
        <v>187</v>
      </c>
      <c r="C124" s="22" t="s">
        <v>4</v>
      </c>
      <c r="D124" s="21">
        <v>4</v>
      </c>
      <c r="E124" s="14">
        <v>120</v>
      </c>
      <c r="F124" s="13" t="s">
        <v>156</v>
      </c>
      <c r="G124" s="14">
        <f t="shared" si="12"/>
        <v>480</v>
      </c>
    </row>
    <row r="125" spans="1:7" ht="16.5" customHeight="1">
      <c r="A125" s="11">
        <f t="shared" si="13"/>
        <v>89</v>
      </c>
      <c r="B125" s="20" t="s">
        <v>188</v>
      </c>
      <c r="C125" s="22" t="s">
        <v>4</v>
      </c>
      <c r="D125" s="21">
        <v>30</v>
      </c>
      <c r="E125" s="14">
        <v>80</v>
      </c>
      <c r="F125" s="13" t="s">
        <v>144</v>
      </c>
      <c r="G125" s="14">
        <f t="shared" si="12"/>
        <v>2400</v>
      </c>
    </row>
    <row r="126" spans="1:7" ht="16.5" customHeight="1">
      <c r="A126" s="11">
        <f t="shared" si="13"/>
        <v>90</v>
      </c>
      <c r="B126" s="20" t="s">
        <v>189</v>
      </c>
      <c r="C126" s="22" t="s">
        <v>4</v>
      </c>
      <c r="D126" s="21">
        <v>9</v>
      </c>
      <c r="E126" s="14">
        <v>200</v>
      </c>
      <c r="F126" s="13" t="s">
        <v>55</v>
      </c>
      <c r="G126" s="14">
        <f t="shared" si="12"/>
        <v>1800</v>
      </c>
    </row>
    <row r="127" spans="1:7" ht="16.5" customHeight="1">
      <c r="A127" s="11">
        <f t="shared" si="13"/>
        <v>91</v>
      </c>
      <c r="B127" s="20" t="s">
        <v>190</v>
      </c>
      <c r="C127" s="22" t="s">
        <v>4</v>
      </c>
      <c r="D127" s="21">
        <v>9</v>
      </c>
      <c r="E127" s="14">
        <v>140</v>
      </c>
      <c r="F127" s="13" t="s">
        <v>191</v>
      </c>
      <c r="G127" s="14">
        <f t="shared" si="12"/>
        <v>1260</v>
      </c>
    </row>
    <row r="128" spans="1:7" ht="16.5" customHeight="1">
      <c r="A128" s="11">
        <f t="shared" si="13"/>
        <v>92</v>
      </c>
      <c r="B128" s="20" t="s">
        <v>192</v>
      </c>
      <c r="C128" s="22" t="s">
        <v>4</v>
      </c>
      <c r="D128" s="21">
        <v>2</v>
      </c>
      <c r="E128" s="14">
        <v>160</v>
      </c>
      <c r="F128" s="13" t="s">
        <v>193</v>
      </c>
      <c r="G128" s="14">
        <f t="shared" si="12"/>
        <v>320</v>
      </c>
    </row>
    <row r="129" spans="1:7" ht="16.5" customHeight="1">
      <c r="A129" s="11">
        <f t="shared" si="13"/>
        <v>93</v>
      </c>
      <c r="B129" s="20" t="s">
        <v>194</v>
      </c>
      <c r="C129" s="22" t="s">
        <v>4</v>
      </c>
      <c r="D129" s="21">
        <v>1</v>
      </c>
      <c r="E129" s="14">
        <v>150</v>
      </c>
      <c r="F129" s="13" t="s">
        <v>18</v>
      </c>
      <c r="G129" s="14">
        <f t="shared" si="12"/>
        <v>150</v>
      </c>
    </row>
    <row r="130" spans="1:7" s="31" customFormat="1" ht="16.5" customHeight="1">
      <c r="A130" s="11">
        <f t="shared" si="13"/>
        <v>94</v>
      </c>
      <c r="B130" s="20" t="s">
        <v>195</v>
      </c>
      <c r="C130" s="13" t="s">
        <v>4</v>
      </c>
      <c r="D130" s="14">
        <v>2</v>
      </c>
      <c r="E130" s="14">
        <v>200</v>
      </c>
      <c r="F130" s="13" t="s">
        <v>55</v>
      </c>
      <c r="G130" s="14">
        <f t="shared" si="12"/>
        <v>400</v>
      </c>
    </row>
    <row r="131" spans="1:7" s="31" customFormat="1" ht="27.75" customHeight="1">
      <c r="A131" s="11">
        <f t="shared" si="13"/>
        <v>95</v>
      </c>
      <c r="B131" s="20" t="s">
        <v>196</v>
      </c>
      <c r="C131" s="13" t="s">
        <v>4</v>
      </c>
      <c r="D131" s="14">
        <v>2</v>
      </c>
      <c r="E131" s="14">
        <v>8000</v>
      </c>
      <c r="F131" s="13" t="s">
        <v>197</v>
      </c>
      <c r="G131" s="14">
        <f t="shared" si="12"/>
        <v>16000</v>
      </c>
    </row>
    <row r="132" spans="1:7" s="31" customFormat="1" ht="16.5" customHeight="1">
      <c r="A132" s="11">
        <f t="shared" si="13"/>
        <v>96</v>
      </c>
      <c r="B132" s="45" t="s">
        <v>198</v>
      </c>
      <c r="C132" s="13" t="s">
        <v>4</v>
      </c>
      <c r="D132" s="14">
        <v>19</v>
      </c>
      <c r="E132" s="14">
        <v>1500</v>
      </c>
      <c r="F132" s="13" t="s">
        <v>101</v>
      </c>
      <c r="G132" s="14">
        <f t="shared" si="12"/>
        <v>28500</v>
      </c>
    </row>
    <row r="133" spans="1:7" s="31" customFormat="1" ht="16.5" customHeight="1">
      <c r="A133" s="11">
        <f t="shared" si="13"/>
        <v>97</v>
      </c>
      <c r="B133" s="20" t="s">
        <v>199</v>
      </c>
      <c r="C133" s="13" t="s">
        <v>4</v>
      </c>
      <c r="D133" s="14">
        <v>5</v>
      </c>
      <c r="E133" s="14">
        <v>120</v>
      </c>
      <c r="F133" s="13" t="s">
        <v>156</v>
      </c>
      <c r="G133" s="14">
        <f t="shared" si="12"/>
        <v>600</v>
      </c>
    </row>
    <row r="134" spans="1:7" s="31" customFormat="1" ht="16.5" customHeight="1">
      <c r="A134" s="11">
        <f t="shared" si="13"/>
        <v>98</v>
      </c>
      <c r="B134" s="20" t="s">
        <v>200</v>
      </c>
      <c r="C134" s="13" t="s">
        <v>4</v>
      </c>
      <c r="D134" s="14">
        <v>9</v>
      </c>
      <c r="E134" s="14">
        <v>150</v>
      </c>
      <c r="F134" s="13" t="s">
        <v>18</v>
      </c>
      <c r="G134" s="14">
        <f t="shared" si="12"/>
        <v>1350</v>
      </c>
    </row>
    <row r="135" spans="1:7" s="31" customFormat="1" ht="27" customHeight="1">
      <c r="A135" s="11">
        <f t="shared" si="13"/>
        <v>99</v>
      </c>
      <c r="B135" s="20" t="s">
        <v>201</v>
      </c>
      <c r="C135" s="13" t="s">
        <v>4</v>
      </c>
      <c r="D135" s="14">
        <v>9</v>
      </c>
      <c r="E135" s="14">
        <v>250</v>
      </c>
      <c r="F135" s="13" t="s">
        <v>48</v>
      </c>
      <c r="G135" s="14">
        <f t="shared" si="12"/>
        <v>2250</v>
      </c>
    </row>
    <row r="136" spans="1:7" s="31" customFormat="1" ht="16.5" customHeight="1">
      <c r="A136" s="11">
        <f t="shared" si="13"/>
        <v>100</v>
      </c>
      <c r="B136" s="20" t="s">
        <v>202</v>
      </c>
      <c r="C136" s="13"/>
      <c r="D136" s="14"/>
      <c r="E136" s="14"/>
      <c r="F136" s="14"/>
      <c r="G136" s="14"/>
    </row>
    <row r="137" spans="1:7" s="50" customFormat="1" ht="24.75" customHeight="1">
      <c r="A137" s="48"/>
      <c r="B137" s="49" t="s">
        <v>203</v>
      </c>
      <c r="C137" s="48" t="s">
        <v>4</v>
      </c>
      <c r="D137" s="14">
        <v>1</v>
      </c>
      <c r="E137" s="14">
        <v>2500</v>
      </c>
      <c r="F137" s="13" t="s">
        <v>160</v>
      </c>
      <c r="G137" s="14">
        <f t="shared" ref="G137:G143" si="14">+D137*E137</f>
        <v>2500</v>
      </c>
    </row>
    <row r="138" spans="1:7" s="50" customFormat="1" ht="16.5" customHeight="1">
      <c r="A138" s="48"/>
      <c r="B138" s="49" t="s">
        <v>204</v>
      </c>
      <c r="C138" s="48" t="s">
        <v>4</v>
      </c>
      <c r="D138" s="14">
        <v>2</v>
      </c>
      <c r="E138" s="14">
        <v>5000</v>
      </c>
      <c r="F138" s="13" t="s">
        <v>29</v>
      </c>
      <c r="G138" s="14">
        <f t="shared" si="14"/>
        <v>10000</v>
      </c>
    </row>
    <row r="139" spans="1:7" s="50" customFormat="1" ht="16.5" customHeight="1">
      <c r="A139" s="48"/>
      <c r="B139" s="49" t="s">
        <v>205</v>
      </c>
      <c r="C139" s="48" t="s">
        <v>4</v>
      </c>
      <c r="D139" s="14">
        <v>1</v>
      </c>
      <c r="E139" s="14">
        <v>1000</v>
      </c>
      <c r="F139" s="13" t="s">
        <v>33</v>
      </c>
      <c r="G139" s="14">
        <f t="shared" si="14"/>
        <v>1000</v>
      </c>
    </row>
    <row r="140" spans="1:7" s="50" customFormat="1" ht="16.5" customHeight="1">
      <c r="A140" s="48"/>
      <c r="B140" s="49" t="s">
        <v>206</v>
      </c>
      <c r="C140" s="48" t="s">
        <v>4</v>
      </c>
      <c r="D140" s="14">
        <v>2</v>
      </c>
      <c r="E140" s="14">
        <v>700</v>
      </c>
      <c r="F140" s="13" t="s">
        <v>97</v>
      </c>
      <c r="G140" s="14">
        <f t="shared" si="14"/>
        <v>1400</v>
      </c>
    </row>
    <row r="141" spans="1:7" s="50" customFormat="1" ht="16.5" customHeight="1">
      <c r="A141" s="48"/>
      <c r="B141" s="49" t="s">
        <v>207</v>
      </c>
      <c r="C141" s="48" t="s">
        <v>4</v>
      </c>
      <c r="D141" s="14">
        <v>1</v>
      </c>
      <c r="E141" s="14">
        <v>1000</v>
      </c>
      <c r="F141" s="13" t="s">
        <v>33</v>
      </c>
      <c r="G141" s="14">
        <f t="shared" si="14"/>
        <v>1000</v>
      </c>
    </row>
    <row r="142" spans="1:7" s="50" customFormat="1" ht="16.5" customHeight="1">
      <c r="A142" s="48"/>
      <c r="B142" s="49" t="s">
        <v>208</v>
      </c>
      <c r="C142" s="48" t="s">
        <v>4</v>
      </c>
      <c r="D142" s="14">
        <v>8</v>
      </c>
      <c r="E142" s="14">
        <v>700</v>
      </c>
      <c r="F142" s="13" t="s">
        <v>97</v>
      </c>
      <c r="G142" s="14">
        <f t="shared" si="14"/>
        <v>5600</v>
      </c>
    </row>
    <row r="143" spans="1:7" s="50" customFormat="1" ht="16.5" customHeight="1">
      <c r="A143" s="48"/>
      <c r="B143" s="49" t="s">
        <v>209</v>
      </c>
      <c r="C143" s="48" t="s">
        <v>4</v>
      </c>
      <c r="D143" s="14">
        <v>4</v>
      </c>
      <c r="E143" s="14">
        <v>800</v>
      </c>
      <c r="F143" s="13" t="s">
        <v>184</v>
      </c>
      <c r="G143" s="14">
        <f t="shared" si="14"/>
        <v>3200</v>
      </c>
    </row>
    <row r="144" spans="1:7" s="31" customFormat="1" ht="16.5" customHeight="1">
      <c r="A144" s="64" t="s">
        <v>210</v>
      </c>
      <c r="B144" s="64"/>
      <c r="C144" s="64"/>
      <c r="D144" s="64"/>
      <c r="E144" s="64"/>
      <c r="F144" s="17"/>
      <c r="G144" s="18">
        <f>SUM(G111:G143)</f>
        <v>103445</v>
      </c>
    </row>
    <row r="145" spans="1:7" s="31" customFormat="1" ht="16.5" customHeight="1">
      <c r="A145" s="26"/>
      <c r="B145" s="51" t="s">
        <v>211</v>
      </c>
      <c r="C145" s="52"/>
      <c r="D145" s="52"/>
      <c r="E145" s="35"/>
      <c r="F145" s="35"/>
      <c r="G145" s="14"/>
    </row>
    <row r="146" spans="1:7" s="31" customFormat="1" ht="27.75" customHeight="1">
      <c r="A146" s="26">
        <f>+A136+1</f>
        <v>101</v>
      </c>
      <c r="B146" s="41" t="s">
        <v>212</v>
      </c>
      <c r="C146" s="13" t="s">
        <v>15</v>
      </c>
      <c r="D146" s="14">
        <v>1000</v>
      </c>
      <c r="E146" s="14">
        <v>60</v>
      </c>
      <c r="F146" s="13" t="s">
        <v>141</v>
      </c>
      <c r="G146" s="14">
        <f>D146*E146</f>
        <v>60000</v>
      </c>
    </row>
    <row r="147" spans="1:7" s="31" customFormat="1" ht="16.5" customHeight="1">
      <c r="A147" s="26">
        <f>+A146+1</f>
        <v>102</v>
      </c>
      <c r="B147" s="41" t="s">
        <v>213</v>
      </c>
      <c r="C147" s="13" t="s">
        <v>15</v>
      </c>
      <c r="D147" s="14">
        <v>800</v>
      </c>
      <c r="E147" s="14">
        <v>35</v>
      </c>
      <c r="F147" s="13" t="s">
        <v>179</v>
      </c>
      <c r="G147" s="14">
        <f>D147*E147</f>
        <v>28000</v>
      </c>
    </row>
    <row r="148" spans="1:7" s="31" customFormat="1" ht="16.5" customHeight="1">
      <c r="A148" s="26">
        <f>+A147+1</f>
        <v>103</v>
      </c>
      <c r="B148" s="20" t="s">
        <v>214</v>
      </c>
      <c r="C148" s="13" t="s">
        <v>15</v>
      </c>
      <c r="D148" s="14">
        <v>30</v>
      </c>
      <c r="E148" s="14">
        <v>35</v>
      </c>
      <c r="F148" s="13" t="s">
        <v>179</v>
      </c>
      <c r="G148" s="14">
        <f>D148*E148</f>
        <v>1050</v>
      </c>
    </row>
    <row r="149" spans="1:7" s="31" customFormat="1" ht="16.5" customHeight="1">
      <c r="A149" s="26">
        <f>+A148+1</f>
        <v>104</v>
      </c>
      <c r="B149" s="20" t="s">
        <v>215</v>
      </c>
      <c r="C149" s="13" t="s">
        <v>15</v>
      </c>
      <c r="D149" s="14">
        <v>10</v>
      </c>
      <c r="E149" s="14">
        <v>75</v>
      </c>
      <c r="F149" s="13" t="s">
        <v>150</v>
      </c>
      <c r="G149" s="14">
        <f>D149*E149</f>
        <v>750</v>
      </c>
    </row>
    <row r="150" spans="1:7" s="31" customFormat="1" ht="16.5" customHeight="1">
      <c r="A150" s="26">
        <f>+A149+1</f>
        <v>105</v>
      </c>
      <c r="B150" s="20" t="s">
        <v>216</v>
      </c>
      <c r="C150" s="13" t="s">
        <v>15</v>
      </c>
      <c r="D150" s="14">
        <v>240</v>
      </c>
      <c r="E150" s="14">
        <v>80</v>
      </c>
      <c r="F150" s="13" t="s">
        <v>144</v>
      </c>
      <c r="G150" s="14">
        <f>D150*E150</f>
        <v>19200</v>
      </c>
    </row>
    <row r="151" spans="1:7" s="31" customFormat="1" ht="16.5" customHeight="1">
      <c r="A151" s="68" t="s">
        <v>217</v>
      </c>
      <c r="B151" s="68"/>
      <c r="C151" s="68"/>
      <c r="D151" s="68"/>
      <c r="E151" s="68"/>
      <c r="F151" s="53"/>
      <c r="G151" s="18">
        <f>+SUM(G146:G150)</f>
        <v>109000</v>
      </c>
    </row>
    <row r="152" spans="1:7" ht="20.25" customHeight="1">
      <c r="A152" s="66" t="s">
        <v>218</v>
      </c>
      <c r="B152" s="66"/>
      <c r="C152" s="66"/>
      <c r="D152" s="66"/>
      <c r="E152" s="66"/>
      <c r="F152" s="66"/>
      <c r="G152" s="54">
        <f>+SUM(G151+G144+G110+G82+G64+G54+G41+G18)</f>
        <v>1791835</v>
      </c>
    </row>
    <row r="153" spans="1:7" ht="20.25" customHeight="1">
      <c r="A153" s="69" t="s">
        <v>222</v>
      </c>
      <c r="B153" s="69"/>
      <c r="C153" s="69"/>
      <c r="D153" s="69"/>
      <c r="E153" s="69"/>
      <c r="F153" s="69"/>
      <c r="G153" s="54"/>
    </row>
    <row r="154" spans="1:7" ht="20.25" customHeight="1">
      <c r="A154" s="69" t="s">
        <v>223</v>
      </c>
      <c r="B154" s="69"/>
      <c r="C154" s="69"/>
      <c r="D154" s="69"/>
      <c r="E154" s="69"/>
      <c r="F154" s="69"/>
      <c r="G154" s="54"/>
    </row>
    <row r="155" spans="1:7" ht="20.25" customHeight="1">
      <c r="A155" s="66" t="s">
        <v>219</v>
      </c>
      <c r="B155" s="66"/>
      <c r="C155" s="66"/>
      <c r="D155" s="66"/>
      <c r="E155" s="66"/>
      <c r="F155" s="66"/>
      <c r="G155" s="54"/>
    </row>
    <row r="156" spans="1:7" ht="20.25" customHeight="1">
      <c r="A156" s="66" t="s">
        <v>220</v>
      </c>
      <c r="B156" s="66"/>
      <c r="C156" s="66"/>
      <c r="D156" s="66"/>
      <c r="E156" s="66"/>
      <c r="F156" s="66"/>
      <c r="G156" s="54"/>
    </row>
    <row r="157" spans="1:7" s="55" customFormat="1" ht="36" customHeight="1">
      <c r="A157" s="67" t="s">
        <v>221</v>
      </c>
      <c r="B157" s="67"/>
      <c r="C157" s="67"/>
      <c r="D157" s="67"/>
      <c r="E157" s="67"/>
      <c r="F157" s="67"/>
      <c r="G157" s="67"/>
    </row>
    <row r="158" spans="1:7" ht="20.25" customHeight="1">
      <c r="A158" s="56"/>
      <c r="B158" s="56"/>
      <c r="C158" s="56"/>
      <c r="D158" s="56"/>
      <c r="E158" s="56"/>
      <c r="F158" s="56"/>
      <c r="G158" s="57"/>
    </row>
    <row r="160" spans="1:7">
      <c r="D160" s="3">
        <f>G156*E160</f>
        <v>0</v>
      </c>
    </row>
    <row r="172" spans="1:7" ht="16.5" customHeight="1">
      <c r="E172" s="58"/>
      <c r="F172" s="58"/>
      <c r="G172" s="4"/>
    </row>
    <row r="173" spans="1:7" ht="16.5" customHeight="1">
      <c r="A173" s="59"/>
      <c r="B173" s="6"/>
      <c r="C173" s="6"/>
      <c r="D173" s="6"/>
    </row>
    <row r="195" spans="1:7" ht="16.5" customHeight="1">
      <c r="E195" s="58"/>
      <c r="F195" s="58"/>
      <c r="G195" s="4"/>
    </row>
    <row r="196" spans="1:7" ht="16.5" customHeight="1">
      <c r="A196" s="59"/>
      <c r="B196" s="6"/>
      <c r="C196" s="6"/>
      <c r="D196" s="6"/>
    </row>
    <row r="198" spans="1:7" ht="16.5" customHeight="1">
      <c r="E198" s="58"/>
      <c r="F198" s="58"/>
      <c r="G198" s="4"/>
    </row>
    <row r="199" spans="1:7" ht="16.5" customHeight="1">
      <c r="A199" s="59"/>
      <c r="B199" s="6"/>
      <c r="C199" s="6"/>
      <c r="D199" s="6"/>
      <c r="E199" s="6"/>
      <c r="F199" s="6"/>
      <c r="G199" s="6"/>
    </row>
  </sheetData>
  <mergeCells count="22">
    <mergeCell ref="A156:F156"/>
    <mergeCell ref="A157:G157"/>
    <mergeCell ref="A110:E110"/>
    <mergeCell ref="A144:E144"/>
    <mergeCell ref="A151:E151"/>
    <mergeCell ref="A152:F152"/>
    <mergeCell ref="A155:F155"/>
    <mergeCell ref="A153:F153"/>
    <mergeCell ref="A154:F154"/>
    <mergeCell ref="A18:E18"/>
    <mergeCell ref="A41:E41"/>
    <mergeCell ref="A54:E54"/>
    <mergeCell ref="A64:E64"/>
    <mergeCell ref="A82:E82"/>
    <mergeCell ref="A1:G1"/>
    <mergeCell ref="A2:G2"/>
    <mergeCell ref="A3:A4"/>
    <mergeCell ref="B3:B4"/>
    <mergeCell ref="C3:C4"/>
    <mergeCell ref="D3:D4"/>
    <mergeCell ref="E3:F3"/>
    <mergeCell ref="G3:G4"/>
  </mergeCells>
  <printOptions horizontalCentered="1"/>
  <pageMargins left="0.70833333333333304" right="0.70833333333333304" top="0.74791666666666701" bottom="0.74861111111111101" header="0.511811023622047" footer="0.31527777777777799"/>
  <pageSetup paperSize="9" scale="89" orientation="landscape" horizontalDpi="4294967295" verticalDpi="4294967295" r:id="rId1"/>
  <headerFooter>
    <oddFooter>&amp;R&amp;P</oddFooter>
  </headerFooter>
  <rowBreaks count="1" manualBreakCount="1"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dc:description/>
  <cp:lastModifiedBy>hp</cp:lastModifiedBy>
  <cp:revision>0</cp:revision>
  <cp:lastPrinted>2026-07-31T11:01:29Z</cp:lastPrinted>
  <dcterms:created xsi:type="dcterms:W3CDTF">2018-09-28T15:05:08Z</dcterms:created>
  <dcterms:modified xsi:type="dcterms:W3CDTF">2026-08-10T11:10:21Z</dcterms:modified>
  <dc:language>en-US</dc:language>
</cp:coreProperties>
</file>