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MTF JAWAHIR\ANNEES BUDGETAIRES\2026\BUDGET HABOUS\APPELS D'OFFRES\FSH\A FAIRE\30-31-32-33 FSH\32.SMTF.DM.FSH.2026\"/>
    </mc:Choice>
  </mc:AlternateContent>
  <bookViews>
    <workbookView xWindow="0" yWindow="0" windowWidth="28800" windowHeight="12330" tabRatio="500"/>
  </bookViews>
  <sheets>
    <sheet name="BPDE" sheetId="1" r:id="rId1"/>
  </sheets>
  <definedNames>
    <definedName name="_xlnm.Print_Titles" localSheetId="0">BPDE!$3:$4</definedName>
    <definedName name="_xlnm.Print_Area" localSheetId="0">BPDE!$A$1:$G$151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4" i="1" l="1"/>
  <c r="G144" i="1" s="1"/>
  <c r="G143" i="1"/>
  <c r="D142" i="1"/>
  <c r="G142" i="1" s="1"/>
  <c r="G141" i="1"/>
  <c r="G138" i="1"/>
  <c r="G137" i="1"/>
  <c r="G136" i="1"/>
  <c r="G135" i="1"/>
  <c r="G134" i="1"/>
  <c r="G133" i="1"/>
  <c r="G132" i="1"/>
  <c r="G131" i="1"/>
  <c r="G129" i="1"/>
  <c r="G128" i="1"/>
  <c r="G127" i="1"/>
  <c r="G126" i="1"/>
  <c r="G125" i="1"/>
  <c r="G124" i="1"/>
  <c r="G123" i="1"/>
  <c r="G122" i="1"/>
  <c r="G121" i="1"/>
  <c r="G120" i="1"/>
  <c r="G119" i="1"/>
  <c r="G117" i="1"/>
  <c r="G116" i="1"/>
  <c r="G115" i="1"/>
  <c r="G114" i="1"/>
  <c r="G113" i="1"/>
  <c r="G112" i="1"/>
  <c r="G111" i="1"/>
  <c r="G110" i="1"/>
  <c r="G109" i="1"/>
  <c r="G108" i="1"/>
  <c r="G106" i="1"/>
  <c r="G105" i="1"/>
  <c r="G104" i="1"/>
  <c r="G103" i="1"/>
  <c r="G102" i="1"/>
  <c r="G99" i="1"/>
  <c r="G98" i="1"/>
  <c r="G96" i="1"/>
  <c r="G95" i="1"/>
  <c r="G94" i="1"/>
  <c r="G93" i="1"/>
  <c r="G92" i="1"/>
  <c r="G91" i="1"/>
  <c r="G90" i="1"/>
  <c r="G89" i="1"/>
  <c r="G87" i="1"/>
  <c r="G86" i="1"/>
  <c r="G84" i="1"/>
  <c r="G83" i="1"/>
  <c r="G81" i="1"/>
  <c r="G80" i="1"/>
  <c r="G79" i="1"/>
  <c r="G78" i="1"/>
  <c r="G77" i="1"/>
  <c r="G100" i="1" s="1"/>
  <c r="G74" i="1"/>
  <c r="G73" i="1"/>
  <c r="G72" i="1"/>
  <c r="G71" i="1"/>
  <c r="G70" i="1"/>
  <c r="G69" i="1"/>
  <c r="G68" i="1"/>
  <c r="G67" i="1"/>
  <c r="G66" i="1"/>
  <c r="G65" i="1"/>
  <c r="G64" i="1"/>
  <c r="G63" i="1"/>
  <c r="G75" i="1" s="1"/>
  <c r="G60" i="1"/>
  <c r="G59" i="1"/>
  <c r="G58" i="1"/>
  <c r="G57" i="1"/>
  <c r="G56" i="1"/>
  <c r="G55" i="1"/>
  <c r="G54" i="1"/>
  <c r="G61" i="1" s="1"/>
  <c r="G51" i="1"/>
  <c r="G50" i="1"/>
  <c r="G49" i="1"/>
  <c r="G48" i="1"/>
  <c r="G47" i="1"/>
  <c r="G46" i="1"/>
  <c r="G45" i="1"/>
  <c r="G44" i="1"/>
  <c r="G43" i="1"/>
  <c r="G42" i="1"/>
  <c r="G41" i="1"/>
  <c r="G52" i="1" s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39" i="1" s="1"/>
  <c r="G15" i="1"/>
  <c r="G14" i="1"/>
  <c r="G13" i="1"/>
  <c r="G12" i="1"/>
  <c r="G11" i="1"/>
  <c r="G10" i="1"/>
  <c r="G9" i="1"/>
  <c r="G8" i="1"/>
  <c r="G7" i="1"/>
  <c r="A7" i="1"/>
  <c r="A8" i="1" s="1"/>
  <c r="A9" i="1" s="1"/>
  <c r="A10" i="1" s="1"/>
  <c r="A11" i="1" s="1"/>
  <c r="A12" i="1" s="1"/>
  <c r="A13" i="1" s="1"/>
  <c r="A14" i="1" s="1"/>
  <c r="A15" i="1" s="1"/>
  <c r="A18" i="1" s="1"/>
  <c r="A19" i="1" s="1"/>
  <c r="A20" i="1" s="1"/>
  <c r="A21" i="1" s="1"/>
  <c r="A22" i="1" s="1"/>
  <c r="A23" i="1" s="1"/>
  <c r="A24" i="1" s="1"/>
  <c r="A25" i="1" s="1"/>
  <c r="A30" i="1" s="1"/>
  <c r="A31" i="1" s="1"/>
  <c r="A32" i="1" s="1"/>
  <c r="A33" i="1" s="1"/>
  <c r="A34" i="1" s="1"/>
  <c r="A35" i="1" s="1"/>
  <c r="A36" i="1" s="1"/>
  <c r="A37" i="1" s="1"/>
  <c r="A38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4" i="1" s="1"/>
  <c r="A55" i="1" s="1"/>
  <c r="A56" i="1" s="1"/>
  <c r="A57" i="1" s="1"/>
  <c r="A58" i="1" s="1"/>
  <c r="A59" i="1" s="1"/>
  <c r="A60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7" i="1" s="1"/>
  <c r="A78" i="1" s="1"/>
  <c r="A79" i="1" s="1"/>
  <c r="A80" i="1" s="1"/>
  <c r="A81" i="1" s="1"/>
  <c r="A82" i="1" s="1"/>
  <c r="A85" i="1" s="1"/>
  <c r="A88" i="1" s="1"/>
  <c r="A91" i="1" s="1"/>
  <c r="A92" i="1" s="1"/>
  <c r="A93" i="1" s="1"/>
  <c r="A94" i="1" s="1"/>
  <c r="A95" i="1" s="1"/>
  <c r="A96" i="1" s="1"/>
  <c r="A97" i="1" s="1"/>
  <c r="A102" i="1" s="1"/>
  <c r="A103" i="1" s="1"/>
  <c r="A104" i="1" s="1"/>
  <c r="A105" i="1" s="1"/>
  <c r="A106" i="1" s="1"/>
  <c r="A107" i="1" s="1"/>
  <c r="A111" i="1" s="1"/>
  <c r="A112" i="1" s="1"/>
  <c r="A113" i="1" s="1"/>
  <c r="A114" i="1" s="1"/>
  <c r="A115" i="1" s="1"/>
  <c r="A116" i="1" s="1"/>
  <c r="A117" i="1" s="1"/>
  <c r="A118" i="1" s="1"/>
  <c r="A122" i="1" s="1"/>
  <c r="A123" i="1" s="1"/>
  <c r="A124" i="1" s="1"/>
  <c r="A125" i="1" s="1"/>
  <c r="A126" i="1" s="1"/>
  <c r="A127" i="1" s="1"/>
  <c r="A128" i="1" s="1"/>
  <c r="A129" i="1" s="1"/>
  <c r="A130" i="1" s="1"/>
  <c r="A141" i="1" s="1"/>
  <c r="A142" i="1" s="1"/>
  <c r="A143" i="1" s="1"/>
  <c r="A144" i="1" s="1"/>
  <c r="G6" i="1"/>
  <c r="G16" i="1" s="1"/>
  <c r="G139" i="1" l="1"/>
  <c r="G146" i="1" s="1"/>
  <c r="G145" i="1"/>
</calcChain>
</file>

<file path=xl/sharedStrings.xml><?xml version="1.0" encoding="utf-8"?>
<sst xmlns="http://schemas.openxmlformats.org/spreadsheetml/2006/main" count="392" uniqueCount="217">
  <si>
    <t>BORDEREAU DES PRIX - DETAIL ESTIMATIF RELATIF A L'APPEL D'OFFRES OUVERT  N° 32/SMTF/DM/FSH/2026</t>
  </si>
  <si>
    <t>LES TRAVAUX  DE RESTAURATION DE LA MOSQUEE DAR EL BADIA ET SES DEPENDANCES A MARRAKECHEN, EN LOT UNIQUE</t>
  </si>
  <si>
    <t>Prix N°</t>
  </si>
  <si>
    <t>Désignation des prestations</t>
  </si>
  <si>
    <t>Unite</t>
  </si>
  <si>
    <t>Quantité</t>
  </si>
  <si>
    <t>Prix unitaire en Dirhams
(Hors TVA)</t>
  </si>
  <si>
    <t>Prix total HT</t>
  </si>
  <si>
    <t xml:space="preserve">En chiffres </t>
  </si>
  <si>
    <t>En lettres</t>
  </si>
  <si>
    <t>A) DÉMOLITION, DÉPOSE ET DÉCAPAGE</t>
  </si>
  <si>
    <t>NETTOYAGE, DÉSHERBAGE, DESSOUCHAGE ET ÉVACUATION DES GRAVATS ET DÉCHETS EXISTANTS</t>
  </si>
  <si>
    <t>Ens</t>
  </si>
  <si>
    <t>Deux mille</t>
  </si>
  <si>
    <t>DEPOSE DES PLANCHERS EN BOIS IRRECUPERABLES Y COMPRIS COMPLEXE D’ÉTANCHÉITÉ DE TOUTE NATURE ET DE TOUTES ÉPAISSEURS</t>
  </si>
  <si>
    <t>M²</t>
  </si>
  <si>
    <t>Cent cinquante</t>
  </si>
  <si>
    <t xml:space="preserve">DÉMOLITION DE STRUCTURES TRADITIONNELLES EN FONDATION ET EN ÉLÉVATION Y COMPRIS ÉVACUATION A LA DÉCHARGE PUBLIQUE </t>
  </si>
  <si>
    <t>m³</t>
  </si>
  <si>
    <t>Cent</t>
  </si>
  <si>
    <t>DÉCAPAGE DES REVÊTEMENTS DU SOL Y/C CHAPE ET DALLAGE</t>
  </si>
  <si>
    <t>m²</t>
  </si>
  <si>
    <t>Cent vingt</t>
  </si>
  <si>
    <t xml:space="preserve">DÉCAPAGE DES ENDUITS DE TOUTE NATURE  Y/C ÉVACUATION  </t>
  </si>
  <si>
    <t>Trente</t>
  </si>
  <si>
    <t>DÉPOSE DES TUILES Y COMPRIS TRI ET NETTOYAGE</t>
  </si>
  <si>
    <t>Soixante-dix</t>
  </si>
  <si>
    <t>DÉPOSE GÉNÉRALE DE L’INSTALLATION ÉLECTRIQUE ET SONORE</t>
  </si>
  <si>
    <t>ENS</t>
  </si>
  <si>
    <t>Six mille</t>
  </si>
  <si>
    <t>DÉPOSE GÉNÉRALE DE LA PLOMBERIE ET DU RÉSEAU D'ASSAINISSEMENT</t>
  </si>
  <si>
    <t>Cinq mille</t>
  </si>
  <si>
    <t xml:space="preserve">DÉPOSE DES OUVRAGES DE MENUISERIE BOIS ET MÉTAL </t>
  </si>
  <si>
    <t>DÉPOSE DES TAPIS ET HSSOUR Y COMPRIS TRI ET NETTOYAGE</t>
  </si>
  <si>
    <t>TOTAL DÉMOLITION, DÉPOSE ET DÉCAPAGE</t>
  </si>
  <si>
    <t>B) GROS ŒUVRES</t>
  </si>
  <si>
    <t xml:space="preserve">FOUILLE EN PUITS, EN RIGOLE ET EN TRANCHÉE DANS TERRAIN DE TOUTE NATURE Y/C ROCHER   </t>
  </si>
  <si>
    <t>Quatre-vingt-dix</t>
  </si>
  <si>
    <t xml:space="preserve">MISE EN REMBLAIS ET ÉVACUATION AUX DÉCHARGES PUBLIQUES </t>
  </si>
  <si>
    <t>Cinquante</t>
  </si>
  <si>
    <t xml:space="preserve">FORME EN BÉTON DE 13 CM Y/C ACIERS </t>
  </si>
  <si>
    <t>Deux cent vingt</t>
  </si>
  <si>
    <t>APPORT ET MISE EN PLACE DE TOUT VENANT COMPACTE</t>
  </si>
  <si>
    <t>m3</t>
  </si>
  <si>
    <t>Deux cents</t>
  </si>
  <si>
    <t>FILM POLYANE</t>
  </si>
  <si>
    <t>Quinze</t>
  </si>
  <si>
    <t>CANIVEAU EN BÉTON ARMÉ DE 40X60 CM</t>
  </si>
  <si>
    <t>ml</t>
  </si>
  <si>
    <t>Trois cents</t>
  </si>
  <si>
    <t>CANALISATION EN PVC SÉRIE 1 TYPE ASSAINISSEMENT Ø 200 MM</t>
  </si>
  <si>
    <t>Deux cent dix</t>
  </si>
  <si>
    <t xml:space="preserve">REGARD VISITABLE ET NON VISITABLE </t>
  </si>
  <si>
    <t>u</t>
  </si>
  <si>
    <t>Cinq cent cinquante</t>
  </si>
  <si>
    <t>Six cent cinquante</t>
  </si>
  <si>
    <t>Sept cent cinquante</t>
  </si>
  <si>
    <t>D) REGARD DE VANNE</t>
  </si>
  <si>
    <t>Huit cents</t>
  </si>
  <si>
    <t xml:space="preserve">CONSOLIDATION ET RESTAURATION DES MURS ET ARCS  TRADITIONNELS EN FONDATION ET ÉLÉVATION EN BRIQUES PLEINES TRADITIONNELLES  </t>
  </si>
  <si>
    <t xml:space="preserve">MAÇONNERIE TRADITIONNELLE EN BRIQUES PLEINES </t>
  </si>
  <si>
    <t xml:space="preserve">RENFORCEMENT ET TRAITEMENT DES MURS ET ARCS FISSURÉS </t>
  </si>
  <si>
    <t xml:space="preserve">ENDUIT TRADITIONNEL AU MORTIER DE CHAUX SUR MURS INTÉRIEURS ET EXTÉRIEURS </t>
  </si>
  <si>
    <t>FOURNITURE ET POSE DE PLANCHERS PLATS COMPLETS EN BOIS DE CÈDRE</t>
  </si>
  <si>
    <t>FOURNITURE ET POSE DES PLANCHERS INCLINES TYPE « BERCHELA » COMPLETS EN BOIS DE CEDRE</t>
  </si>
  <si>
    <t>FOURNITURE ET POSE DE "OUASSADATES" ET LINTEAUX EN MADRIERS DE BOIS DE CÈDRE</t>
  </si>
  <si>
    <t>Dix-sept mille</t>
  </si>
  <si>
    <t>RESTAURATION DES ESCALIERS Y COMPRIS MARCHES ET CONTRE MARCHES</t>
  </si>
  <si>
    <t>Quatre cent cinquante</t>
  </si>
  <si>
    <t>RÉFECTION DE L’ACROTÈRE</t>
  </si>
  <si>
    <t>TOTAL GROS ŒUVRES</t>
  </si>
  <si>
    <t>C) ETANCHEITE</t>
  </si>
  <si>
    <t>FORME DE PENTE Y COMPRIS CHAPE DE LISSAGE</t>
  </si>
  <si>
    <t>Soixante</t>
  </si>
  <si>
    <t>FOURNITURE ET POSE DE COMPLEXE D'ETANCHEITE TRADITIONNEL SUR PLANCHER PLAT</t>
  </si>
  <si>
    <t>Trois cent cinquante</t>
  </si>
  <si>
    <t>FOURNITURE ET POSE DE COMPLEXE D'ETANCHEITE TRADITIONNEL SUR PLANCHER INCLINÉ</t>
  </si>
  <si>
    <t xml:space="preserve">GORGES POUR SOLINS AU MORTIER DE CIMENT </t>
  </si>
  <si>
    <t xml:space="preserve">ETANCHÉITÉ BICOUCHE </t>
  </si>
  <si>
    <t>Quarante</t>
  </si>
  <si>
    <t>SYSTÈME D’ÉTANCHÉITÉ BICOUCHE POUR LES RELIEFS ET POUR LES ANGLES ACROTÈRE / DFIRA</t>
  </si>
  <si>
    <t>ETANCHÉITÉ LÉGÈRE POUR SALLES D'EAU</t>
  </si>
  <si>
    <t>Cent trente</t>
  </si>
  <si>
    <t>ÉTANCHÉITÉ MONOCOUCHE POUR LES TOITURES EN PENTE Y COMPRIS CHAPE DE LISSAGE</t>
  </si>
  <si>
    <t xml:space="preserve">FOURNITURE ET POSE DES TUILES TRADITIONNELLES (GHETA ET FRACHE) </t>
  </si>
  <si>
    <t>Six cents</t>
  </si>
  <si>
    <t>PROTECTION D'ETANCHEITE PAR ZELLIGE TRADITIONNEL "TAGRA " NON ÉMAILLÉE DE 10X10 CM Y COMPRIS PLINTHE</t>
  </si>
  <si>
    <t>GARGOUILLES EN PLOMB Y COMPRIS CRAPAUDINES GALVANISÉES</t>
  </si>
  <si>
    <t>TOTAL ETANCHEITE</t>
  </si>
  <si>
    <t>D) REVETEMENT DE SOLS ET MURS</t>
  </si>
  <si>
    <t>REVÊTEMENT DE SOL EN ZELLIGE TRADITIONNEL "TAGRA " NON ÉMAILLÉE DE 10X10 CM</t>
  </si>
  <si>
    <t>m2</t>
  </si>
  <si>
    <t>FOURNITURE ET POSE DE PLINTHES EN ZELLIGE TRADITIONNEL "TAGRA" NON EMAILLE</t>
  </si>
  <si>
    <t>ML</t>
  </si>
  <si>
    <t>REVÊTEMENT DE SOL EN CARREAUX DE CÉRAMIQUE ANTIDÉRAPANT</t>
  </si>
  <si>
    <t>Cent soixante</t>
  </si>
  <si>
    <t>REVÊTEMENT DES MURS EN CARREAUX DE FAÏENCE 25X50 CM</t>
  </si>
  <si>
    <t>Cent quatre-vingts</t>
  </si>
  <si>
    <t>MARCHES ET CONTRE MARCHES EN ZELLIGE TRADITIONNEL TAGRA DE 10 X 10 CM Y COMPRIS PLINTHES</t>
  </si>
  <si>
    <t>RESTAURATION ET PROTECTION DE L'ENSEMBLE DU PANNEAU EN PLÂTRE DÉCORATIF SCULPTE DU MIHRAB ET DE LA FACADE MIHRAB ET DES FRISES DÉCORATIVES SOUS LES PLANCHERS</t>
  </si>
  <si>
    <t>Dix mille</t>
  </si>
  <si>
    <t xml:space="preserve">RESTAURATION  DE LA FONTAINE Y COMPRIS REVÊTEMENT ET VASQUE </t>
  </si>
  <si>
    <t>TOTAL REVETEMENT DE SOLS ET MURS</t>
  </si>
  <si>
    <t>E) MENUISERIE BOIS ET METALLIQUE</t>
  </si>
  <si>
    <t xml:space="preserve">RESTAURATION ET TRAITEMENT DES PORTES D'ENTRÉE TRADITIONNELLES (R'TAGE ET KHALKHAL) EN BOIS DE CÈDRE MASSIF Y/C FERKHA, ZAKROUM ET KHARSA </t>
  </si>
  <si>
    <t>Mille</t>
  </si>
  <si>
    <t>RESTAURATION DE PORTE À DEUX VANTAUX ARTISANALE EN BOIS DE CÈDRE</t>
  </si>
  <si>
    <t>FOURNITURE ET POSE DE PORTE-FENÊTRES À QUATRE VANTAUX VITRÉ ( DEUX OUVRANTS ET DEUX FIXES )</t>
  </si>
  <si>
    <t>Deux mille deux cents</t>
  </si>
  <si>
    <t xml:space="preserve">PORTES À LAMES EN BOIS ROUGE 1ER CHOIX </t>
  </si>
  <si>
    <t>Mille deux cents</t>
  </si>
  <si>
    <t>FENÊTRES EN BOIS ROUGE 1 ER CHOIX, Y COMPRIS FERRONNERIE</t>
  </si>
  <si>
    <t>Neuf cents</t>
  </si>
  <si>
    <t>FENÊTRES  EN BOIS ROUGE 1 ER CHOIX, SANS FERRONNERIE</t>
  </si>
  <si>
    <t>Sept cents</t>
  </si>
  <si>
    <t>PORTES ISOPLANE EN BOIS ROUGE 1ER CHOIX</t>
  </si>
  <si>
    <t>PORTE A UN VANTAIL ARTISANAL EN BOIS DE CEDRE MASSIF</t>
  </si>
  <si>
    <t xml:space="preserve"> LAMBRISSAGE DES MURS ET POTEAUX EN BOIS ROUGE</t>
  </si>
  <si>
    <t>Quatre cents</t>
  </si>
  <si>
    <t>FOURNITURE ET POSE DES PORTE CHAUSSURES A CÔTÉ DES POTEAUX</t>
  </si>
  <si>
    <t>Cinq cents</t>
  </si>
  <si>
    <t>FOURNITURE ET POSE DES PORTE CHAUSSURES MURALE</t>
  </si>
  <si>
    <t>FOURNITURE ET POSE DE "DEBLA" EN BOIS DE CEDRE POUR SEUIL DES MARCHES ET CONTRE MARCHES</t>
  </si>
  <si>
    <t>TOTAL MENUISERIE BOIS ET METALLIQUE</t>
  </si>
  <si>
    <t>F) PLOMBERIE - SANITAIRE ET PROTECTION INCENDIE</t>
  </si>
  <si>
    <t xml:space="preserve">AMENAGEMENT NICHE DE COMPTEUR EAU POTABLE </t>
  </si>
  <si>
    <t>ALIMENTATION EN PEHD PN16 Ø32 MM</t>
  </si>
  <si>
    <t>ALIMENTATION EN PEHD PN16 Ø25 MM</t>
  </si>
  <si>
    <t>VANNES D'ARRÊT TOUS DIAMÈTRES</t>
  </si>
  <si>
    <t>DISTRIBUTION EN TUBE PPR PN16 Ø20MM</t>
  </si>
  <si>
    <t xml:space="preserve">CANALISATIONS EN POLYÉTHYLÈNE RÉTICULÉ </t>
  </si>
  <si>
    <t>A)  PERØ16/13 MM</t>
  </si>
  <si>
    <t>B)  PERØ20/16  MM</t>
  </si>
  <si>
    <t>Soixante-cinq</t>
  </si>
  <si>
    <t xml:space="preserve">COFFRETS  ET  COLLECTEURS </t>
  </si>
  <si>
    <t>A) COLLECTEUR DE DISTRIBUTION EN LAITON 02 DÉPARTS</t>
  </si>
  <si>
    <t>U</t>
  </si>
  <si>
    <t>B)  COLLECTEUR DE DISTRIBUTION EN LAITON 04 DÉPARTS</t>
  </si>
  <si>
    <t xml:space="preserve">DESCENTE D'ÉVACUATION EN TUBE PVC </t>
  </si>
  <si>
    <t>A) PVC  Ø50 MM</t>
  </si>
  <si>
    <t>Ml</t>
  </si>
  <si>
    <t>B) PVC  Ø110 MM</t>
  </si>
  <si>
    <t>ROBINETS DE PUISAGE</t>
  </si>
  <si>
    <t xml:space="preserve">WC À LA TURQUE </t>
  </si>
  <si>
    <t>Treize mille</t>
  </si>
  <si>
    <t>CHAUFFE-EAU SOLAIRE DE 300L Y COMPRIS SON ALIMENTATION</t>
  </si>
  <si>
    <t>Quinze mille</t>
  </si>
  <si>
    <t>SIPHON DE SOL EN INOX 20X20 CM</t>
  </si>
  <si>
    <t>RECEVEUR DE DOUCHE</t>
  </si>
  <si>
    <t>POMPE ET JET D'EAU POUR FONTAINE</t>
  </si>
  <si>
    <t>Deux mille cinq cents</t>
  </si>
  <si>
    <t>EXTINCTEURS</t>
  </si>
  <si>
    <t>A) EXTINCTEUR PORTATIF À NEIGE CARBONIQUE CO2 DE 6 KG</t>
  </si>
  <si>
    <t xml:space="preserve">B) EXTINCTEUR ABC DE 6 KG </t>
  </si>
  <si>
    <t xml:space="preserve">TOTAL PLOMBERIE-SANITAIRE ET PROTECTION INCENDIE </t>
  </si>
  <si>
    <t>G) ELECTRICITE - LUSTRERIE ET SONORISATION</t>
  </si>
  <si>
    <t>BOITE DE COUPURE</t>
  </si>
  <si>
    <t>TABLEAU DE PROTECTION GENERAL TGBT</t>
  </si>
  <si>
    <t>COFFRET DE COMPTEUR</t>
  </si>
  <si>
    <t>TABLEAU PROTECTION</t>
  </si>
  <si>
    <t>TABLEAU DE COMMANDE</t>
  </si>
  <si>
    <t>Trois mille</t>
  </si>
  <si>
    <t xml:space="preserve">CÂBLES ARMES U1000 RO2V </t>
  </si>
  <si>
    <t>A- CABLE ARME U1000 RO2V 5 X 25MM²</t>
  </si>
  <si>
    <t>B) CABLE ARME U1000 RO2V 5 X 16 MM²</t>
  </si>
  <si>
    <t>C) CABLE ARME U1000 RO2V 5 X 10 MM²</t>
  </si>
  <si>
    <t>Cent quarante</t>
  </si>
  <si>
    <t>LIAISON ÉQUIPOTENTIELLE</t>
  </si>
  <si>
    <t>MISE À LA TERRE TECHNIQUE</t>
  </si>
  <si>
    <t xml:space="preserve">FOYER LUMINEUX SIMPLE  ALLUMAGE </t>
  </si>
  <si>
    <t>FOYER LUMINEUX SIMPLE ALLUMAGE ÉTANCHE</t>
  </si>
  <si>
    <t>FOYER LUMINEUX DOUBLE ALLUMAGE</t>
  </si>
  <si>
    <t xml:space="preserve">FOYER LUMINEUX VA ET VIENT </t>
  </si>
  <si>
    <t>FOYER LUMINEUX SUPPLÉMENTAIRES</t>
  </si>
  <si>
    <t>PRISE DE COURANT</t>
  </si>
  <si>
    <t xml:space="preserve">a, PRISE DE COURANT 2X16A+T </t>
  </si>
  <si>
    <t>b, PRISE DE COURANT 2X16A+T ÉTANCHE</t>
  </si>
  <si>
    <t xml:space="preserve">c, PRISE DE COURANT 2X20A+T </t>
  </si>
  <si>
    <t xml:space="preserve">FOURNITURE ET POSE DE FNAR STYLE TRADITIONNEL </t>
  </si>
  <si>
    <t>APPLIQUE ÉTANCHE MURALE LED 18 W</t>
  </si>
  <si>
    <t>Deux cent cinquante</t>
  </si>
  <si>
    <t>APPLIQUE MURALE LED 24W</t>
  </si>
  <si>
    <t>HUBLOT PLAFONNIER LED 24W</t>
  </si>
  <si>
    <t>HUBLOT PLAFONNIER ETANCHE LED 24W</t>
  </si>
  <si>
    <t>BLOC AUTONOME DE SECOURS</t>
  </si>
  <si>
    <t xml:space="preserve">PROJECTEUR ETANCHE LED  50 W </t>
  </si>
  <si>
    <t xml:space="preserve">FOURNITURE ET POSE DE LUSTRES MOYENS (80 CM DE DIAMETRE) DE STYLE TRADITIONNEL EN BRONZE </t>
  </si>
  <si>
    <t>Huit mille</t>
  </si>
  <si>
    <t>SONORISATION DE LA MOSQUÉE</t>
  </si>
  <si>
    <t>A- BAIE MÉTALLIQUE DE 19 POUCES ET ACCESSOIRES</t>
  </si>
  <si>
    <t>B- AMPLIFICATEURS</t>
  </si>
  <si>
    <t>C- MODULE DE CONTROLE D’AMPLIFICATEURS</t>
  </si>
  <si>
    <t>D- SYSTÈME MICROS SANS FIL</t>
  </si>
  <si>
    <t>E- MICROPHONES DYNAMIQUES CARDIOÏDES Y COMPRIS SUPPORT</t>
  </si>
  <si>
    <t>Trois mille cinq cents</t>
  </si>
  <si>
    <t>F- HAUT-PARLEURS MURAL</t>
  </si>
  <si>
    <t>G- HAUT-PARLEURS EXTERIEURS ETANCHES AVEC SUPPORT</t>
  </si>
  <si>
    <t>H- PRISES MURALES AUDIO</t>
  </si>
  <si>
    <t>TOTAL ELECTRICITE- LUSTRERIE ET SONORISATION</t>
  </si>
  <si>
    <t>H- PEINTURE - VITRERIE</t>
  </si>
  <si>
    <t xml:space="preserve">PEINTURE ACRYLIQUE SUR MURS INTERIEUR, EXTÉRIEUR ET PLAFONDS EN TROIS COUCHES </t>
  </si>
  <si>
    <t>M2</t>
  </si>
  <si>
    <t>PEINTURE GLYCÉROPHTALIQUE LAQUÉE SUR BOIS</t>
  </si>
  <si>
    <t>PEINTURE GLYCÉROPHTALIQUE LAQUÉE SUR MENUISERIE MÉTALLIQUE</t>
  </si>
  <si>
    <t xml:space="preserve">VERNIS ACRYLIQUE SUR MENUISERIE BOIS </t>
  </si>
  <si>
    <t>Quatre-vingts</t>
  </si>
  <si>
    <t>TOTAL PEINTURE - VITRERIE</t>
  </si>
  <si>
    <t xml:space="preserve"> Total HT</t>
  </si>
  <si>
    <t>TAUX TVA 20 %</t>
  </si>
  <si>
    <t xml:space="preserve"> Total TTC</t>
  </si>
  <si>
    <t xml:space="preserve">Arrêté le présent bordereau des prix - détail estimatif à la somme de : </t>
  </si>
  <si>
    <t>TAUX DU RABAIS OU MAJORATION (%)</t>
  </si>
  <si>
    <t>TOTAL  APRES RABAIS OU MAJORATION H,T</t>
  </si>
  <si>
    <t xml:space="preserve">A) REGARD NON VISITABLE DE 40 X 40 CM </t>
  </si>
  <si>
    <t xml:space="preserve">B) REGARD NON VISITABLE DE 50 X 50 CM </t>
  </si>
  <si>
    <t xml:space="preserve">C) REGARD VISITABLE DE 60 X 60 CM </t>
  </si>
  <si>
    <t>,,,,,,,,,,,,,,,,,,,,,,,,,,,,,,,,,,,,,,,,,,,,,,,,,,,,,,,,,,,,,,,,,,,,,,,,,,,,,,,,,,,,, DIRHAMS 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</si>
</sst>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_-* #,##0\ _€_-;\-* #,##0\ _€_-;_-* \-??\ _€_-;_-@_-"/>
    <numFmt numFmtId="166" formatCode="#,##0.00_ ;\-#,##0.00\ "/>
    <numFmt numFmtId="167" formatCode="_-* #,##0.00\ _€_-;\-* #,##0.00\ _€_-;_-* \-??\ _€_-;_-@_-"/>
    <numFmt numFmtId="168" formatCode="#,##0_ ;\-#,##0\ "/>
  </numFmts>
  <fonts count="21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charset val="178"/>
    </font>
    <font>
      <b/>
      <u/>
      <sz val="16"/>
      <color theme="1"/>
      <name val="Sakkal Majalla"/>
    </font>
    <font>
      <b/>
      <sz val="14"/>
      <color theme="1"/>
      <name val="Sakkal Majalla"/>
    </font>
    <font>
      <b/>
      <u/>
      <sz val="14"/>
      <name val="Sakkal Majalla"/>
    </font>
    <font>
      <b/>
      <sz val="11"/>
      <name val="Sakkal Majalla"/>
    </font>
    <font>
      <sz val="12"/>
      <name val="Sakkal Majalla"/>
    </font>
    <font>
      <b/>
      <sz val="12"/>
      <color theme="1"/>
      <name val="Sakkal Majalla"/>
    </font>
    <font>
      <sz val="12"/>
      <color theme="1"/>
      <name val="Sakkal Majalla"/>
    </font>
    <font>
      <b/>
      <sz val="14"/>
      <name val="Sakkal Majalla"/>
    </font>
    <font>
      <sz val="16"/>
      <color theme="1"/>
      <name val="Sakkal Majalla"/>
    </font>
    <font>
      <sz val="11"/>
      <color theme="1"/>
      <name val="Sakkal Majalla"/>
    </font>
    <font>
      <sz val="11"/>
      <name val="Calibri"/>
      <family val="2"/>
      <charset val="1"/>
    </font>
    <font>
      <b/>
      <sz val="11"/>
      <color rgb="FFFF0000"/>
      <name val="Sakkal Majalla"/>
    </font>
    <font>
      <sz val="10"/>
      <name val="Sakkal Majalla"/>
    </font>
    <font>
      <b/>
      <sz val="9"/>
      <name val="Sakkal Majalla"/>
    </font>
    <font>
      <sz val="10"/>
      <color theme="1"/>
      <name val="Sakkal Majalla"/>
    </font>
    <font>
      <b/>
      <sz val="16"/>
      <color theme="1"/>
      <name val="Sakkal Majalla"/>
    </font>
    <font>
      <b/>
      <u/>
      <sz val="16"/>
      <name val="Sakkal Majalla"/>
    </font>
    <font>
      <sz val="11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59987182226020086"/>
        <bgColor rgb="FFE6E0EC"/>
      </patternFill>
    </fill>
    <fill>
      <patternFill patternType="solid">
        <fgColor theme="7" tint="0.79989013336588644"/>
        <bgColor rgb="FFFCD5B5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1">
    <xf numFmtId="0" fontId="0" fillId="0" borderId="0"/>
    <xf numFmtId="164" fontId="20" fillId="0" borderId="0"/>
    <xf numFmtId="164" fontId="20" fillId="0" borderId="0"/>
    <xf numFmtId="165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8" fillId="0" borderId="1" xfId="2" applyNumberFormat="1" applyFont="1" applyBorder="1" applyAlignment="1">
      <alignment horizontal="center" vertical="center" wrapText="1"/>
    </xf>
    <xf numFmtId="166" fontId="9" fillId="0" borderId="1" xfId="2" applyNumberFormat="1" applyFont="1" applyBorder="1" applyAlignment="1">
      <alignment horizontal="center" vertical="center"/>
    </xf>
    <xf numFmtId="167" fontId="9" fillId="0" borderId="1" xfId="2" applyNumberFormat="1" applyFont="1" applyBorder="1" applyAlignment="1">
      <alignment vertical="center" wrapText="1"/>
    </xf>
    <xf numFmtId="0" fontId="9" fillId="0" borderId="1" xfId="9" applyFont="1" applyBorder="1" applyAlignment="1">
      <alignment horizontal="center" vertical="center"/>
    </xf>
    <xf numFmtId="167" fontId="9" fillId="0" borderId="1" xfId="2" applyNumberFormat="1" applyFont="1" applyBorder="1" applyAlignment="1">
      <alignment horizontal="center" vertical="center" wrapText="1"/>
    </xf>
    <xf numFmtId="0" fontId="0" fillId="0" borderId="0" xfId="9" applyFont="1"/>
    <xf numFmtId="0" fontId="8" fillId="4" borderId="1" xfId="2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12" fillId="0" borderId="1" xfId="9" applyFont="1" applyBorder="1" applyAlignment="1">
      <alignment horizontal="left" vertical="center" wrapText="1"/>
    </xf>
    <xf numFmtId="0" fontId="7" fillId="0" borderId="1" xfId="9" applyFont="1" applyBorder="1" applyAlignment="1">
      <alignment horizontal="center" vertical="center"/>
    </xf>
    <xf numFmtId="0" fontId="13" fillId="0" borderId="0" xfId="9" applyFont="1"/>
    <xf numFmtId="0" fontId="14" fillId="0" borderId="1" xfId="9" applyFont="1" applyBorder="1" applyAlignment="1">
      <alignment horizontal="center" vertical="center"/>
    </xf>
    <xf numFmtId="4" fontId="8" fillId="0" borderId="1" xfId="10" applyNumberFormat="1" applyFont="1" applyBorder="1" applyAlignment="1">
      <alignment horizontal="center" vertical="center"/>
    </xf>
    <xf numFmtId="4" fontId="9" fillId="0" borderId="1" xfId="1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8" fillId="0" borderId="1" xfId="2" applyNumberFormat="1" applyFont="1" applyBorder="1" applyAlignment="1">
      <alignment horizontal="center" vertical="center"/>
    </xf>
    <xf numFmtId="0" fontId="8" fillId="4" borderId="1" xfId="2" applyNumberFormat="1" applyFont="1" applyFill="1" applyBorder="1" applyAlignment="1">
      <alignment horizontal="center" vertical="center" wrapText="1"/>
    </xf>
    <xf numFmtId="168" fontId="9" fillId="0" borderId="1" xfId="2" applyNumberFormat="1" applyFont="1" applyBorder="1" applyAlignment="1">
      <alignment horizontal="center" vertical="center"/>
    </xf>
    <xf numFmtId="167" fontId="9" fillId="0" borderId="1" xfId="2" applyNumberFormat="1" applyFont="1" applyBorder="1" applyAlignment="1">
      <alignment vertical="center"/>
    </xf>
    <xf numFmtId="0" fontId="15" fillId="0" borderId="1" xfId="6" applyFont="1" applyBorder="1" applyAlignment="1">
      <alignment vertical="center" wrapText="1"/>
    </xf>
    <xf numFmtId="0" fontId="8" fillId="4" borderId="1" xfId="9" applyFont="1" applyFill="1" applyBorder="1" applyAlignment="1">
      <alignment horizontal="center" vertical="center" wrapText="1"/>
    </xf>
    <xf numFmtId="168" fontId="8" fillId="0" borderId="1" xfId="2" applyNumberFormat="1" applyFont="1" applyBorder="1" applyAlignment="1">
      <alignment horizontal="center" vertical="center"/>
    </xf>
    <xf numFmtId="0" fontId="1" fillId="0" borderId="0" xfId="6" applyFont="1"/>
    <xf numFmtId="0" fontId="16" fillId="0" borderId="1" xfId="0" applyFont="1" applyBorder="1" applyAlignment="1">
      <alignment horizontal="left" vertical="center" wrapText="1" indent="2"/>
    </xf>
    <xf numFmtId="0" fontId="17" fillId="0" borderId="0" xfId="0" applyFont="1"/>
    <xf numFmtId="4" fontId="18" fillId="2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0" fillId="0" borderId="5" xfId="0" applyFont="1" applyBorder="1" applyAlignment="1"/>
    <xf numFmtId="0" fontId="5" fillId="3" borderId="1" xfId="0" applyFont="1" applyFill="1" applyBorder="1" applyAlignment="1">
      <alignment horizontal="justify" vertical="center"/>
    </xf>
    <xf numFmtId="0" fontId="10" fillId="4" borderId="1" xfId="0" applyFont="1" applyFill="1" applyBorder="1" applyAlignment="1">
      <alignment horizontal="center" vertical="center"/>
    </xf>
    <xf numFmtId="4" fontId="18" fillId="2" borderId="2" xfId="0" applyNumberFormat="1" applyFont="1" applyFill="1" applyBorder="1" applyAlignment="1">
      <alignment horizontal="center" vertical="center"/>
    </xf>
    <xf numFmtId="4" fontId="18" fillId="2" borderId="3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</cellXfs>
  <cellStyles count="11">
    <cellStyle name="Milliers" xfId="1" builtinId="3"/>
    <cellStyle name="Milliers 2" xfId="2"/>
    <cellStyle name="Milliers 9" xfId="3"/>
    <cellStyle name="Normal" xfId="0" builtinId="0"/>
    <cellStyle name="Normal - Style1" xfId="4"/>
    <cellStyle name="Normal 2" xfId="5"/>
    <cellStyle name="Normal 2 2 3" xfId="6"/>
    <cellStyle name="Normal 2 3" xfId="7"/>
    <cellStyle name="Normal 2_BRD" xfId="8"/>
    <cellStyle name="Normal 4" xfId="9"/>
    <cellStyle name="Normal_LOGEMENT FONCTION" xfId="1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UZ152"/>
  <sheetViews>
    <sheetView tabSelected="1" view="pageBreakPreview" topLeftCell="A142" zoomScale="130" zoomScaleNormal="100" zoomScaleSheetLayoutView="130" workbookViewId="0">
      <selection activeCell="D151" sqref="D151"/>
    </sheetView>
  </sheetViews>
  <sheetFormatPr baseColWidth="10" defaultColWidth="11.42578125" defaultRowHeight="15" x14ac:dyDescent="0.25"/>
  <cols>
    <col min="1" max="1" width="8" style="1" customWidth="1"/>
    <col min="2" max="2" width="53" style="1" customWidth="1"/>
    <col min="3" max="3" width="9.140625" style="1" customWidth="1"/>
    <col min="4" max="4" width="11.42578125" style="1"/>
    <col min="5" max="5" width="13.7109375" style="1" customWidth="1"/>
    <col min="6" max="6" width="25.5703125" style="2" customWidth="1"/>
    <col min="7" max="7" width="19" style="3" customWidth="1"/>
    <col min="8" max="245" width="11.42578125" style="1"/>
    <col min="246" max="246" width="8" style="1" customWidth="1"/>
    <col min="247" max="247" width="51.5703125" style="1" customWidth="1"/>
    <col min="248" max="248" width="9.140625" customWidth="1"/>
    <col min="249" max="249" width="10.42578125" style="1" customWidth="1"/>
    <col min="250" max="250" width="12.5703125" style="1" customWidth="1"/>
    <col min="251" max="251" width="25.5703125" style="1" customWidth="1"/>
    <col min="252" max="252" width="19" style="1" customWidth="1"/>
    <col min="253" max="501" width="11.42578125" style="1"/>
    <col min="502" max="502" width="8" style="1" customWidth="1"/>
    <col min="503" max="503" width="51.5703125" style="1" customWidth="1"/>
    <col min="504" max="504" width="9.140625" customWidth="1"/>
    <col min="505" max="505" width="10.42578125" style="1" customWidth="1"/>
    <col min="506" max="506" width="12.5703125" style="1" customWidth="1"/>
    <col min="507" max="507" width="25.5703125" style="1" customWidth="1"/>
    <col min="508" max="508" width="19" style="1" customWidth="1"/>
    <col min="509" max="757" width="11.42578125" style="1"/>
    <col min="758" max="758" width="8" style="1" customWidth="1"/>
    <col min="759" max="759" width="51.5703125" style="1" customWidth="1"/>
    <col min="760" max="760" width="9.140625" customWidth="1"/>
    <col min="761" max="761" width="10.42578125" style="1" customWidth="1"/>
    <col min="762" max="762" width="12.5703125" style="1" customWidth="1"/>
    <col min="763" max="763" width="25.5703125" style="1" customWidth="1"/>
    <col min="764" max="764" width="19" style="1" customWidth="1"/>
    <col min="765" max="1013" width="11.42578125" style="1"/>
    <col min="1014" max="1014" width="8" style="1" customWidth="1"/>
    <col min="1015" max="1015" width="51.5703125" style="1" customWidth="1"/>
    <col min="1016" max="1016" width="9.140625" customWidth="1"/>
    <col min="1017" max="1017" width="10.42578125" style="1" customWidth="1"/>
    <col min="1018" max="1018" width="12.5703125" style="1" customWidth="1"/>
    <col min="1019" max="1019" width="25.5703125" style="1" customWidth="1"/>
    <col min="1020" max="1020" width="19" style="1" customWidth="1"/>
    <col min="1021" max="1269" width="11.42578125" style="1"/>
    <col min="1270" max="1270" width="8" style="1" customWidth="1"/>
    <col min="1271" max="1271" width="51.5703125" style="1" customWidth="1"/>
    <col min="1272" max="1272" width="9.140625" customWidth="1"/>
    <col min="1273" max="1273" width="10.42578125" style="1" customWidth="1"/>
    <col min="1274" max="1274" width="12.5703125" style="1" customWidth="1"/>
    <col min="1275" max="1275" width="25.5703125" style="1" customWidth="1"/>
    <col min="1276" max="1276" width="19" style="1" customWidth="1"/>
    <col min="1277" max="1525" width="11.42578125" style="1"/>
    <col min="1526" max="1526" width="8" style="1" customWidth="1"/>
    <col min="1527" max="1527" width="51.5703125" style="1" customWidth="1"/>
    <col min="1528" max="1528" width="9.140625" customWidth="1"/>
    <col min="1529" max="1529" width="10.42578125" style="1" customWidth="1"/>
    <col min="1530" max="1530" width="12.5703125" style="1" customWidth="1"/>
    <col min="1531" max="1531" width="25.5703125" style="1" customWidth="1"/>
    <col min="1532" max="1532" width="19" style="1" customWidth="1"/>
    <col min="1533" max="1781" width="11.42578125" style="1"/>
    <col min="1782" max="1782" width="8" style="1" customWidth="1"/>
    <col min="1783" max="1783" width="51.5703125" style="1" customWidth="1"/>
    <col min="1784" max="1784" width="9.140625" customWidth="1"/>
    <col min="1785" max="1785" width="10.42578125" style="1" customWidth="1"/>
    <col min="1786" max="1786" width="12.5703125" style="1" customWidth="1"/>
    <col min="1787" max="1787" width="25.5703125" style="1" customWidth="1"/>
    <col min="1788" max="1788" width="19" style="1" customWidth="1"/>
    <col min="1789" max="2037" width="11.42578125" style="1"/>
    <col min="2038" max="2038" width="8" style="1" customWidth="1"/>
    <col min="2039" max="2039" width="51.5703125" style="1" customWidth="1"/>
    <col min="2040" max="2040" width="9.140625" customWidth="1"/>
    <col min="2041" max="2041" width="10.42578125" style="1" customWidth="1"/>
    <col min="2042" max="2042" width="12.5703125" style="1" customWidth="1"/>
    <col min="2043" max="2043" width="25.5703125" style="1" customWidth="1"/>
    <col min="2044" max="2044" width="19" style="1" customWidth="1"/>
    <col min="2045" max="2293" width="11.42578125" style="1"/>
    <col min="2294" max="2294" width="8" style="1" customWidth="1"/>
    <col min="2295" max="2295" width="51.5703125" style="1" customWidth="1"/>
    <col min="2296" max="2296" width="9.140625" customWidth="1"/>
    <col min="2297" max="2297" width="10.42578125" style="1" customWidth="1"/>
    <col min="2298" max="2298" width="12.5703125" style="1" customWidth="1"/>
    <col min="2299" max="2299" width="25.5703125" style="1" customWidth="1"/>
    <col min="2300" max="2300" width="19" style="1" customWidth="1"/>
    <col min="2301" max="2549" width="11.42578125" style="1"/>
    <col min="2550" max="2550" width="8" style="1" customWidth="1"/>
    <col min="2551" max="2551" width="51.5703125" style="1" customWidth="1"/>
    <col min="2552" max="2552" width="9.140625" customWidth="1"/>
    <col min="2553" max="2553" width="10.42578125" style="1" customWidth="1"/>
    <col min="2554" max="2554" width="12.5703125" style="1" customWidth="1"/>
    <col min="2555" max="2555" width="25.5703125" style="1" customWidth="1"/>
    <col min="2556" max="2556" width="19" style="1" customWidth="1"/>
    <col min="2557" max="2805" width="11.42578125" style="1"/>
    <col min="2806" max="2806" width="8" style="1" customWidth="1"/>
    <col min="2807" max="2807" width="51.5703125" style="1" customWidth="1"/>
    <col min="2808" max="2808" width="9.140625" customWidth="1"/>
    <col min="2809" max="2809" width="10.42578125" style="1" customWidth="1"/>
    <col min="2810" max="2810" width="12.5703125" style="1" customWidth="1"/>
    <col min="2811" max="2811" width="25.5703125" style="1" customWidth="1"/>
    <col min="2812" max="2812" width="19" style="1" customWidth="1"/>
    <col min="2813" max="3061" width="11.42578125" style="1"/>
    <col min="3062" max="3062" width="8" style="1" customWidth="1"/>
    <col min="3063" max="3063" width="51.5703125" style="1" customWidth="1"/>
    <col min="3064" max="3064" width="9.140625" customWidth="1"/>
    <col min="3065" max="3065" width="10.42578125" style="1" customWidth="1"/>
    <col min="3066" max="3066" width="12.5703125" style="1" customWidth="1"/>
    <col min="3067" max="3067" width="25.5703125" style="1" customWidth="1"/>
    <col min="3068" max="3068" width="19" style="1" customWidth="1"/>
    <col min="3069" max="3317" width="11.42578125" style="1"/>
    <col min="3318" max="3318" width="8" style="1" customWidth="1"/>
    <col min="3319" max="3319" width="51.5703125" style="1" customWidth="1"/>
    <col min="3320" max="3320" width="9.140625" customWidth="1"/>
    <col min="3321" max="3321" width="10.42578125" style="1" customWidth="1"/>
    <col min="3322" max="3322" width="12.5703125" style="1" customWidth="1"/>
    <col min="3323" max="3323" width="25.5703125" style="1" customWidth="1"/>
    <col min="3324" max="3324" width="19" style="1" customWidth="1"/>
    <col min="3325" max="3573" width="11.42578125" style="1"/>
    <col min="3574" max="3574" width="8" style="1" customWidth="1"/>
    <col min="3575" max="3575" width="51.5703125" style="1" customWidth="1"/>
    <col min="3576" max="3576" width="9.140625" customWidth="1"/>
    <col min="3577" max="3577" width="10.42578125" style="1" customWidth="1"/>
    <col min="3578" max="3578" width="12.5703125" style="1" customWidth="1"/>
    <col min="3579" max="3579" width="25.5703125" style="1" customWidth="1"/>
    <col min="3580" max="3580" width="19" style="1" customWidth="1"/>
    <col min="3581" max="3829" width="11.42578125" style="1"/>
    <col min="3830" max="3830" width="8" style="1" customWidth="1"/>
    <col min="3831" max="3831" width="51.5703125" style="1" customWidth="1"/>
    <col min="3832" max="3832" width="9.140625" customWidth="1"/>
    <col min="3833" max="3833" width="10.42578125" style="1" customWidth="1"/>
    <col min="3834" max="3834" width="12.5703125" style="1" customWidth="1"/>
    <col min="3835" max="3835" width="25.5703125" style="1" customWidth="1"/>
    <col min="3836" max="3836" width="19" style="1" customWidth="1"/>
    <col min="3837" max="4085" width="11.42578125" style="1"/>
    <col min="4086" max="4086" width="8" style="1" customWidth="1"/>
    <col min="4087" max="4087" width="51.5703125" style="1" customWidth="1"/>
    <col min="4088" max="4088" width="9.140625" customWidth="1"/>
    <col min="4089" max="4089" width="10.42578125" style="1" customWidth="1"/>
    <col min="4090" max="4090" width="12.5703125" style="1" customWidth="1"/>
    <col min="4091" max="4091" width="25.5703125" style="1" customWidth="1"/>
    <col min="4092" max="4092" width="19" style="1" customWidth="1"/>
    <col min="4093" max="4341" width="11.42578125" style="1"/>
    <col min="4342" max="4342" width="8" style="1" customWidth="1"/>
    <col min="4343" max="4343" width="51.5703125" style="1" customWidth="1"/>
    <col min="4344" max="4344" width="9.140625" customWidth="1"/>
    <col min="4345" max="4345" width="10.42578125" style="1" customWidth="1"/>
    <col min="4346" max="4346" width="12.5703125" style="1" customWidth="1"/>
    <col min="4347" max="4347" width="25.5703125" style="1" customWidth="1"/>
    <col min="4348" max="4348" width="19" style="1" customWidth="1"/>
    <col min="4349" max="4597" width="11.42578125" style="1"/>
    <col min="4598" max="4598" width="8" style="1" customWidth="1"/>
    <col min="4599" max="4599" width="51.5703125" style="1" customWidth="1"/>
    <col min="4600" max="4600" width="9.140625" customWidth="1"/>
    <col min="4601" max="4601" width="10.42578125" style="1" customWidth="1"/>
    <col min="4602" max="4602" width="12.5703125" style="1" customWidth="1"/>
    <col min="4603" max="4603" width="25.5703125" style="1" customWidth="1"/>
    <col min="4604" max="4604" width="19" style="1" customWidth="1"/>
    <col min="4605" max="4853" width="11.42578125" style="1"/>
    <col min="4854" max="4854" width="8" style="1" customWidth="1"/>
    <col min="4855" max="4855" width="51.5703125" style="1" customWidth="1"/>
    <col min="4856" max="4856" width="9.140625" customWidth="1"/>
    <col min="4857" max="4857" width="10.42578125" style="1" customWidth="1"/>
    <col min="4858" max="4858" width="12.5703125" style="1" customWidth="1"/>
    <col min="4859" max="4859" width="25.5703125" style="1" customWidth="1"/>
    <col min="4860" max="4860" width="19" style="1" customWidth="1"/>
    <col min="4861" max="5109" width="11.42578125" style="1"/>
    <col min="5110" max="5110" width="8" style="1" customWidth="1"/>
    <col min="5111" max="5111" width="51.5703125" style="1" customWidth="1"/>
    <col min="5112" max="5112" width="9.140625" customWidth="1"/>
    <col min="5113" max="5113" width="10.42578125" style="1" customWidth="1"/>
    <col min="5114" max="5114" width="12.5703125" style="1" customWidth="1"/>
    <col min="5115" max="5115" width="25.5703125" style="1" customWidth="1"/>
    <col min="5116" max="5116" width="19" style="1" customWidth="1"/>
    <col min="5117" max="5365" width="11.42578125" style="1"/>
    <col min="5366" max="5366" width="8" style="1" customWidth="1"/>
    <col min="5367" max="5367" width="51.5703125" style="1" customWidth="1"/>
    <col min="5368" max="5368" width="9.140625" customWidth="1"/>
    <col min="5369" max="5369" width="10.42578125" style="1" customWidth="1"/>
    <col min="5370" max="5370" width="12.5703125" style="1" customWidth="1"/>
    <col min="5371" max="5371" width="25.5703125" style="1" customWidth="1"/>
    <col min="5372" max="5372" width="19" style="1" customWidth="1"/>
    <col min="5373" max="5621" width="11.42578125" style="1"/>
    <col min="5622" max="5622" width="8" style="1" customWidth="1"/>
    <col min="5623" max="5623" width="51.5703125" style="1" customWidth="1"/>
    <col min="5624" max="5624" width="9.140625" customWidth="1"/>
    <col min="5625" max="5625" width="10.42578125" style="1" customWidth="1"/>
    <col min="5626" max="5626" width="12.5703125" style="1" customWidth="1"/>
    <col min="5627" max="5627" width="25.5703125" style="1" customWidth="1"/>
    <col min="5628" max="5628" width="19" style="1" customWidth="1"/>
    <col min="5629" max="5877" width="11.42578125" style="1"/>
    <col min="5878" max="5878" width="8" style="1" customWidth="1"/>
    <col min="5879" max="5879" width="51.5703125" style="1" customWidth="1"/>
    <col min="5880" max="5880" width="9.140625" customWidth="1"/>
    <col min="5881" max="5881" width="10.42578125" style="1" customWidth="1"/>
    <col min="5882" max="5882" width="12.5703125" style="1" customWidth="1"/>
    <col min="5883" max="5883" width="25.5703125" style="1" customWidth="1"/>
    <col min="5884" max="5884" width="19" style="1" customWidth="1"/>
    <col min="5885" max="6133" width="11.42578125" style="1"/>
    <col min="6134" max="6134" width="8" style="1" customWidth="1"/>
    <col min="6135" max="6135" width="51.5703125" style="1" customWidth="1"/>
    <col min="6136" max="6136" width="9.140625" customWidth="1"/>
    <col min="6137" max="6137" width="10.42578125" style="1" customWidth="1"/>
    <col min="6138" max="6138" width="12.5703125" style="1" customWidth="1"/>
    <col min="6139" max="6139" width="25.5703125" style="1" customWidth="1"/>
    <col min="6140" max="6140" width="19" style="1" customWidth="1"/>
    <col min="6141" max="6389" width="11.42578125" style="1"/>
    <col min="6390" max="6390" width="8" style="1" customWidth="1"/>
    <col min="6391" max="6391" width="51.5703125" style="1" customWidth="1"/>
    <col min="6392" max="6392" width="9.140625" customWidth="1"/>
    <col min="6393" max="6393" width="10.42578125" style="1" customWidth="1"/>
    <col min="6394" max="6394" width="12.5703125" style="1" customWidth="1"/>
    <col min="6395" max="6395" width="25.5703125" style="1" customWidth="1"/>
    <col min="6396" max="6396" width="19" style="1" customWidth="1"/>
    <col min="6397" max="6645" width="11.42578125" style="1"/>
    <col min="6646" max="6646" width="8" style="1" customWidth="1"/>
    <col min="6647" max="6647" width="51.5703125" style="1" customWidth="1"/>
    <col min="6648" max="6648" width="9.140625" customWidth="1"/>
    <col min="6649" max="6649" width="10.42578125" style="1" customWidth="1"/>
    <col min="6650" max="6650" width="12.5703125" style="1" customWidth="1"/>
    <col min="6651" max="6651" width="25.5703125" style="1" customWidth="1"/>
    <col min="6652" max="6652" width="19" style="1" customWidth="1"/>
    <col min="6653" max="6901" width="11.42578125" style="1"/>
    <col min="6902" max="6902" width="8" style="1" customWidth="1"/>
    <col min="6903" max="6903" width="51.5703125" style="1" customWidth="1"/>
    <col min="6904" max="6904" width="9.140625" customWidth="1"/>
    <col min="6905" max="6905" width="10.42578125" style="1" customWidth="1"/>
    <col min="6906" max="6906" width="12.5703125" style="1" customWidth="1"/>
    <col min="6907" max="6907" width="25.5703125" style="1" customWidth="1"/>
    <col min="6908" max="6908" width="19" style="1" customWidth="1"/>
    <col min="6909" max="7157" width="11.42578125" style="1"/>
    <col min="7158" max="7158" width="8" style="1" customWidth="1"/>
    <col min="7159" max="7159" width="51.5703125" style="1" customWidth="1"/>
    <col min="7160" max="7160" width="9.140625" customWidth="1"/>
    <col min="7161" max="7161" width="10.42578125" style="1" customWidth="1"/>
    <col min="7162" max="7162" width="12.5703125" style="1" customWidth="1"/>
    <col min="7163" max="7163" width="25.5703125" style="1" customWidth="1"/>
    <col min="7164" max="7164" width="19" style="1" customWidth="1"/>
    <col min="7165" max="7413" width="11.42578125" style="1"/>
    <col min="7414" max="7414" width="8" style="1" customWidth="1"/>
    <col min="7415" max="7415" width="51.5703125" style="1" customWidth="1"/>
    <col min="7416" max="7416" width="9.140625" customWidth="1"/>
    <col min="7417" max="7417" width="10.42578125" style="1" customWidth="1"/>
    <col min="7418" max="7418" width="12.5703125" style="1" customWidth="1"/>
    <col min="7419" max="7419" width="25.5703125" style="1" customWidth="1"/>
    <col min="7420" max="7420" width="19" style="1" customWidth="1"/>
    <col min="7421" max="7669" width="11.42578125" style="1"/>
    <col min="7670" max="7670" width="8" style="1" customWidth="1"/>
    <col min="7671" max="7671" width="51.5703125" style="1" customWidth="1"/>
    <col min="7672" max="7672" width="9.140625" customWidth="1"/>
    <col min="7673" max="7673" width="10.42578125" style="1" customWidth="1"/>
    <col min="7674" max="7674" width="12.5703125" style="1" customWidth="1"/>
    <col min="7675" max="7675" width="25.5703125" style="1" customWidth="1"/>
    <col min="7676" max="7676" width="19" style="1" customWidth="1"/>
    <col min="7677" max="7925" width="11.42578125" style="1"/>
    <col min="7926" max="7926" width="8" style="1" customWidth="1"/>
    <col min="7927" max="7927" width="51.5703125" style="1" customWidth="1"/>
    <col min="7928" max="7928" width="9.140625" customWidth="1"/>
    <col min="7929" max="7929" width="10.42578125" style="1" customWidth="1"/>
    <col min="7930" max="7930" width="12.5703125" style="1" customWidth="1"/>
    <col min="7931" max="7931" width="25.5703125" style="1" customWidth="1"/>
    <col min="7932" max="7932" width="19" style="1" customWidth="1"/>
    <col min="7933" max="8181" width="11.42578125" style="1"/>
    <col min="8182" max="8182" width="8" style="1" customWidth="1"/>
    <col min="8183" max="8183" width="51.5703125" style="1" customWidth="1"/>
    <col min="8184" max="8184" width="9.140625" customWidth="1"/>
    <col min="8185" max="8185" width="10.42578125" style="1" customWidth="1"/>
    <col min="8186" max="8186" width="12.5703125" style="1" customWidth="1"/>
    <col min="8187" max="8187" width="25.5703125" style="1" customWidth="1"/>
    <col min="8188" max="8188" width="19" style="1" customWidth="1"/>
    <col min="8189" max="8437" width="11.42578125" style="1"/>
    <col min="8438" max="8438" width="8" style="1" customWidth="1"/>
    <col min="8439" max="8439" width="51.5703125" style="1" customWidth="1"/>
    <col min="8440" max="8440" width="9.140625" customWidth="1"/>
    <col min="8441" max="8441" width="10.42578125" style="1" customWidth="1"/>
    <col min="8442" max="8442" width="12.5703125" style="1" customWidth="1"/>
    <col min="8443" max="8443" width="25.5703125" style="1" customWidth="1"/>
    <col min="8444" max="8444" width="19" style="1" customWidth="1"/>
    <col min="8445" max="8693" width="11.42578125" style="1"/>
    <col min="8694" max="8694" width="8" style="1" customWidth="1"/>
    <col min="8695" max="8695" width="51.5703125" style="1" customWidth="1"/>
    <col min="8696" max="8696" width="9.140625" customWidth="1"/>
    <col min="8697" max="8697" width="10.42578125" style="1" customWidth="1"/>
    <col min="8698" max="8698" width="12.5703125" style="1" customWidth="1"/>
    <col min="8699" max="8699" width="25.5703125" style="1" customWidth="1"/>
    <col min="8700" max="8700" width="19" style="1" customWidth="1"/>
    <col min="8701" max="8949" width="11.42578125" style="1"/>
    <col min="8950" max="8950" width="8" style="1" customWidth="1"/>
    <col min="8951" max="8951" width="51.5703125" style="1" customWidth="1"/>
    <col min="8952" max="8952" width="9.140625" customWidth="1"/>
    <col min="8953" max="8953" width="10.42578125" style="1" customWidth="1"/>
    <col min="8954" max="8954" width="12.5703125" style="1" customWidth="1"/>
    <col min="8955" max="8955" width="25.5703125" style="1" customWidth="1"/>
    <col min="8956" max="8956" width="19" style="1" customWidth="1"/>
    <col min="8957" max="9205" width="11.42578125" style="1"/>
    <col min="9206" max="9206" width="8" style="1" customWidth="1"/>
    <col min="9207" max="9207" width="51.5703125" style="1" customWidth="1"/>
    <col min="9208" max="9208" width="9.140625" customWidth="1"/>
    <col min="9209" max="9209" width="10.42578125" style="1" customWidth="1"/>
    <col min="9210" max="9210" width="12.5703125" style="1" customWidth="1"/>
    <col min="9211" max="9211" width="25.5703125" style="1" customWidth="1"/>
    <col min="9212" max="9212" width="19" style="1" customWidth="1"/>
    <col min="9213" max="9461" width="11.42578125" style="1"/>
    <col min="9462" max="9462" width="8" style="1" customWidth="1"/>
    <col min="9463" max="9463" width="51.5703125" style="1" customWidth="1"/>
    <col min="9464" max="9464" width="9.140625" customWidth="1"/>
    <col min="9465" max="9465" width="10.42578125" style="1" customWidth="1"/>
    <col min="9466" max="9466" width="12.5703125" style="1" customWidth="1"/>
    <col min="9467" max="9467" width="25.5703125" style="1" customWidth="1"/>
    <col min="9468" max="9468" width="19" style="1" customWidth="1"/>
    <col min="9469" max="9717" width="11.42578125" style="1"/>
    <col min="9718" max="9718" width="8" style="1" customWidth="1"/>
    <col min="9719" max="9719" width="51.5703125" style="1" customWidth="1"/>
    <col min="9720" max="9720" width="9.140625" customWidth="1"/>
    <col min="9721" max="9721" width="10.42578125" style="1" customWidth="1"/>
    <col min="9722" max="9722" width="12.5703125" style="1" customWidth="1"/>
    <col min="9723" max="9723" width="25.5703125" style="1" customWidth="1"/>
    <col min="9724" max="9724" width="19" style="1" customWidth="1"/>
    <col min="9725" max="9973" width="11.42578125" style="1"/>
    <col min="9974" max="9974" width="8" style="1" customWidth="1"/>
    <col min="9975" max="9975" width="51.5703125" style="1" customWidth="1"/>
    <col min="9976" max="9976" width="9.140625" customWidth="1"/>
    <col min="9977" max="9977" width="10.42578125" style="1" customWidth="1"/>
    <col min="9978" max="9978" width="12.5703125" style="1" customWidth="1"/>
    <col min="9979" max="9979" width="25.5703125" style="1" customWidth="1"/>
    <col min="9980" max="9980" width="19" style="1" customWidth="1"/>
    <col min="9981" max="10229" width="11.42578125" style="1"/>
    <col min="10230" max="10230" width="8" style="1" customWidth="1"/>
    <col min="10231" max="10231" width="51.5703125" style="1" customWidth="1"/>
    <col min="10232" max="10232" width="9.140625" customWidth="1"/>
    <col min="10233" max="10233" width="10.42578125" style="1" customWidth="1"/>
    <col min="10234" max="10234" width="12.5703125" style="1" customWidth="1"/>
    <col min="10235" max="10235" width="25.5703125" style="1" customWidth="1"/>
    <col min="10236" max="10236" width="19" style="1" customWidth="1"/>
    <col min="10237" max="10485" width="11.42578125" style="1"/>
    <col min="10486" max="10486" width="8" style="1" customWidth="1"/>
    <col min="10487" max="10487" width="51.5703125" style="1" customWidth="1"/>
    <col min="10488" max="10488" width="9.140625" customWidth="1"/>
    <col min="10489" max="10489" width="10.42578125" style="1" customWidth="1"/>
    <col min="10490" max="10490" width="12.5703125" style="1" customWidth="1"/>
    <col min="10491" max="10491" width="25.5703125" style="1" customWidth="1"/>
    <col min="10492" max="10492" width="19" style="1" customWidth="1"/>
    <col min="10493" max="10741" width="11.42578125" style="1"/>
    <col min="10742" max="10742" width="8" style="1" customWidth="1"/>
    <col min="10743" max="10743" width="51.5703125" style="1" customWidth="1"/>
    <col min="10744" max="10744" width="9.140625" customWidth="1"/>
    <col min="10745" max="10745" width="10.42578125" style="1" customWidth="1"/>
    <col min="10746" max="10746" width="12.5703125" style="1" customWidth="1"/>
    <col min="10747" max="10747" width="25.5703125" style="1" customWidth="1"/>
    <col min="10748" max="10748" width="19" style="1" customWidth="1"/>
    <col min="10749" max="10997" width="11.42578125" style="1"/>
    <col min="10998" max="10998" width="8" style="1" customWidth="1"/>
    <col min="10999" max="10999" width="51.5703125" style="1" customWidth="1"/>
    <col min="11000" max="11000" width="9.140625" customWidth="1"/>
    <col min="11001" max="11001" width="10.42578125" style="1" customWidth="1"/>
    <col min="11002" max="11002" width="12.5703125" style="1" customWidth="1"/>
    <col min="11003" max="11003" width="25.5703125" style="1" customWidth="1"/>
    <col min="11004" max="11004" width="19" style="1" customWidth="1"/>
    <col min="11005" max="11253" width="11.42578125" style="1"/>
    <col min="11254" max="11254" width="8" style="1" customWidth="1"/>
    <col min="11255" max="11255" width="51.5703125" style="1" customWidth="1"/>
    <col min="11256" max="11256" width="9.140625" customWidth="1"/>
    <col min="11257" max="11257" width="10.42578125" style="1" customWidth="1"/>
    <col min="11258" max="11258" width="12.5703125" style="1" customWidth="1"/>
    <col min="11259" max="11259" width="25.5703125" style="1" customWidth="1"/>
    <col min="11260" max="11260" width="19" style="1" customWidth="1"/>
    <col min="11261" max="11509" width="11.42578125" style="1"/>
    <col min="11510" max="11510" width="8" style="1" customWidth="1"/>
    <col min="11511" max="11511" width="51.5703125" style="1" customWidth="1"/>
    <col min="11512" max="11512" width="9.140625" customWidth="1"/>
    <col min="11513" max="11513" width="10.42578125" style="1" customWidth="1"/>
    <col min="11514" max="11514" width="12.5703125" style="1" customWidth="1"/>
    <col min="11515" max="11515" width="25.5703125" style="1" customWidth="1"/>
    <col min="11516" max="11516" width="19" style="1" customWidth="1"/>
    <col min="11517" max="11765" width="11.42578125" style="1"/>
    <col min="11766" max="11766" width="8" style="1" customWidth="1"/>
    <col min="11767" max="11767" width="51.5703125" style="1" customWidth="1"/>
    <col min="11768" max="11768" width="9.140625" customWidth="1"/>
    <col min="11769" max="11769" width="10.42578125" style="1" customWidth="1"/>
    <col min="11770" max="11770" width="12.5703125" style="1" customWidth="1"/>
    <col min="11771" max="11771" width="25.5703125" style="1" customWidth="1"/>
    <col min="11772" max="11772" width="19" style="1" customWidth="1"/>
    <col min="11773" max="12021" width="11.42578125" style="1"/>
    <col min="12022" max="12022" width="8" style="1" customWidth="1"/>
    <col min="12023" max="12023" width="51.5703125" style="1" customWidth="1"/>
    <col min="12024" max="12024" width="9.140625" customWidth="1"/>
    <col min="12025" max="12025" width="10.42578125" style="1" customWidth="1"/>
    <col min="12026" max="12026" width="12.5703125" style="1" customWidth="1"/>
    <col min="12027" max="12027" width="25.5703125" style="1" customWidth="1"/>
    <col min="12028" max="12028" width="19" style="1" customWidth="1"/>
    <col min="12029" max="12277" width="11.42578125" style="1"/>
    <col min="12278" max="12278" width="8" style="1" customWidth="1"/>
    <col min="12279" max="12279" width="51.5703125" style="1" customWidth="1"/>
    <col min="12280" max="12280" width="9.140625" customWidth="1"/>
    <col min="12281" max="12281" width="10.42578125" style="1" customWidth="1"/>
    <col min="12282" max="12282" width="12.5703125" style="1" customWidth="1"/>
    <col min="12283" max="12283" width="25.5703125" style="1" customWidth="1"/>
    <col min="12284" max="12284" width="19" style="1" customWidth="1"/>
    <col min="12285" max="12533" width="11.42578125" style="1"/>
    <col min="12534" max="12534" width="8" style="1" customWidth="1"/>
    <col min="12535" max="12535" width="51.5703125" style="1" customWidth="1"/>
    <col min="12536" max="12536" width="9.140625" customWidth="1"/>
    <col min="12537" max="12537" width="10.42578125" style="1" customWidth="1"/>
    <col min="12538" max="12538" width="12.5703125" style="1" customWidth="1"/>
    <col min="12539" max="12539" width="25.5703125" style="1" customWidth="1"/>
    <col min="12540" max="12540" width="19" style="1" customWidth="1"/>
    <col min="12541" max="12789" width="11.42578125" style="1"/>
    <col min="12790" max="12790" width="8" style="1" customWidth="1"/>
    <col min="12791" max="12791" width="51.5703125" style="1" customWidth="1"/>
    <col min="12792" max="12792" width="9.140625" customWidth="1"/>
    <col min="12793" max="12793" width="10.42578125" style="1" customWidth="1"/>
    <col min="12794" max="12794" width="12.5703125" style="1" customWidth="1"/>
    <col min="12795" max="12795" width="25.5703125" style="1" customWidth="1"/>
    <col min="12796" max="12796" width="19" style="1" customWidth="1"/>
    <col min="12797" max="13045" width="11.42578125" style="1"/>
    <col min="13046" max="13046" width="8" style="1" customWidth="1"/>
    <col min="13047" max="13047" width="51.5703125" style="1" customWidth="1"/>
    <col min="13048" max="13048" width="9.140625" customWidth="1"/>
    <col min="13049" max="13049" width="10.42578125" style="1" customWidth="1"/>
    <col min="13050" max="13050" width="12.5703125" style="1" customWidth="1"/>
    <col min="13051" max="13051" width="25.5703125" style="1" customWidth="1"/>
    <col min="13052" max="13052" width="19" style="1" customWidth="1"/>
    <col min="13053" max="13301" width="11.42578125" style="1"/>
    <col min="13302" max="13302" width="8" style="1" customWidth="1"/>
    <col min="13303" max="13303" width="51.5703125" style="1" customWidth="1"/>
    <col min="13304" max="13304" width="9.140625" customWidth="1"/>
    <col min="13305" max="13305" width="10.42578125" style="1" customWidth="1"/>
    <col min="13306" max="13306" width="12.5703125" style="1" customWidth="1"/>
    <col min="13307" max="13307" width="25.5703125" style="1" customWidth="1"/>
    <col min="13308" max="13308" width="19" style="1" customWidth="1"/>
    <col min="13309" max="13557" width="11.42578125" style="1"/>
    <col min="13558" max="13558" width="8" style="1" customWidth="1"/>
    <col min="13559" max="13559" width="51.5703125" style="1" customWidth="1"/>
    <col min="13560" max="13560" width="9.140625" customWidth="1"/>
    <col min="13561" max="13561" width="10.42578125" style="1" customWidth="1"/>
    <col min="13562" max="13562" width="12.5703125" style="1" customWidth="1"/>
    <col min="13563" max="13563" width="25.5703125" style="1" customWidth="1"/>
    <col min="13564" max="13564" width="19" style="1" customWidth="1"/>
    <col min="13565" max="13813" width="11.42578125" style="1"/>
    <col min="13814" max="13814" width="8" style="1" customWidth="1"/>
    <col min="13815" max="13815" width="51.5703125" style="1" customWidth="1"/>
    <col min="13816" max="13816" width="9.140625" customWidth="1"/>
    <col min="13817" max="13817" width="10.42578125" style="1" customWidth="1"/>
    <col min="13818" max="13818" width="12.5703125" style="1" customWidth="1"/>
    <col min="13819" max="13819" width="25.5703125" style="1" customWidth="1"/>
    <col min="13820" max="13820" width="19" style="1" customWidth="1"/>
    <col min="13821" max="14069" width="11.42578125" style="1"/>
    <col min="14070" max="14070" width="8" style="1" customWidth="1"/>
    <col min="14071" max="14071" width="51.5703125" style="1" customWidth="1"/>
    <col min="14072" max="14072" width="9.140625" customWidth="1"/>
    <col min="14073" max="14073" width="10.42578125" style="1" customWidth="1"/>
    <col min="14074" max="14074" width="12.5703125" style="1" customWidth="1"/>
    <col min="14075" max="14075" width="25.5703125" style="1" customWidth="1"/>
    <col min="14076" max="14076" width="19" style="1" customWidth="1"/>
    <col min="14077" max="14325" width="11.42578125" style="1"/>
    <col min="14326" max="14326" width="8" style="1" customWidth="1"/>
    <col min="14327" max="14327" width="51.5703125" style="1" customWidth="1"/>
    <col min="14328" max="14328" width="9.140625" customWidth="1"/>
    <col min="14329" max="14329" width="10.42578125" style="1" customWidth="1"/>
    <col min="14330" max="14330" width="12.5703125" style="1" customWidth="1"/>
    <col min="14331" max="14331" width="25.5703125" style="1" customWidth="1"/>
    <col min="14332" max="14332" width="19" style="1" customWidth="1"/>
    <col min="14333" max="14581" width="11.42578125" style="1"/>
    <col min="14582" max="14582" width="8" style="1" customWidth="1"/>
    <col min="14583" max="14583" width="51.5703125" style="1" customWidth="1"/>
    <col min="14584" max="14584" width="9.140625" customWidth="1"/>
    <col min="14585" max="14585" width="10.42578125" style="1" customWidth="1"/>
    <col min="14586" max="14586" width="12.5703125" style="1" customWidth="1"/>
    <col min="14587" max="14587" width="25.5703125" style="1" customWidth="1"/>
    <col min="14588" max="14588" width="19" style="1" customWidth="1"/>
    <col min="14589" max="14837" width="11.42578125" style="1"/>
    <col min="14838" max="14838" width="8" style="1" customWidth="1"/>
    <col min="14839" max="14839" width="51.5703125" style="1" customWidth="1"/>
    <col min="14840" max="14840" width="9.140625" customWidth="1"/>
    <col min="14841" max="14841" width="10.42578125" style="1" customWidth="1"/>
    <col min="14842" max="14842" width="12.5703125" style="1" customWidth="1"/>
    <col min="14843" max="14843" width="25.5703125" style="1" customWidth="1"/>
    <col min="14844" max="14844" width="19" style="1" customWidth="1"/>
    <col min="14845" max="15093" width="11.42578125" style="1"/>
    <col min="15094" max="15094" width="8" style="1" customWidth="1"/>
    <col min="15095" max="15095" width="51.5703125" style="1" customWidth="1"/>
    <col min="15096" max="15096" width="9.140625" customWidth="1"/>
    <col min="15097" max="15097" width="10.42578125" style="1" customWidth="1"/>
    <col min="15098" max="15098" width="12.5703125" style="1" customWidth="1"/>
    <col min="15099" max="15099" width="25.5703125" style="1" customWidth="1"/>
    <col min="15100" max="15100" width="19" style="1" customWidth="1"/>
    <col min="15101" max="15349" width="11.42578125" style="1"/>
    <col min="15350" max="15350" width="8" style="1" customWidth="1"/>
    <col min="15351" max="15351" width="51.5703125" style="1" customWidth="1"/>
    <col min="15352" max="15352" width="9.140625" customWidth="1"/>
    <col min="15353" max="15353" width="10.42578125" style="1" customWidth="1"/>
    <col min="15354" max="15354" width="12.5703125" style="1" customWidth="1"/>
    <col min="15355" max="15355" width="25.5703125" style="1" customWidth="1"/>
    <col min="15356" max="15356" width="19" style="1" customWidth="1"/>
    <col min="15357" max="15605" width="11.42578125" style="1"/>
    <col min="15606" max="15606" width="8" style="1" customWidth="1"/>
    <col min="15607" max="15607" width="51.5703125" style="1" customWidth="1"/>
    <col min="15608" max="15608" width="9.140625" customWidth="1"/>
    <col min="15609" max="15609" width="10.42578125" style="1" customWidth="1"/>
    <col min="15610" max="15610" width="12.5703125" style="1" customWidth="1"/>
    <col min="15611" max="15611" width="25.5703125" style="1" customWidth="1"/>
    <col min="15612" max="15612" width="19" style="1" customWidth="1"/>
    <col min="15613" max="15861" width="11.42578125" style="1"/>
    <col min="15862" max="15862" width="8" style="1" customWidth="1"/>
    <col min="15863" max="15863" width="51.5703125" style="1" customWidth="1"/>
    <col min="15864" max="15864" width="9.140625" customWidth="1"/>
    <col min="15865" max="15865" width="10.42578125" style="1" customWidth="1"/>
    <col min="15866" max="15866" width="12.5703125" style="1" customWidth="1"/>
    <col min="15867" max="15867" width="25.5703125" style="1" customWidth="1"/>
    <col min="15868" max="15868" width="19" style="1" customWidth="1"/>
    <col min="15869" max="16117" width="11.42578125" style="1"/>
    <col min="16118" max="16118" width="8" style="1" customWidth="1"/>
    <col min="16119" max="16119" width="51.5703125" style="1" customWidth="1"/>
    <col min="16120" max="16120" width="9.140625" customWidth="1"/>
    <col min="16121" max="16121" width="10.42578125" style="1" customWidth="1"/>
    <col min="16122" max="16122" width="12.5703125" style="1" customWidth="1"/>
    <col min="16123" max="16123" width="25.5703125" style="1" customWidth="1"/>
    <col min="16124" max="16124" width="19" style="1" customWidth="1"/>
    <col min="16125" max="16384" width="11.42578125" style="1"/>
  </cols>
  <sheetData>
    <row r="1" spans="1:7" ht="23.25" customHeight="1" x14ac:dyDescent="0.25">
      <c r="A1" s="49" t="s">
        <v>0</v>
      </c>
      <c r="B1" s="49"/>
      <c r="C1" s="49"/>
      <c r="D1" s="49"/>
      <c r="E1" s="49"/>
      <c r="F1" s="49"/>
      <c r="G1" s="49"/>
    </row>
    <row r="2" spans="1:7" ht="37.5" customHeight="1" x14ac:dyDescent="0.25">
      <c r="A2" s="49" t="s">
        <v>1</v>
      </c>
      <c r="B2" s="49"/>
      <c r="C2" s="49"/>
      <c r="D2" s="49"/>
      <c r="E2" s="49"/>
      <c r="F2" s="49"/>
      <c r="G2" s="49"/>
    </row>
    <row r="3" spans="1:7" ht="39" customHeight="1" x14ac:dyDescent="0.25">
      <c r="A3" s="50" t="s">
        <v>2</v>
      </c>
      <c r="B3" s="50" t="s">
        <v>3</v>
      </c>
      <c r="C3" s="50" t="s">
        <v>4</v>
      </c>
      <c r="D3" s="50" t="s">
        <v>5</v>
      </c>
      <c r="E3" s="51" t="s">
        <v>6</v>
      </c>
      <c r="F3" s="51"/>
      <c r="G3" s="51" t="s">
        <v>7</v>
      </c>
    </row>
    <row r="4" spans="1:7" ht="21.75" customHeight="1" x14ac:dyDescent="0.25">
      <c r="A4" s="50"/>
      <c r="B4" s="50"/>
      <c r="C4" s="50"/>
      <c r="D4" s="50"/>
      <c r="E4" s="4" t="s">
        <v>8</v>
      </c>
      <c r="F4" s="4" t="s">
        <v>9</v>
      </c>
      <c r="G4" s="51"/>
    </row>
    <row r="5" spans="1:7" ht="23.25" customHeight="1" x14ac:dyDescent="0.25">
      <c r="A5" s="44" t="s">
        <v>10</v>
      </c>
      <c r="B5" s="44"/>
      <c r="C5" s="44"/>
      <c r="D5" s="44"/>
      <c r="E5" s="44"/>
      <c r="F5" s="44"/>
      <c r="G5" s="44"/>
    </row>
    <row r="6" spans="1:7" s="12" customFormat="1" ht="37.5" customHeight="1" x14ac:dyDescent="0.25">
      <c r="A6" s="5">
        <v>1</v>
      </c>
      <c r="B6" s="6" t="s">
        <v>11</v>
      </c>
      <c r="C6" s="7" t="s">
        <v>12</v>
      </c>
      <c r="D6" s="8">
        <v>1</v>
      </c>
      <c r="E6" s="9">
        <v>2000</v>
      </c>
      <c r="F6" s="10" t="s">
        <v>13</v>
      </c>
      <c r="G6" s="11">
        <f t="shared" ref="G6:G15" si="0">D6*E6</f>
        <v>2000</v>
      </c>
    </row>
    <row r="7" spans="1:7" s="12" customFormat="1" ht="56.25" customHeight="1" x14ac:dyDescent="0.25">
      <c r="A7" s="5">
        <f t="shared" ref="A7:A15" si="1">A6+1</f>
        <v>2</v>
      </c>
      <c r="B7" s="6" t="s">
        <v>14</v>
      </c>
      <c r="C7" s="7" t="s">
        <v>15</v>
      </c>
      <c r="D7" s="8">
        <v>350</v>
      </c>
      <c r="E7" s="9">
        <v>150</v>
      </c>
      <c r="F7" s="10" t="s">
        <v>16</v>
      </c>
      <c r="G7" s="11">
        <f t="shared" si="0"/>
        <v>52500</v>
      </c>
    </row>
    <row r="8" spans="1:7" s="12" customFormat="1" ht="56.25" customHeight="1" x14ac:dyDescent="0.25">
      <c r="A8" s="5">
        <f t="shared" si="1"/>
        <v>3</v>
      </c>
      <c r="B8" s="6" t="s">
        <v>17</v>
      </c>
      <c r="C8" s="7" t="s">
        <v>18</v>
      </c>
      <c r="D8" s="8">
        <v>42</v>
      </c>
      <c r="E8" s="9">
        <v>100</v>
      </c>
      <c r="F8" s="10" t="s">
        <v>19</v>
      </c>
      <c r="G8" s="11">
        <f t="shared" si="0"/>
        <v>4200</v>
      </c>
    </row>
    <row r="9" spans="1:7" s="12" customFormat="1" ht="18.75" customHeight="1" x14ac:dyDescent="0.25">
      <c r="A9" s="5">
        <f t="shared" si="1"/>
        <v>4</v>
      </c>
      <c r="B9" s="6" t="s">
        <v>20</v>
      </c>
      <c r="C9" s="7" t="s">
        <v>21</v>
      </c>
      <c r="D9" s="8">
        <v>430</v>
      </c>
      <c r="E9" s="9">
        <v>120</v>
      </c>
      <c r="F9" s="10" t="s">
        <v>22</v>
      </c>
      <c r="G9" s="11">
        <f t="shared" si="0"/>
        <v>51600</v>
      </c>
    </row>
    <row r="10" spans="1:7" s="12" customFormat="1" ht="18.75" customHeight="1" x14ac:dyDescent="0.25">
      <c r="A10" s="5">
        <f t="shared" si="1"/>
        <v>5</v>
      </c>
      <c r="B10" s="6" t="s">
        <v>23</v>
      </c>
      <c r="C10" s="7" t="s">
        <v>21</v>
      </c>
      <c r="D10" s="8">
        <v>2000</v>
      </c>
      <c r="E10" s="9">
        <v>30</v>
      </c>
      <c r="F10" s="10" t="s">
        <v>24</v>
      </c>
      <c r="G10" s="11">
        <f t="shared" si="0"/>
        <v>60000</v>
      </c>
    </row>
    <row r="11" spans="1:7" s="12" customFormat="1" ht="18.75" customHeight="1" x14ac:dyDescent="0.25">
      <c r="A11" s="5">
        <f t="shared" si="1"/>
        <v>6</v>
      </c>
      <c r="B11" s="6" t="s">
        <v>25</v>
      </c>
      <c r="C11" s="7" t="s">
        <v>21</v>
      </c>
      <c r="D11" s="8">
        <v>140</v>
      </c>
      <c r="E11" s="9">
        <v>70</v>
      </c>
      <c r="F11" s="10" t="s">
        <v>26</v>
      </c>
      <c r="G11" s="11">
        <f t="shared" si="0"/>
        <v>9800</v>
      </c>
    </row>
    <row r="12" spans="1:7" s="12" customFormat="1" ht="18.75" customHeight="1" x14ac:dyDescent="0.25">
      <c r="A12" s="5">
        <f t="shared" si="1"/>
        <v>7</v>
      </c>
      <c r="B12" s="6" t="s">
        <v>27</v>
      </c>
      <c r="C12" s="13" t="s">
        <v>28</v>
      </c>
      <c r="D12" s="8">
        <v>1</v>
      </c>
      <c r="E12" s="9">
        <v>6000</v>
      </c>
      <c r="F12" s="10" t="s">
        <v>29</v>
      </c>
      <c r="G12" s="11">
        <f t="shared" si="0"/>
        <v>6000</v>
      </c>
    </row>
    <row r="13" spans="1:7" s="12" customFormat="1" ht="37.5" customHeight="1" x14ac:dyDescent="0.25">
      <c r="A13" s="5">
        <f t="shared" si="1"/>
        <v>8</v>
      </c>
      <c r="B13" s="6" t="s">
        <v>30</v>
      </c>
      <c r="C13" s="13" t="s">
        <v>28</v>
      </c>
      <c r="D13" s="8">
        <v>1</v>
      </c>
      <c r="E13" s="9">
        <v>5000</v>
      </c>
      <c r="F13" s="10" t="s">
        <v>31</v>
      </c>
      <c r="G13" s="11">
        <f t="shared" si="0"/>
        <v>5000</v>
      </c>
    </row>
    <row r="14" spans="1:7" s="12" customFormat="1" ht="18.75" customHeight="1" x14ac:dyDescent="0.25">
      <c r="A14" s="5">
        <f t="shared" si="1"/>
        <v>9</v>
      </c>
      <c r="B14" s="6" t="s">
        <v>32</v>
      </c>
      <c r="C14" s="13" t="s">
        <v>12</v>
      </c>
      <c r="D14" s="8">
        <v>1</v>
      </c>
      <c r="E14" s="9">
        <v>5000</v>
      </c>
      <c r="F14" s="10" t="s">
        <v>31</v>
      </c>
      <c r="G14" s="11">
        <f t="shared" si="0"/>
        <v>5000</v>
      </c>
    </row>
    <row r="15" spans="1:7" s="12" customFormat="1" ht="18.75" customHeight="1" x14ac:dyDescent="0.25">
      <c r="A15" s="5">
        <f t="shared" si="1"/>
        <v>10</v>
      </c>
      <c r="B15" s="6" t="s">
        <v>33</v>
      </c>
      <c r="C15" s="13" t="s">
        <v>12</v>
      </c>
      <c r="D15" s="8">
        <v>1</v>
      </c>
      <c r="E15" s="9">
        <v>2000</v>
      </c>
      <c r="F15" s="10" t="s">
        <v>13</v>
      </c>
      <c r="G15" s="11">
        <f t="shared" si="0"/>
        <v>2000</v>
      </c>
    </row>
    <row r="16" spans="1:7" ht="23.25" customHeight="1" x14ac:dyDescent="0.25">
      <c r="A16" s="14" t="s">
        <v>34</v>
      </c>
      <c r="B16" s="14"/>
      <c r="C16" s="15"/>
      <c r="D16" s="14"/>
      <c r="E16" s="14"/>
      <c r="F16" s="16"/>
      <c r="G16" s="17">
        <f>SUM(G6:G15)</f>
        <v>198100</v>
      </c>
    </row>
    <row r="17" spans="1:7" ht="22.5" customHeight="1" x14ac:dyDescent="0.25">
      <c r="A17" s="18" t="s">
        <v>35</v>
      </c>
      <c r="B17" s="18"/>
      <c r="C17" s="19"/>
      <c r="D17" s="18"/>
      <c r="E17" s="18"/>
      <c r="F17" s="20"/>
      <c r="G17" s="20"/>
    </row>
    <row r="18" spans="1:7" s="23" customFormat="1" ht="36" customHeight="1" x14ac:dyDescent="0.25">
      <c r="A18" s="5">
        <f>A15+1</f>
        <v>11</v>
      </c>
      <c r="B18" s="21" t="s">
        <v>36</v>
      </c>
      <c r="C18" s="7" t="s">
        <v>18</v>
      </c>
      <c r="D18" s="8">
        <v>42</v>
      </c>
      <c r="E18" s="9">
        <v>90</v>
      </c>
      <c r="F18" s="22" t="s">
        <v>37</v>
      </c>
      <c r="G18" s="11">
        <f t="shared" ref="G18:G24" si="2">D18*E18</f>
        <v>3780</v>
      </c>
    </row>
    <row r="19" spans="1:7" s="23" customFormat="1" ht="18.75" customHeight="1" x14ac:dyDescent="0.25">
      <c r="A19" s="5">
        <f t="shared" ref="A19:A25" si="3">A18+1</f>
        <v>12</v>
      </c>
      <c r="B19" s="21" t="s">
        <v>38</v>
      </c>
      <c r="C19" s="7" t="s">
        <v>18</v>
      </c>
      <c r="D19" s="8">
        <v>42</v>
      </c>
      <c r="E19" s="9">
        <v>50</v>
      </c>
      <c r="F19" s="22" t="s">
        <v>39</v>
      </c>
      <c r="G19" s="11">
        <f t="shared" si="2"/>
        <v>2100</v>
      </c>
    </row>
    <row r="20" spans="1:7" s="23" customFormat="1" ht="18.75" customHeight="1" x14ac:dyDescent="0.25">
      <c r="A20" s="5">
        <f t="shared" si="3"/>
        <v>13</v>
      </c>
      <c r="B20" s="21" t="s">
        <v>40</v>
      </c>
      <c r="C20" s="7" t="s">
        <v>21</v>
      </c>
      <c r="D20" s="8">
        <v>430</v>
      </c>
      <c r="E20" s="9">
        <v>220</v>
      </c>
      <c r="F20" s="22" t="s">
        <v>41</v>
      </c>
      <c r="G20" s="11">
        <f t="shared" si="2"/>
        <v>94600</v>
      </c>
    </row>
    <row r="21" spans="1:7" s="23" customFormat="1" ht="18.75" customHeight="1" x14ac:dyDescent="0.25">
      <c r="A21" s="5">
        <f t="shared" si="3"/>
        <v>14</v>
      </c>
      <c r="B21" s="21" t="s">
        <v>42</v>
      </c>
      <c r="C21" s="7" t="s">
        <v>43</v>
      </c>
      <c r="D21" s="8">
        <v>110</v>
      </c>
      <c r="E21" s="9">
        <v>200</v>
      </c>
      <c r="F21" s="22" t="s">
        <v>44</v>
      </c>
      <c r="G21" s="11">
        <f t="shared" si="2"/>
        <v>22000</v>
      </c>
    </row>
    <row r="22" spans="1:7" s="23" customFormat="1" ht="18.75" customHeight="1" x14ac:dyDescent="0.25">
      <c r="A22" s="5">
        <f t="shared" si="3"/>
        <v>15</v>
      </c>
      <c r="B22" s="21" t="s">
        <v>45</v>
      </c>
      <c r="C22" s="7" t="s">
        <v>21</v>
      </c>
      <c r="D22" s="8">
        <v>430</v>
      </c>
      <c r="E22" s="9">
        <v>15</v>
      </c>
      <c r="F22" s="22" t="s">
        <v>46</v>
      </c>
      <c r="G22" s="11">
        <f t="shared" si="2"/>
        <v>6450</v>
      </c>
    </row>
    <row r="23" spans="1:7" s="23" customFormat="1" ht="18.75" customHeight="1" x14ac:dyDescent="0.25">
      <c r="A23" s="5">
        <f t="shared" si="3"/>
        <v>16</v>
      </c>
      <c r="B23" s="21" t="s">
        <v>47</v>
      </c>
      <c r="C23" s="7" t="s">
        <v>48</v>
      </c>
      <c r="D23" s="8">
        <v>15</v>
      </c>
      <c r="E23" s="9">
        <v>300</v>
      </c>
      <c r="F23" s="22" t="s">
        <v>49</v>
      </c>
      <c r="G23" s="11">
        <f t="shared" si="2"/>
        <v>4500</v>
      </c>
    </row>
    <row r="24" spans="1:7" s="23" customFormat="1" ht="18.75" customHeight="1" x14ac:dyDescent="0.25">
      <c r="A24" s="5">
        <f t="shared" si="3"/>
        <v>17</v>
      </c>
      <c r="B24" s="21" t="s">
        <v>50</v>
      </c>
      <c r="C24" s="7" t="s">
        <v>48</v>
      </c>
      <c r="D24" s="8">
        <v>70</v>
      </c>
      <c r="E24" s="9">
        <v>210</v>
      </c>
      <c r="F24" s="22" t="s">
        <v>51</v>
      </c>
      <c r="G24" s="11">
        <f t="shared" si="2"/>
        <v>14700</v>
      </c>
    </row>
    <row r="25" spans="1:7" s="23" customFormat="1" ht="20.25" customHeight="1" x14ac:dyDescent="0.25">
      <c r="A25" s="5">
        <f t="shared" si="3"/>
        <v>18</v>
      </c>
      <c r="B25" s="21" t="s">
        <v>52</v>
      </c>
      <c r="C25" s="7"/>
      <c r="D25" s="8"/>
      <c r="E25" s="9"/>
      <c r="F25" s="22"/>
      <c r="G25" s="11"/>
    </row>
    <row r="26" spans="1:7" s="23" customFormat="1" ht="18.75" customHeight="1" x14ac:dyDescent="0.25">
      <c r="A26" s="24"/>
      <c r="B26" s="21" t="s">
        <v>213</v>
      </c>
      <c r="C26" s="7" t="s">
        <v>53</v>
      </c>
      <c r="D26" s="8">
        <v>10</v>
      </c>
      <c r="E26" s="9">
        <v>550</v>
      </c>
      <c r="F26" s="22" t="s">
        <v>54</v>
      </c>
      <c r="G26" s="11">
        <f t="shared" ref="G26:G38" si="4">D26*E26</f>
        <v>5500</v>
      </c>
    </row>
    <row r="27" spans="1:7" s="23" customFormat="1" ht="18.75" customHeight="1" x14ac:dyDescent="0.25">
      <c r="A27" s="24"/>
      <c r="B27" s="21" t="s">
        <v>214</v>
      </c>
      <c r="C27" s="7" t="s">
        <v>53</v>
      </c>
      <c r="D27" s="8">
        <v>1</v>
      </c>
      <c r="E27" s="9">
        <v>650</v>
      </c>
      <c r="F27" s="22" t="s">
        <v>55</v>
      </c>
      <c r="G27" s="11">
        <f t="shared" si="4"/>
        <v>650</v>
      </c>
    </row>
    <row r="28" spans="1:7" s="23" customFormat="1" ht="18.75" customHeight="1" x14ac:dyDescent="0.25">
      <c r="A28" s="24"/>
      <c r="B28" s="21" t="s">
        <v>215</v>
      </c>
      <c r="C28" s="7" t="s">
        <v>53</v>
      </c>
      <c r="D28" s="8">
        <v>2</v>
      </c>
      <c r="E28" s="9">
        <v>750</v>
      </c>
      <c r="F28" s="22" t="s">
        <v>56</v>
      </c>
      <c r="G28" s="11">
        <f t="shared" si="4"/>
        <v>1500</v>
      </c>
    </row>
    <row r="29" spans="1:7" s="23" customFormat="1" ht="18.75" customHeight="1" x14ac:dyDescent="0.25">
      <c r="A29" s="24"/>
      <c r="B29" s="21" t="s">
        <v>57</v>
      </c>
      <c r="C29" s="7" t="s">
        <v>53</v>
      </c>
      <c r="D29" s="8">
        <v>2</v>
      </c>
      <c r="E29" s="9">
        <v>800</v>
      </c>
      <c r="F29" s="22" t="s">
        <v>58</v>
      </c>
      <c r="G29" s="11">
        <f t="shared" si="4"/>
        <v>1600</v>
      </c>
    </row>
    <row r="30" spans="1:7" s="23" customFormat="1" ht="54" customHeight="1" x14ac:dyDescent="0.25">
      <c r="A30" s="5">
        <f>A25+1</f>
        <v>19</v>
      </c>
      <c r="B30" s="21" t="s">
        <v>59</v>
      </c>
      <c r="C30" s="7" t="s">
        <v>18</v>
      </c>
      <c r="D30" s="8">
        <v>30</v>
      </c>
      <c r="E30" s="9">
        <v>2000</v>
      </c>
      <c r="F30" s="22" t="s">
        <v>13</v>
      </c>
      <c r="G30" s="11">
        <f t="shared" si="4"/>
        <v>60000</v>
      </c>
    </row>
    <row r="31" spans="1:7" s="23" customFormat="1" ht="18.75" customHeight="1" x14ac:dyDescent="0.25">
      <c r="A31" s="5">
        <f t="shared" ref="A31:A38" si="5">A30+1</f>
        <v>20</v>
      </c>
      <c r="B31" s="21" t="s">
        <v>60</v>
      </c>
      <c r="C31" s="7" t="s">
        <v>18</v>
      </c>
      <c r="D31" s="8">
        <v>120</v>
      </c>
      <c r="E31" s="9">
        <v>2000</v>
      </c>
      <c r="F31" s="22" t="s">
        <v>13</v>
      </c>
      <c r="G31" s="11">
        <f t="shared" si="4"/>
        <v>240000</v>
      </c>
    </row>
    <row r="32" spans="1:7" s="23" customFormat="1" ht="18.75" customHeight="1" x14ac:dyDescent="0.25">
      <c r="A32" s="5">
        <f t="shared" si="5"/>
        <v>21</v>
      </c>
      <c r="B32" s="21" t="s">
        <v>61</v>
      </c>
      <c r="C32" s="7" t="s">
        <v>48</v>
      </c>
      <c r="D32" s="8">
        <v>120</v>
      </c>
      <c r="E32" s="9">
        <v>200</v>
      </c>
      <c r="F32" s="22" t="s">
        <v>44</v>
      </c>
      <c r="G32" s="11">
        <f t="shared" si="4"/>
        <v>24000</v>
      </c>
    </row>
    <row r="33" spans="1:7" s="23" customFormat="1" ht="36" customHeight="1" x14ac:dyDescent="0.25">
      <c r="A33" s="5">
        <f t="shared" si="5"/>
        <v>22</v>
      </c>
      <c r="B33" s="21" t="s">
        <v>62</v>
      </c>
      <c r="C33" s="7" t="s">
        <v>21</v>
      </c>
      <c r="D33" s="8">
        <v>2280</v>
      </c>
      <c r="E33" s="9">
        <v>90</v>
      </c>
      <c r="F33" s="22" t="s">
        <v>37</v>
      </c>
      <c r="G33" s="11">
        <f t="shared" si="4"/>
        <v>205200</v>
      </c>
    </row>
    <row r="34" spans="1:7" s="23" customFormat="1" ht="36" customHeight="1" x14ac:dyDescent="0.25">
      <c r="A34" s="5">
        <f t="shared" si="5"/>
        <v>23</v>
      </c>
      <c r="B34" s="21" t="s">
        <v>63</v>
      </c>
      <c r="C34" s="25" t="s">
        <v>21</v>
      </c>
      <c r="D34" s="26">
        <v>275</v>
      </c>
      <c r="E34" s="9">
        <v>2000</v>
      </c>
      <c r="F34" s="22" t="s">
        <v>13</v>
      </c>
      <c r="G34" s="11">
        <f t="shared" si="4"/>
        <v>550000</v>
      </c>
    </row>
    <row r="35" spans="1:7" s="23" customFormat="1" ht="36" customHeight="1" x14ac:dyDescent="0.25">
      <c r="A35" s="5">
        <f t="shared" si="5"/>
        <v>24</v>
      </c>
      <c r="B35" s="21" t="s">
        <v>64</v>
      </c>
      <c r="C35" s="25" t="s">
        <v>21</v>
      </c>
      <c r="D35" s="26">
        <v>75</v>
      </c>
      <c r="E35" s="9">
        <v>2000</v>
      </c>
      <c r="F35" s="22" t="s">
        <v>13</v>
      </c>
      <c r="G35" s="11">
        <f t="shared" si="4"/>
        <v>150000</v>
      </c>
    </row>
    <row r="36" spans="1:7" s="23" customFormat="1" ht="36" customHeight="1" x14ac:dyDescent="0.25">
      <c r="A36" s="5">
        <f t="shared" si="5"/>
        <v>25</v>
      </c>
      <c r="B36" s="21" t="s">
        <v>65</v>
      </c>
      <c r="C36" s="25" t="s">
        <v>43</v>
      </c>
      <c r="D36" s="26">
        <v>12</v>
      </c>
      <c r="E36" s="9">
        <v>17000</v>
      </c>
      <c r="F36" s="22" t="s">
        <v>66</v>
      </c>
      <c r="G36" s="11">
        <f t="shared" si="4"/>
        <v>204000</v>
      </c>
    </row>
    <row r="37" spans="1:7" s="23" customFormat="1" ht="36" customHeight="1" x14ac:dyDescent="0.25">
      <c r="A37" s="5">
        <f t="shared" si="5"/>
        <v>26</v>
      </c>
      <c r="B37" s="21" t="s">
        <v>67</v>
      </c>
      <c r="C37" s="7" t="s">
        <v>48</v>
      </c>
      <c r="D37" s="8">
        <v>28</v>
      </c>
      <c r="E37" s="9">
        <v>450</v>
      </c>
      <c r="F37" s="22" t="s">
        <v>68</v>
      </c>
      <c r="G37" s="11">
        <f t="shared" si="4"/>
        <v>12600</v>
      </c>
    </row>
    <row r="38" spans="1:7" s="23" customFormat="1" ht="18.75" customHeight="1" x14ac:dyDescent="0.25">
      <c r="A38" s="5">
        <f t="shared" si="5"/>
        <v>27</v>
      </c>
      <c r="B38" s="21" t="s">
        <v>69</v>
      </c>
      <c r="C38" s="7" t="s">
        <v>48</v>
      </c>
      <c r="D38" s="8">
        <v>240</v>
      </c>
      <c r="E38" s="9">
        <v>220</v>
      </c>
      <c r="F38" s="22" t="s">
        <v>41</v>
      </c>
      <c r="G38" s="11">
        <f t="shared" si="4"/>
        <v>52800</v>
      </c>
    </row>
    <row r="39" spans="1:7" ht="23.25" customHeight="1" x14ac:dyDescent="0.25">
      <c r="A39" s="14" t="s">
        <v>70</v>
      </c>
      <c r="B39" s="14"/>
      <c r="C39" s="15"/>
      <c r="D39" s="14"/>
      <c r="E39" s="14"/>
      <c r="F39" s="16"/>
      <c r="G39" s="17">
        <f>SUM(G18:G38)</f>
        <v>1655980</v>
      </c>
    </row>
    <row r="40" spans="1:7" ht="21.75" customHeight="1" x14ac:dyDescent="0.25">
      <c r="A40" s="18" t="s">
        <v>71</v>
      </c>
      <c r="B40" s="18"/>
      <c r="C40" s="19"/>
      <c r="D40" s="18"/>
      <c r="E40" s="18"/>
      <c r="F40" s="20"/>
      <c r="G40" s="20"/>
    </row>
    <row r="41" spans="1:7" ht="18.75" customHeight="1" x14ac:dyDescent="0.25">
      <c r="A41" s="5">
        <f>A38+1</f>
        <v>28</v>
      </c>
      <c r="B41" s="21" t="s">
        <v>72</v>
      </c>
      <c r="C41" s="7" t="s">
        <v>21</v>
      </c>
      <c r="D41" s="8">
        <v>275</v>
      </c>
      <c r="E41" s="9">
        <v>60</v>
      </c>
      <c r="F41" s="27" t="s">
        <v>73</v>
      </c>
      <c r="G41" s="11">
        <f t="shared" ref="G41:G51" si="6">D41*E41</f>
        <v>16500</v>
      </c>
    </row>
    <row r="42" spans="1:7" ht="36" customHeight="1" x14ac:dyDescent="0.25">
      <c r="A42" s="5">
        <f t="shared" ref="A42:A51" si="7">A41+1</f>
        <v>29</v>
      </c>
      <c r="B42" s="21" t="s">
        <v>74</v>
      </c>
      <c r="C42" s="7" t="s">
        <v>21</v>
      </c>
      <c r="D42" s="8">
        <v>75</v>
      </c>
      <c r="E42" s="9">
        <v>350</v>
      </c>
      <c r="F42" s="27" t="s">
        <v>75</v>
      </c>
      <c r="G42" s="11">
        <f t="shared" si="6"/>
        <v>26250</v>
      </c>
    </row>
    <row r="43" spans="1:7" ht="36" customHeight="1" x14ac:dyDescent="0.25">
      <c r="A43" s="5">
        <f t="shared" si="7"/>
        <v>30</v>
      </c>
      <c r="B43" s="21" t="s">
        <v>76</v>
      </c>
      <c r="C43" s="7" t="s">
        <v>21</v>
      </c>
      <c r="D43" s="8">
        <v>275</v>
      </c>
      <c r="E43" s="9">
        <v>350</v>
      </c>
      <c r="F43" s="27" t="s">
        <v>75</v>
      </c>
      <c r="G43" s="11">
        <f t="shared" si="6"/>
        <v>96250</v>
      </c>
    </row>
    <row r="44" spans="1:7" ht="18.75" customHeight="1" x14ac:dyDescent="0.25">
      <c r="A44" s="5">
        <f t="shared" si="7"/>
        <v>31</v>
      </c>
      <c r="B44" s="21" t="s">
        <v>77</v>
      </c>
      <c r="C44" s="7" t="s">
        <v>48</v>
      </c>
      <c r="D44" s="8">
        <v>240</v>
      </c>
      <c r="E44" s="9">
        <v>50</v>
      </c>
      <c r="F44" s="27" t="s">
        <v>39</v>
      </c>
      <c r="G44" s="11">
        <f t="shared" si="6"/>
        <v>12000</v>
      </c>
    </row>
    <row r="45" spans="1:7" ht="18.75" customHeight="1" x14ac:dyDescent="0.25">
      <c r="A45" s="5">
        <f t="shared" si="7"/>
        <v>32</v>
      </c>
      <c r="B45" s="21" t="s">
        <v>78</v>
      </c>
      <c r="C45" s="7" t="s">
        <v>21</v>
      </c>
      <c r="D45" s="8">
        <v>275</v>
      </c>
      <c r="E45" s="9">
        <v>140</v>
      </c>
      <c r="F45" s="27" t="s">
        <v>166</v>
      </c>
      <c r="G45" s="11">
        <f t="shared" si="6"/>
        <v>38500</v>
      </c>
    </row>
    <row r="46" spans="1:7" ht="36" customHeight="1" x14ac:dyDescent="0.25">
      <c r="A46" s="5">
        <f t="shared" si="7"/>
        <v>33</v>
      </c>
      <c r="B46" s="21" t="s">
        <v>80</v>
      </c>
      <c r="C46" s="7" t="s">
        <v>48</v>
      </c>
      <c r="D46" s="8">
        <v>240</v>
      </c>
      <c r="E46" s="9">
        <v>100</v>
      </c>
      <c r="F46" s="27" t="s">
        <v>19</v>
      </c>
      <c r="G46" s="11">
        <f t="shared" si="6"/>
        <v>24000</v>
      </c>
    </row>
    <row r="47" spans="1:7" ht="18.75" customHeight="1" x14ac:dyDescent="0.25">
      <c r="A47" s="5">
        <f t="shared" si="7"/>
        <v>34</v>
      </c>
      <c r="B47" s="21" t="s">
        <v>81</v>
      </c>
      <c r="C47" s="7" t="s">
        <v>21</v>
      </c>
      <c r="D47" s="8">
        <v>34</v>
      </c>
      <c r="E47" s="9">
        <v>130</v>
      </c>
      <c r="F47" s="27" t="s">
        <v>82</v>
      </c>
      <c r="G47" s="11">
        <f t="shared" si="6"/>
        <v>4420</v>
      </c>
    </row>
    <row r="48" spans="1:7" ht="36" customHeight="1" x14ac:dyDescent="0.25">
      <c r="A48" s="5">
        <f t="shared" si="7"/>
        <v>35</v>
      </c>
      <c r="B48" s="21" t="s">
        <v>83</v>
      </c>
      <c r="C48" s="7" t="s">
        <v>21</v>
      </c>
      <c r="D48" s="8">
        <v>75</v>
      </c>
      <c r="E48" s="9">
        <v>120</v>
      </c>
      <c r="F48" s="27" t="s">
        <v>22</v>
      </c>
      <c r="G48" s="11">
        <f t="shared" si="6"/>
        <v>9000</v>
      </c>
    </row>
    <row r="49" spans="1:7" ht="18.75" customHeight="1" x14ac:dyDescent="0.25">
      <c r="A49" s="5">
        <f t="shared" si="7"/>
        <v>36</v>
      </c>
      <c r="B49" s="21" t="s">
        <v>84</v>
      </c>
      <c r="C49" s="7" t="s">
        <v>21</v>
      </c>
      <c r="D49" s="8">
        <v>145</v>
      </c>
      <c r="E49" s="9">
        <v>600</v>
      </c>
      <c r="F49" s="27" t="s">
        <v>85</v>
      </c>
      <c r="G49" s="11">
        <f t="shared" si="6"/>
        <v>87000</v>
      </c>
    </row>
    <row r="50" spans="1:7" ht="36" customHeight="1" x14ac:dyDescent="0.25">
      <c r="A50" s="5">
        <f t="shared" si="7"/>
        <v>37</v>
      </c>
      <c r="B50" s="21" t="s">
        <v>86</v>
      </c>
      <c r="C50" s="7" t="s">
        <v>21</v>
      </c>
      <c r="D50" s="8">
        <v>275</v>
      </c>
      <c r="E50" s="9">
        <v>350</v>
      </c>
      <c r="F50" s="27" t="s">
        <v>75</v>
      </c>
      <c r="G50" s="11">
        <f t="shared" si="6"/>
        <v>96250</v>
      </c>
    </row>
    <row r="51" spans="1:7" ht="18.75" customHeight="1" x14ac:dyDescent="0.25">
      <c r="A51" s="5">
        <f t="shared" si="7"/>
        <v>38</v>
      </c>
      <c r="B51" s="21" t="s">
        <v>87</v>
      </c>
      <c r="C51" s="7" t="s">
        <v>53</v>
      </c>
      <c r="D51" s="8">
        <v>6</v>
      </c>
      <c r="E51" s="9">
        <v>550</v>
      </c>
      <c r="F51" s="27" t="s">
        <v>54</v>
      </c>
      <c r="G51" s="11">
        <f t="shared" si="6"/>
        <v>3300</v>
      </c>
    </row>
    <row r="52" spans="1:7" ht="23.25" customHeight="1" x14ac:dyDescent="0.25">
      <c r="A52" s="14" t="s">
        <v>88</v>
      </c>
      <c r="B52" s="14"/>
      <c r="C52" s="15"/>
      <c r="D52" s="14"/>
      <c r="E52" s="14"/>
      <c r="F52" s="16"/>
      <c r="G52" s="17">
        <f>SUM(G41:G51)</f>
        <v>413470</v>
      </c>
    </row>
    <row r="53" spans="1:7" ht="21.75" customHeight="1" x14ac:dyDescent="0.25">
      <c r="A53" s="18" t="s">
        <v>89</v>
      </c>
      <c r="B53" s="18"/>
      <c r="C53" s="19"/>
      <c r="D53" s="18"/>
      <c r="E53" s="18"/>
      <c r="F53" s="20"/>
      <c r="G53" s="20"/>
    </row>
    <row r="54" spans="1:7" s="23" customFormat="1" ht="36" customHeight="1" x14ac:dyDescent="0.25">
      <c r="A54" s="5">
        <f>A51+1</f>
        <v>39</v>
      </c>
      <c r="B54" s="21" t="s">
        <v>90</v>
      </c>
      <c r="C54" s="28" t="s">
        <v>91</v>
      </c>
      <c r="D54" s="26">
        <v>615</v>
      </c>
      <c r="E54" s="9">
        <v>300</v>
      </c>
      <c r="F54" s="22" t="s">
        <v>49</v>
      </c>
      <c r="G54" s="11">
        <f t="shared" ref="G54:G60" si="8">D54*E54</f>
        <v>184500</v>
      </c>
    </row>
    <row r="55" spans="1:7" s="23" customFormat="1" ht="36" customHeight="1" x14ac:dyDescent="0.25">
      <c r="A55" s="5">
        <f t="shared" ref="A55:A60" si="9">A54+1</f>
        <v>40</v>
      </c>
      <c r="B55" s="21" t="s">
        <v>92</v>
      </c>
      <c r="C55" s="28" t="s">
        <v>93</v>
      </c>
      <c r="D55" s="26">
        <v>420</v>
      </c>
      <c r="E55" s="9">
        <v>60</v>
      </c>
      <c r="F55" s="22" t="s">
        <v>73</v>
      </c>
      <c r="G55" s="11">
        <f t="shared" si="8"/>
        <v>25200</v>
      </c>
    </row>
    <row r="56" spans="1:7" s="23" customFormat="1" ht="18.75" customHeight="1" x14ac:dyDescent="0.25">
      <c r="A56" s="5">
        <f t="shared" si="9"/>
        <v>41</v>
      </c>
      <c r="B56" s="21" t="s">
        <v>94</v>
      </c>
      <c r="C56" s="28" t="s">
        <v>91</v>
      </c>
      <c r="D56" s="26">
        <v>10</v>
      </c>
      <c r="E56" s="9">
        <v>160</v>
      </c>
      <c r="F56" s="22" t="s">
        <v>95</v>
      </c>
      <c r="G56" s="11">
        <f t="shared" si="8"/>
        <v>1600</v>
      </c>
    </row>
    <row r="57" spans="1:7" s="23" customFormat="1" ht="18.75" customHeight="1" x14ac:dyDescent="0.25">
      <c r="A57" s="5">
        <f t="shared" si="9"/>
        <v>42</v>
      </c>
      <c r="B57" s="21" t="s">
        <v>96</v>
      </c>
      <c r="C57" s="28" t="s">
        <v>91</v>
      </c>
      <c r="D57" s="26">
        <v>46</v>
      </c>
      <c r="E57" s="9">
        <v>180</v>
      </c>
      <c r="F57" s="22" t="s">
        <v>97</v>
      </c>
      <c r="G57" s="11">
        <f t="shared" si="8"/>
        <v>8280</v>
      </c>
    </row>
    <row r="58" spans="1:7" s="23" customFormat="1" ht="36" customHeight="1" x14ac:dyDescent="0.25">
      <c r="A58" s="5">
        <f t="shared" si="9"/>
        <v>43</v>
      </c>
      <c r="B58" s="21" t="s">
        <v>98</v>
      </c>
      <c r="C58" s="28" t="s">
        <v>48</v>
      </c>
      <c r="D58" s="26">
        <v>43</v>
      </c>
      <c r="E58" s="9">
        <v>200</v>
      </c>
      <c r="F58" s="22" t="s">
        <v>44</v>
      </c>
      <c r="G58" s="11">
        <f t="shared" si="8"/>
        <v>8600</v>
      </c>
    </row>
    <row r="59" spans="1:7" s="23" customFormat="1" ht="54" customHeight="1" x14ac:dyDescent="0.25">
      <c r="A59" s="5">
        <f t="shared" si="9"/>
        <v>44</v>
      </c>
      <c r="B59" s="21" t="s">
        <v>99</v>
      </c>
      <c r="C59" s="28" t="s">
        <v>12</v>
      </c>
      <c r="D59" s="26">
        <v>1</v>
      </c>
      <c r="E59" s="9">
        <v>10000</v>
      </c>
      <c r="F59" s="22" t="s">
        <v>100</v>
      </c>
      <c r="G59" s="11">
        <f t="shared" si="8"/>
        <v>10000</v>
      </c>
    </row>
    <row r="60" spans="1:7" s="23" customFormat="1" ht="18.75" customHeight="1" x14ac:dyDescent="0.25">
      <c r="A60" s="5">
        <f t="shared" si="9"/>
        <v>45</v>
      </c>
      <c r="B60" s="21" t="s">
        <v>101</v>
      </c>
      <c r="C60" s="28" t="s">
        <v>12</v>
      </c>
      <c r="D60" s="26">
        <v>1</v>
      </c>
      <c r="E60" s="9">
        <v>10000</v>
      </c>
      <c r="F60" s="22" t="s">
        <v>100</v>
      </c>
      <c r="G60" s="11">
        <f t="shared" si="8"/>
        <v>10000</v>
      </c>
    </row>
    <row r="61" spans="1:7" ht="23.25" customHeight="1" x14ac:dyDescent="0.25">
      <c r="A61" s="14" t="s">
        <v>102</v>
      </c>
      <c r="B61" s="14"/>
      <c r="C61" s="15"/>
      <c r="D61" s="14"/>
      <c r="E61" s="14"/>
      <c r="F61" s="16"/>
      <c r="G61" s="17">
        <f>SUM(G54:G60)</f>
        <v>248180</v>
      </c>
    </row>
    <row r="62" spans="1:7" ht="21.75" customHeight="1" x14ac:dyDescent="0.25">
      <c r="A62" s="18" t="s">
        <v>103</v>
      </c>
      <c r="B62" s="18"/>
      <c r="C62" s="19"/>
      <c r="D62" s="18"/>
      <c r="E62" s="18"/>
      <c r="F62" s="20"/>
      <c r="G62" s="20"/>
    </row>
    <row r="63" spans="1:7" s="23" customFormat="1" ht="54" customHeight="1" x14ac:dyDescent="0.25">
      <c r="A63" s="5">
        <f>A60+1</f>
        <v>46</v>
      </c>
      <c r="B63" s="21" t="s">
        <v>104</v>
      </c>
      <c r="C63" s="25" t="s">
        <v>21</v>
      </c>
      <c r="D63" s="26">
        <v>16</v>
      </c>
      <c r="E63" s="9">
        <v>1000</v>
      </c>
      <c r="F63" s="22" t="s">
        <v>105</v>
      </c>
      <c r="G63" s="11">
        <f t="shared" ref="G63:G74" si="10">D63*E63</f>
        <v>16000</v>
      </c>
    </row>
    <row r="64" spans="1:7" s="23" customFormat="1" ht="36" customHeight="1" x14ac:dyDescent="0.25">
      <c r="A64" s="5">
        <f t="shared" ref="A64:A74" si="11">A63+1</f>
        <v>47</v>
      </c>
      <c r="B64" s="21" t="s">
        <v>106</v>
      </c>
      <c r="C64" s="25" t="s">
        <v>21</v>
      </c>
      <c r="D64" s="26">
        <v>12</v>
      </c>
      <c r="E64" s="9">
        <v>1000</v>
      </c>
      <c r="F64" s="22" t="s">
        <v>105</v>
      </c>
      <c r="G64" s="11">
        <f t="shared" si="10"/>
        <v>12000</v>
      </c>
    </row>
    <row r="65" spans="1:7" s="23" customFormat="1" ht="36" customHeight="1" x14ac:dyDescent="0.25">
      <c r="A65" s="5">
        <f t="shared" si="11"/>
        <v>48</v>
      </c>
      <c r="B65" s="21" t="s">
        <v>107</v>
      </c>
      <c r="C65" s="25" t="s">
        <v>21</v>
      </c>
      <c r="D65" s="26">
        <v>48</v>
      </c>
      <c r="E65" s="9">
        <v>2200</v>
      </c>
      <c r="F65" s="22" t="s">
        <v>108</v>
      </c>
      <c r="G65" s="11">
        <f t="shared" si="10"/>
        <v>105600</v>
      </c>
    </row>
    <row r="66" spans="1:7" s="23" customFormat="1" ht="18.75" customHeight="1" x14ac:dyDescent="0.25">
      <c r="A66" s="5">
        <f t="shared" si="11"/>
        <v>49</v>
      </c>
      <c r="B66" s="21" t="s">
        <v>109</v>
      </c>
      <c r="C66" s="25" t="s">
        <v>21</v>
      </c>
      <c r="D66" s="26">
        <v>5</v>
      </c>
      <c r="E66" s="9">
        <v>1200</v>
      </c>
      <c r="F66" s="22" t="s">
        <v>110</v>
      </c>
      <c r="G66" s="11">
        <f t="shared" si="10"/>
        <v>6000</v>
      </c>
    </row>
    <row r="67" spans="1:7" s="23" customFormat="1" ht="18.75" customHeight="1" x14ac:dyDescent="0.25">
      <c r="A67" s="5">
        <f t="shared" si="11"/>
        <v>50</v>
      </c>
      <c r="B67" s="21" t="s">
        <v>111</v>
      </c>
      <c r="C67" s="25" t="s">
        <v>21</v>
      </c>
      <c r="D67" s="26">
        <v>6</v>
      </c>
      <c r="E67" s="9">
        <v>900</v>
      </c>
      <c r="F67" s="22" t="s">
        <v>112</v>
      </c>
      <c r="G67" s="11">
        <f t="shared" si="10"/>
        <v>5400</v>
      </c>
    </row>
    <row r="68" spans="1:7" s="23" customFormat="1" ht="18.75" customHeight="1" x14ac:dyDescent="0.25">
      <c r="A68" s="5">
        <f t="shared" si="11"/>
        <v>51</v>
      </c>
      <c r="B68" s="21" t="s">
        <v>113</v>
      </c>
      <c r="C68" s="25" t="s">
        <v>21</v>
      </c>
      <c r="D68" s="26">
        <v>2</v>
      </c>
      <c r="E68" s="9">
        <v>700</v>
      </c>
      <c r="F68" s="22" t="s">
        <v>114</v>
      </c>
      <c r="G68" s="11">
        <f t="shared" si="10"/>
        <v>1400</v>
      </c>
    </row>
    <row r="69" spans="1:7" s="23" customFormat="1" ht="18.75" customHeight="1" x14ac:dyDescent="0.25">
      <c r="A69" s="5">
        <f t="shared" si="11"/>
        <v>52</v>
      </c>
      <c r="B69" s="21" t="s">
        <v>115</v>
      </c>
      <c r="C69" s="25" t="s">
        <v>21</v>
      </c>
      <c r="D69" s="26">
        <v>7</v>
      </c>
      <c r="E69" s="9">
        <v>1200</v>
      </c>
      <c r="F69" s="22" t="s">
        <v>110</v>
      </c>
      <c r="G69" s="11">
        <f t="shared" si="10"/>
        <v>8400</v>
      </c>
    </row>
    <row r="70" spans="1:7" s="23" customFormat="1" ht="18.75" customHeight="1" x14ac:dyDescent="0.25">
      <c r="A70" s="5">
        <f t="shared" si="11"/>
        <v>53</v>
      </c>
      <c r="B70" s="21" t="s">
        <v>116</v>
      </c>
      <c r="C70" s="25" t="s">
        <v>21</v>
      </c>
      <c r="D70" s="26">
        <v>3</v>
      </c>
      <c r="E70" s="9">
        <v>2000</v>
      </c>
      <c r="F70" s="22" t="s">
        <v>13</v>
      </c>
      <c r="G70" s="11">
        <f t="shared" si="10"/>
        <v>6000</v>
      </c>
    </row>
    <row r="71" spans="1:7" s="23" customFormat="1" ht="18.75" customHeight="1" x14ac:dyDescent="0.25">
      <c r="A71" s="5">
        <f t="shared" si="11"/>
        <v>54</v>
      </c>
      <c r="B71" s="21" t="s">
        <v>117</v>
      </c>
      <c r="C71" s="25" t="s">
        <v>21</v>
      </c>
      <c r="D71" s="26">
        <v>80</v>
      </c>
      <c r="E71" s="9">
        <v>400</v>
      </c>
      <c r="F71" s="22" t="s">
        <v>118</v>
      </c>
      <c r="G71" s="11">
        <f t="shared" si="10"/>
        <v>32000</v>
      </c>
    </row>
    <row r="72" spans="1:7" s="23" customFormat="1" ht="18.75" customHeight="1" x14ac:dyDescent="0.25">
      <c r="A72" s="5">
        <f t="shared" si="11"/>
        <v>55</v>
      </c>
      <c r="B72" s="21" t="s">
        <v>119</v>
      </c>
      <c r="C72" s="25" t="s">
        <v>53</v>
      </c>
      <c r="D72" s="26">
        <v>6</v>
      </c>
      <c r="E72" s="9">
        <v>500</v>
      </c>
      <c r="F72" s="22" t="s">
        <v>120</v>
      </c>
      <c r="G72" s="11">
        <f t="shared" si="10"/>
        <v>3000</v>
      </c>
    </row>
    <row r="73" spans="1:7" s="23" customFormat="1" ht="18.75" customHeight="1" x14ac:dyDescent="0.25">
      <c r="A73" s="5">
        <f t="shared" si="11"/>
        <v>56</v>
      </c>
      <c r="B73" s="21" t="s">
        <v>121</v>
      </c>
      <c r="C73" s="25" t="s">
        <v>93</v>
      </c>
      <c r="D73" s="26">
        <v>12</v>
      </c>
      <c r="E73" s="9">
        <v>400</v>
      </c>
      <c r="F73" s="22" t="s">
        <v>118</v>
      </c>
      <c r="G73" s="11">
        <f t="shared" si="10"/>
        <v>4800</v>
      </c>
    </row>
    <row r="74" spans="1:7" s="23" customFormat="1" ht="36" customHeight="1" x14ac:dyDescent="0.25">
      <c r="A74" s="5">
        <f t="shared" si="11"/>
        <v>57</v>
      </c>
      <c r="B74" s="21" t="s">
        <v>122</v>
      </c>
      <c r="C74" s="25" t="s">
        <v>93</v>
      </c>
      <c r="D74" s="26">
        <v>43</v>
      </c>
      <c r="E74" s="9">
        <v>120</v>
      </c>
      <c r="F74" s="22" t="s">
        <v>22</v>
      </c>
      <c r="G74" s="11">
        <f t="shared" si="10"/>
        <v>5160</v>
      </c>
    </row>
    <row r="75" spans="1:7" ht="23.25" customHeight="1" x14ac:dyDescent="0.25">
      <c r="A75" s="14" t="s">
        <v>123</v>
      </c>
      <c r="B75" s="14"/>
      <c r="C75" s="15"/>
      <c r="D75" s="14"/>
      <c r="E75" s="14"/>
      <c r="F75" s="16"/>
      <c r="G75" s="17">
        <f>SUM(G63:G74)</f>
        <v>205760</v>
      </c>
    </row>
    <row r="76" spans="1:7" ht="21.75" customHeight="1" x14ac:dyDescent="0.25">
      <c r="A76" s="18" t="s">
        <v>124</v>
      </c>
      <c r="B76" s="18"/>
      <c r="C76" s="19"/>
      <c r="D76" s="18"/>
      <c r="E76" s="18"/>
      <c r="F76" s="20"/>
      <c r="G76" s="20"/>
    </row>
    <row r="77" spans="1:7" s="12" customFormat="1" ht="18.75" customHeight="1" x14ac:dyDescent="0.25">
      <c r="A77" s="5">
        <f>A74+1</f>
        <v>58</v>
      </c>
      <c r="B77" s="21" t="s">
        <v>125</v>
      </c>
      <c r="C77" s="29" t="s">
        <v>53</v>
      </c>
      <c r="D77" s="30">
        <v>1</v>
      </c>
      <c r="E77" s="9">
        <v>2000</v>
      </c>
      <c r="F77" s="10" t="s">
        <v>13</v>
      </c>
      <c r="G77" s="11">
        <f>D77*E77</f>
        <v>2000</v>
      </c>
    </row>
    <row r="78" spans="1:7" s="12" customFormat="1" ht="18.75" customHeight="1" x14ac:dyDescent="0.25">
      <c r="A78" s="5">
        <f>A77+1</f>
        <v>59</v>
      </c>
      <c r="B78" s="21" t="s">
        <v>126</v>
      </c>
      <c r="C78" s="13" t="s">
        <v>48</v>
      </c>
      <c r="D78" s="8">
        <v>10</v>
      </c>
      <c r="E78" s="9">
        <v>50</v>
      </c>
      <c r="F78" s="10" t="s">
        <v>39</v>
      </c>
      <c r="G78" s="11">
        <f>D78*E78</f>
        <v>500</v>
      </c>
    </row>
    <row r="79" spans="1:7" s="12" customFormat="1" ht="18.75" customHeight="1" x14ac:dyDescent="0.25">
      <c r="A79" s="5">
        <f>A78+1</f>
        <v>60</v>
      </c>
      <c r="B79" s="21" t="s">
        <v>127</v>
      </c>
      <c r="C79" s="13" t="s">
        <v>48</v>
      </c>
      <c r="D79" s="8">
        <v>45</v>
      </c>
      <c r="E79" s="9">
        <v>40</v>
      </c>
      <c r="F79" s="10" t="s">
        <v>79</v>
      </c>
      <c r="G79" s="11">
        <f>D79*E79</f>
        <v>1800</v>
      </c>
    </row>
    <row r="80" spans="1:7" s="12" customFormat="1" ht="18.75" customHeight="1" x14ac:dyDescent="0.25">
      <c r="A80" s="5">
        <f>A79+1</f>
        <v>61</v>
      </c>
      <c r="B80" s="21" t="s">
        <v>128</v>
      </c>
      <c r="C80" s="29" t="s">
        <v>53</v>
      </c>
      <c r="D80" s="30">
        <v>10</v>
      </c>
      <c r="E80" s="9">
        <v>300</v>
      </c>
      <c r="F80" s="10" t="s">
        <v>49</v>
      </c>
      <c r="G80" s="11">
        <f>D80*E80</f>
        <v>3000</v>
      </c>
    </row>
    <row r="81" spans="1:7" s="12" customFormat="1" ht="18.75" customHeight="1" x14ac:dyDescent="0.25">
      <c r="A81" s="5">
        <f>A80+1</f>
        <v>62</v>
      </c>
      <c r="B81" s="21" t="s">
        <v>129</v>
      </c>
      <c r="C81" s="13" t="s">
        <v>48</v>
      </c>
      <c r="D81" s="8">
        <v>10</v>
      </c>
      <c r="E81" s="31">
        <v>70</v>
      </c>
      <c r="F81" s="10" t="s">
        <v>26</v>
      </c>
      <c r="G81" s="11">
        <f>D81*E81</f>
        <v>700</v>
      </c>
    </row>
    <row r="82" spans="1:7" s="12" customFormat="1" ht="18.75" customHeight="1" x14ac:dyDescent="0.25">
      <c r="A82" s="5">
        <f>A81+1</f>
        <v>63</v>
      </c>
      <c r="B82" s="21" t="s">
        <v>130</v>
      </c>
      <c r="C82" s="13"/>
      <c r="D82" s="8"/>
      <c r="E82" s="31"/>
      <c r="F82" s="10"/>
      <c r="G82" s="11"/>
    </row>
    <row r="83" spans="1:7" s="12" customFormat="1" ht="18.75" customHeight="1" x14ac:dyDescent="0.25">
      <c r="A83" s="5"/>
      <c r="B83" s="21" t="s">
        <v>131</v>
      </c>
      <c r="C83" s="13" t="s">
        <v>48</v>
      </c>
      <c r="D83" s="8">
        <v>15</v>
      </c>
      <c r="E83" s="31">
        <v>50</v>
      </c>
      <c r="F83" s="10" t="s">
        <v>39</v>
      </c>
      <c r="G83" s="11">
        <f>D83*E83</f>
        <v>750</v>
      </c>
    </row>
    <row r="84" spans="1:7" s="12" customFormat="1" ht="18.75" customHeight="1" x14ac:dyDescent="0.25">
      <c r="A84" s="5"/>
      <c r="B84" s="21" t="s">
        <v>132</v>
      </c>
      <c r="C84" s="13" t="s">
        <v>48</v>
      </c>
      <c r="D84" s="8">
        <v>10</v>
      </c>
      <c r="E84" s="31">
        <v>65</v>
      </c>
      <c r="F84" s="10" t="s">
        <v>133</v>
      </c>
      <c r="G84" s="11">
        <f>D84*E84</f>
        <v>650</v>
      </c>
    </row>
    <row r="85" spans="1:7" s="12" customFormat="1" ht="18.75" customHeight="1" x14ac:dyDescent="0.25">
      <c r="A85" s="5">
        <f>A82+1</f>
        <v>64</v>
      </c>
      <c r="B85" s="32" t="s">
        <v>134</v>
      </c>
      <c r="C85" s="13"/>
      <c r="D85" s="8"/>
      <c r="E85" s="31"/>
      <c r="F85" s="10"/>
      <c r="G85" s="11"/>
    </row>
    <row r="86" spans="1:7" s="12" customFormat="1" ht="18.75" customHeight="1" x14ac:dyDescent="0.25">
      <c r="A86" s="5"/>
      <c r="B86" s="32" t="s">
        <v>135</v>
      </c>
      <c r="C86" s="29" t="s">
        <v>136</v>
      </c>
      <c r="D86" s="8">
        <v>4</v>
      </c>
      <c r="E86" s="31">
        <v>650</v>
      </c>
      <c r="F86" s="10" t="s">
        <v>55</v>
      </c>
      <c r="G86" s="11">
        <f>D86*E86</f>
        <v>2600</v>
      </c>
    </row>
    <row r="87" spans="1:7" s="12" customFormat="1" ht="18.75" customHeight="1" x14ac:dyDescent="0.25">
      <c r="A87" s="5"/>
      <c r="B87" s="32" t="s">
        <v>137</v>
      </c>
      <c r="C87" s="29" t="s">
        <v>136</v>
      </c>
      <c r="D87" s="8">
        <v>2</v>
      </c>
      <c r="E87" s="31">
        <v>1000</v>
      </c>
      <c r="F87" s="10" t="s">
        <v>105</v>
      </c>
      <c r="G87" s="11">
        <f>D87*E87</f>
        <v>2000</v>
      </c>
    </row>
    <row r="88" spans="1:7" s="12" customFormat="1" ht="18.75" customHeight="1" x14ac:dyDescent="0.25">
      <c r="A88" s="5">
        <f>A85+1</f>
        <v>65</v>
      </c>
      <c r="B88" s="21" t="s">
        <v>138</v>
      </c>
      <c r="C88" s="13"/>
      <c r="D88" s="30"/>
      <c r="E88" s="31"/>
      <c r="F88" s="10"/>
      <c r="G88" s="11"/>
    </row>
    <row r="89" spans="1:7" s="12" customFormat="1" ht="18.75" customHeight="1" x14ac:dyDescent="0.25">
      <c r="A89" s="5"/>
      <c r="B89" s="21" t="s">
        <v>139</v>
      </c>
      <c r="C89" s="13" t="s">
        <v>140</v>
      </c>
      <c r="D89" s="8">
        <v>10</v>
      </c>
      <c r="E89" s="9">
        <v>120</v>
      </c>
      <c r="F89" s="10" t="s">
        <v>22</v>
      </c>
      <c r="G89" s="11">
        <f t="shared" ref="G89:G96" si="12">D89*E89</f>
        <v>1200</v>
      </c>
    </row>
    <row r="90" spans="1:7" s="12" customFormat="1" ht="18.75" customHeight="1" x14ac:dyDescent="0.25">
      <c r="A90" s="5"/>
      <c r="B90" s="21" t="s">
        <v>141</v>
      </c>
      <c r="C90" s="13" t="s">
        <v>140</v>
      </c>
      <c r="D90" s="8">
        <v>30</v>
      </c>
      <c r="E90" s="9">
        <v>150</v>
      </c>
      <c r="F90" s="10" t="s">
        <v>16</v>
      </c>
      <c r="G90" s="11">
        <f t="shared" si="12"/>
        <v>4500</v>
      </c>
    </row>
    <row r="91" spans="1:7" s="12" customFormat="1" ht="18.75" customHeight="1" x14ac:dyDescent="0.25">
      <c r="A91" s="5">
        <f>A88+1</f>
        <v>66</v>
      </c>
      <c r="B91" s="21" t="s">
        <v>142</v>
      </c>
      <c r="C91" s="13" t="s">
        <v>136</v>
      </c>
      <c r="D91" s="30">
        <v>4</v>
      </c>
      <c r="E91" s="9">
        <v>70</v>
      </c>
      <c r="F91" s="10" t="s">
        <v>26</v>
      </c>
      <c r="G91" s="11">
        <f t="shared" si="12"/>
        <v>280</v>
      </c>
    </row>
    <row r="92" spans="1:7" s="12" customFormat="1" ht="18.75" customHeight="1" x14ac:dyDescent="0.25">
      <c r="A92" s="5">
        <f t="shared" ref="A92:A97" si="13">A91+1</f>
        <v>67</v>
      </c>
      <c r="B92" s="21" t="s">
        <v>143</v>
      </c>
      <c r="C92" s="13" t="s">
        <v>136</v>
      </c>
      <c r="D92" s="30">
        <v>4</v>
      </c>
      <c r="E92" s="9">
        <v>13000</v>
      </c>
      <c r="F92" s="10" t="s">
        <v>144</v>
      </c>
      <c r="G92" s="11">
        <f t="shared" si="12"/>
        <v>52000</v>
      </c>
    </row>
    <row r="93" spans="1:7" s="12" customFormat="1" ht="28.5" customHeight="1" x14ac:dyDescent="0.25">
      <c r="A93" s="5">
        <f t="shared" si="13"/>
        <v>68</v>
      </c>
      <c r="B93" s="21" t="s">
        <v>145</v>
      </c>
      <c r="C93" s="13" t="s">
        <v>136</v>
      </c>
      <c r="D93" s="30">
        <v>1</v>
      </c>
      <c r="E93" s="9">
        <v>15000</v>
      </c>
      <c r="F93" s="10" t="s">
        <v>146</v>
      </c>
      <c r="G93" s="11">
        <f t="shared" si="12"/>
        <v>15000</v>
      </c>
    </row>
    <row r="94" spans="1:7" s="12" customFormat="1" ht="18.75" customHeight="1" x14ac:dyDescent="0.25">
      <c r="A94" s="5">
        <f t="shared" si="13"/>
        <v>69</v>
      </c>
      <c r="B94" s="21" t="s">
        <v>147</v>
      </c>
      <c r="C94" s="13" t="s">
        <v>136</v>
      </c>
      <c r="D94" s="30">
        <v>5</v>
      </c>
      <c r="E94" s="9">
        <v>180</v>
      </c>
      <c r="F94" s="10" t="s">
        <v>97</v>
      </c>
      <c r="G94" s="11">
        <f t="shared" si="12"/>
        <v>900</v>
      </c>
    </row>
    <row r="95" spans="1:7" s="12" customFormat="1" ht="18.75" customHeight="1" x14ac:dyDescent="0.25">
      <c r="A95" s="5">
        <f t="shared" si="13"/>
        <v>70</v>
      </c>
      <c r="B95" s="21" t="s">
        <v>148</v>
      </c>
      <c r="C95" s="13" t="s">
        <v>136</v>
      </c>
      <c r="D95" s="30">
        <v>1</v>
      </c>
      <c r="E95" s="9">
        <v>2000</v>
      </c>
      <c r="F95" s="10" t="s">
        <v>13</v>
      </c>
      <c r="G95" s="11">
        <f t="shared" si="12"/>
        <v>2000</v>
      </c>
    </row>
    <row r="96" spans="1:7" s="12" customFormat="1" ht="18.75" customHeight="1" x14ac:dyDescent="0.25">
      <c r="A96" s="5">
        <f t="shared" si="13"/>
        <v>71</v>
      </c>
      <c r="B96" s="21" t="s">
        <v>149</v>
      </c>
      <c r="C96" s="13" t="s">
        <v>136</v>
      </c>
      <c r="D96" s="30">
        <v>1</v>
      </c>
      <c r="E96" s="9">
        <v>2500</v>
      </c>
      <c r="F96" s="10" t="s">
        <v>150</v>
      </c>
      <c r="G96" s="11">
        <f t="shared" si="12"/>
        <v>2500</v>
      </c>
    </row>
    <row r="97" spans="1:7" s="12" customFormat="1" ht="18.75" customHeight="1" x14ac:dyDescent="0.25">
      <c r="A97" s="5">
        <f t="shared" si="13"/>
        <v>72</v>
      </c>
      <c r="B97" s="21" t="s">
        <v>151</v>
      </c>
      <c r="C97" s="13"/>
      <c r="D97" s="30"/>
      <c r="E97" s="9"/>
      <c r="F97" s="10"/>
      <c r="G97" s="11"/>
    </row>
    <row r="98" spans="1:7" s="12" customFormat="1" ht="18.75" customHeight="1" x14ac:dyDescent="0.25">
      <c r="A98" s="5"/>
      <c r="B98" s="21" t="s">
        <v>152</v>
      </c>
      <c r="C98" s="33" t="s">
        <v>136</v>
      </c>
      <c r="D98" s="30">
        <v>4</v>
      </c>
      <c r="E98" s="9">
        <v>700</v>
      </c>
      <c r="F98" s="10" t="s">
        <v>114</v>
      </c>
      <c r="G98" s="11">
        <f>D98*E98</f>
        <v>2800</v>
      </c>
    </row>
    <row r="99" spans="1:7" s="12" customFormat="1" ht="18.75" customHeight="1" x14ac:dyDescent="0.25">
      <c r="A99" s="5"/>
      <c r="B99" s="21" t="s">
        <v>153</v>
      </c>
      <c r="C99" s="34" t="s">
        <v>136</v>
      </c>
      <c r="D99" s="30">
        <v>1</v>
      </c>
      <c r="E99" s="9">
        <v>500</v>
      </c>
      <c r="F99" s="10" t="s">
        <v>120</v>
      </c>
      <c r="G99" s="11">
        <f>D99*E99</f>
        <v>500</v>
      </c>
    </row>
    <row r="100" spans="1:7" ht="23.25" customHeight="1" x14ac:dyDescent="0.25">
      <c r="A100" s="14" t="s">
        <v>154</v>
      </c>
      <c r="B100" s="14"/>
      <c r="C100" s="15"/>
      <c r="D100" s="14"/>
      <c r="E100" s="14"/>
      <c r="F100" s="16"/>
      <c r="G100" s="17">
        <f>SUM(G77:G99)</f>
        <v>95680</v>
      </c>
    </row>
    <row r="101" spans="1:7" ht="21.75" customHeight="1" x14ac:dyDescent="0.25">
      <c r="A101" s="18" t="s">
        <v>155</v>
      </c>
      <c r="B101" s="18"/>
      <c r="C101" s="19"/>
      <c r="D101" s="18"/>
      <c r="E101" s="18"/>
      <c r="F101" s="20"/>
      <c r="G101" s="20"/>
    </row>
    <row r="102" spans="1:7" s="12" customFormat="1" ht="18.75" customHeight="1" x14ac:dyDescent="0.25">
      <c r="A102" s="5">
        <f>A97+1</f>
        <v>73</v>
      </c>
      <c r="B102" s="21" t="s">
        <v>156</v>
      </c>
      <c r="C102" s="13" t="s">
        <v>136</v>
      </c>
      <c r="D102" s="8">
        <v>1</v>
      </c>
      <c r="E102" s="9">
        <v>2000</v>
      </c>
      <c r="F102" s="10" t="s">
        <v>13</v>
      </c>
      <c r="G102" s="11">
        <f>D102*E102</f>
        <v>2000</v>
      </c>
    </row>
    <row r="103" spans="1:7" s="12" customFormat="1" ht="18.75" customHeight="1" x14ac:dyDescent="0.25">
      <c r="A103" s="5">
        <f>+A102+1</f>
        <v>74</v>
      </c>
      <c r="B103" s="21" t="s">
        <v>157</v>
      </c>
      <c r="C103" s="13" t="s">
        <v>136</v>
      </c>
      <c r="D103" s="8">
        <v>1</v>
      </c>
      <c r="E103" s="9">
        <v>10000</v>
      </c>
      <c r="F103" s="10" t="s">
        <v>100</v>
      </c>
      <c r="G103" s="11">
        <f>D103*E103</f>
        <v>10000</v>
      </c>
    </row>
    <row r="104" spans="1:7" s="12" customFormat="1" ht="18.75" customHeight="1" x14ac:dyDescent="0.25">
      <c r="A104" s="5">
        <f>+A103+1</f>
        <v>75</v>
      </c>
      <c r="B104" s="21" t="s">
        <v>158</v>
      </c>
      <c r="C104" s="13" t="s">
        <v>136</v>
      </c>
      <c r="D104" s="8">
        <v>1</v>
      </c>
      <c r="E104" s="9">
        <v>1000</v>
      </c>
      <c r="F104" s="10" t="s">
        <v>105</v>
      </c>
      <c r="G104" s="11">
        <f>D104*E104</f>
        <v>1000</v>
      </c>
    </row>
    <row r="105" spans="1:7" s="12" customFormat="1" ht="18.75" customHeight="1" x14ac:dyDescent="0.25">
      <c r="A105" s="5">
        <f>+A104+1</f>
        <v>76</v>
      </c>
      <c r="B105" s="21" t="s">
        <v>159</v>
      </c>
      <c r="C105" s="13" t="s">
        <v>136</v>
      </c>
      <c r="D105" s="8">
        <v>3</v>
      </c>
      <c r="E105" s="9">
        <v>1200</v>
      </c>
      <c r="F105" s="10" t="s">
        <v>110</v>
      </c>
      <c r="G105" s="11">
        <f>D105*E105</f>
        <v>3600</v>
      </c>
    </row>
    <row r="106" spans="1:7" s="12" customFormat="1" ht="18.75" customHeight="1" x14ac:dyDescent="0.25">
      <c r="A106" s="5">
        <f>+A105+1</f>
        <v>77</v>
      </c>
      <c r="B106" s="21" t="s">
        <v>160</v>
      </c>
      <c r="C106" s="13" t="s">
        <v>136</v>
      </c>
      <c r="D106" s="8">
        <v>1</v>
      </c>
      <c r="E106" s="9">
        <v>3000</v>
      </c>
      <c r="F106" s="10" t="s">
        <v>161</v>
      </c>
      <c r="G106" s="11">
        <f>D106*E106</f>
        <v>3000</v>
      </c>
    </row>
    <row r="107" spans="1:7" s="12" customFormat="1" ht="18.75" customHeight="1" x14ac:dyDescent="0.25">
      <c r="A107" s="5">
        <f>+A106+1</f>
        <v>78</v>
      </c>
      <c r="B107" s="21" t="s">
        <v>162</v>
      </c>
      <c r="C107" s="13"/>
      <c r="D107" s="8"/>
      <c r="E107" s="9"/>
      <c r="F107" s="10"/>
      <c r="G107" s="11"/>
    </row>
    <row r="108" spans="1:7" s="12" customFormat="1" ht="18.75" customHeight="1" x14ac:dyDescent="0.25">
      <c r="A108" s="24"/>
      <c r="B108" s="21" t="s">
        <v>163</v>
      </c>
      <c r="C108" s="13" t="s">
        <v>93</v>
      </c>
      <c r="D108" s="8">
        <v>20</v>
      </c>
      <c r="E108" s="31">
        <v>180</v>
      </c>
      <c r="F108" s="10" t="s">
        <v>97</v>
      </c>
      <c r="G108" s="11">
        <f t="shared" ref="G108:G117" si="14">D108*E108</f>
        <v>3600</v>
      </c>
    </row>
    <row r="109" spans="1:7" s="12" customFormat="1" ht="18.75" customHeight="1" x14ac:dyDescent="0.25">
      <c r="A109" s="24"/>
      <c r="B109" s="21" t="s">
        <v>164</v>
      </c>
      <c r="C109" s="13" t="s">
        <v>93</v>
      </c>
      <c r="D109" s="8">
        <v>20</v>
      </c>
      <c r="E109" s="31">
        <v>160</v>
      </c>
      <c r="F109" s="10" t="s">
        <v>95</v>
      </c>
      <c r="G109" s="11">
        <f t="shared" si="14"/>
        <v>3200</v>
      </c>
    </row>
    <row r="110" spans="1:7" s="12" customFormat="1" ht="18.75" customHeight="1" x14ac:dyDescent="0.25">
      <c r="A110" s="24"/>
      <c r="B110" s="21" t="s">
        <v>165</v>
      </c>
      <c r="C110" s="13" t="s">
        <v>93</v>
      </c>
      <c r="D110" s="8">
        <v>20</v>
      </c>
      <c r="E110" s="31">
        <v>140</v>
      </c>
      <c r="F110" s="10" t="s">
        <v>166</v>
      </c>
      <c r="G110" s="11">
        <f t="shared" si="14"/>
        <v>2800</v>
      </c>
    </row>
    <row r="111" spans="1:7" s="12" customFormat="1" ht="18.75" customHeight="1" x14ac:dyDescent="0.25">
      <c r="A111" s="5">
        <f>A107+1</f>
        <v>79</v>
      </c>
      <c r="B111" s="21" t="s">
        <v>167</v>
      </c>
      <c r="C111" s="13" t="s">
        <v>28</v>
      </c>
      <c r="D111" s="8">
        <v>1</v>
      </c>
      <c r="E111" s="31">
        <v>1200</v>
      </c>
      <c r="F111" s="10" t="s">
        <v>110</v>
      </c>
      <c r="G111" s="11">
        <f t="shared" si="14"/>
        <v>1200</v>
      </c>
    </row>
    <row r="112" spans="1:7" s="12" customFormat="1" ht="18.75" customHeight="1" x14ac:dyDescent="0.25">
      <c r="A112" s="5">
        <f>A111+1</f>
        <v>80</v>
      </c>
      <c r="B112" s="21" t="s">
        <v>168</v>
      </c>
      <c r="C112" s="13" t="s">
        <v>12</v>
      </c>
      <c r="D112" s="8">
        <v>1</v>
      </c>
      <c r="E112" s="31">
        <v>3000</v>
      </c>
      <c r="F112" s="10" t="s">
        <v>161</v>
      </c>
      <c r="G112" s="11">
        <f t="shared" si="14"/>
        <v>3000</v>
      </c>
    </row>
    <row r="113" spans="1:7" s="35" customFormat="1" ht="18.75" customHeight="1" x14ac:dyDescent="0.2">
      <c r="A113" s="5">
        <f>A112+1</f>
        <v>81</v>
      </c>
      <c r="B113" s="21" t="s">
        <v>169</v>
      </c>
      <c r="C113" s="13" t="s">
        <v>136</v>
      </c>
      <c r="D113" s="8">
        <v>5</v>
      </c>
      <c r="E113" s="31">
        <v>120</v>
      </c>
      <c r="F113" s="10" t="s">
        <v>22</v>
      </c>
      <c r="G113" s="11">
        <f t="shared" si="14"/>
        <v>600</v>
      </c>
    </row>
    <row r="114" spans="1:7" s="35" customFormat="1" ht="18.75" customHeight="1" x14ac:dyDescent="0.2">
      <c r="A114" s="5">
        <f>A113+1</f>
        <v>82</v>
      </c>
      <c r="B114" s="21" t="s">
        <v>170</v>
      </c>
      <c r="C114" s="13" t="s">
        <v>136</v>
      </c>
      <c r="D114" s="8">
        <v>10</v>
      </c>
      <c r="E114" s="31">
        <v>140</v>
      </c>
      <c r="F114" s="10" t="s">
        <v>166</v>
      </c>
      <c r="G114" s="11">
        <f t="shared" si="14"/>
        <v>1400</v>
      </c>
    </row>
    <row r="115" spans="1:7" s="35" customFormat="1" ht="18.75" customHeight="1" x14ac:dyDescent="0.2">
      <c r="A115" s="5">
        <f>+IF(C113&gt;0,A114+1,0)</f>
        <v>83</v>
      </c>
      <c r="B115" s="21" t="s">
        <v>171</v>
      </c>
      <c r="C115" s="13" t="s">
        <v>136</v>
      </c>
      <c r="D115" s="8">
        <v>10</v>
      </c>
      <c r="E115" s="31">
        <v>140</v>
      </c>
      <c r="F115" s="10" t="s">
        <v>166</v>
      </c>
      <c r="G115" s="11">
        <f t="shared" si="14"/>
        <v>1400</v>
      </c>
    </row>
    <row r="116" spans="1:7" s="35" customFormat="1" ht="18.75" customHeight="1" x14ac:dyDescent="0.2">
      <c r="A116" s="5">
        <f>+IF(C114&gt;0,A115+1,0)</f>
        <v>84</v>
      </c>
      <c r="B116" s="21" t="s">
        <v>172</v>
      </c>
      <c r="C116" s="13" t="s">
        <v>136</v>
      </c>
      <c r="D116" s="8">
        <v>2</v>
      </c>
      <c r="E116" s="31">
        <v>200</v>
      </c>
      <c r="F116" s="10" t="s">
        <v>44</v>
      </c>
      <c r="G116" s="11">
        <f t="shared" si="14"/>
        <v>400</v>
      </c>
    </row>
    <row r="117" spans="1:7" s="35" customFormat="1" ht="18.75" customHeight="1" x14ac:dyDescent="0.2">
      <c r="A117" s="5">
        <f>+IF(C115&gt;0,A116+1,0)</f>
        <v>85</v>
      </c>
      <c r="B117" s="21" t="s">
        <v>173</v>
      </c>
      <c r="C117" s="13" t="s">
        <v>136</v>
      </c>
      <c r="D117" s="8">
        <v>8</v>
      </c>
      <c r="E117" s="31">
        <v>120</v>
      </c>
      <c r="F117" s="10" t="s">
        <v>22</v>
      </c>
      <c r="G117" s="11">
        <f t="shared" si="14"/>
        <v>960</v>
      </c>
    </row>
    <row r="118" spans="1:7" s="12" customFormat="1" ht="18.75" customHeight="1" x14ac:dyDescent="0.25">
      <c r="A118" s="5">
        <f>+IF(C116&gt;0,A117+1,0)</f>
        <v>86</v>
      </c>
      <c r="B118" s="21" t="s">
        <v>174</v>
      </c>
      <c r="C118" s="13"/>
      <c r="D118" s="8"/>
      <c r="E118" s="31"/>
      <c r="F118" s="10"/>
      <c r="G118" s="11"/>
    </row>
    <row r="119" spans="1:7" s="12" customFormat="1" ht="18.75" customHeight="1" x14ac:dyDescent="0.25">
      <c r="A119" s="5"/>
      <c r="B119" s="21" t="s">
        <v>175</v>
      </c>
      <c r="C119" s="13" t="s">
        <v>136</v>
      </c>
      <c r="D119" s="8">
        <v>20</v>
      </c>
      <c r="E119" s="31">
        <v>120</v>
      </c>
      <c r="F119" s="10" t="s">
        <v>22</v>
      </c>
      <c r="G119" s="11">
        <f t="shared" ref="G119:G129" si="15">D119*E119</f>
        <v>2400</v>
      </c>
    </row>
    <row r="120" spans="1:7" s="12" customFormat="1" ht="18.75" customHeight="1" x14ac:dyDescent="0.25">
      <c r="A120" s="5"/>
      <c r="B120" s="21" t="s">
        <v>176</v>
      </c>
      <c r="C120" s="13" t="s">
        <v>136</v>
      </c>
      <c r="D120" s="8">
        <v>15</v>
      </c>
      <c r="E120" s="31">
        <v>140</v>
      </c>
      <c r="F120" s="10" t="s">
        <v>166</v>
      </c>
      <c r="G120" s="11">
        <f t="shared" si="15"/>
        <v>2100</v>
      </c>
    </row>
    <row r="121" spans="1:7" s="12" customFormat="1" ht="18.75" customHeight="1" x14ac:dyDescent="0.25">
      <c r="A121" s="5"/>
      <c r="B121" s="21" t="s">
        <v>177</v>
      </c>
      <c r="C121" s="13" t="s">
        <v>136</v>
      </c>
      <c r="D121" s="8">
        <v>2</v>
      </c>
      <c r="E121" s="31">
        <v>140</v>
      </c>
      <c r="F121" s="10" t="s">
        <v>166</v>
      </c>
      <c r="G121" s="11">
        <f t="shared" si="15"/>
        <v>280</v>
      </c>
    </row>
    <row r="122" spans="1:7" s="12" customFormat="1" ht="18.75" customHeight="1" x14ac:dyDescent="0.25">
      <c r="A122" s="5">
        <f>A118+1</f>
        <v>87</v>
      </c>
      <c r="B122" s="21" t="s">
        <v>178</v>
      </c>
      <c r="C122" s="13" t="s">
        <v>136</v>
      </c>
      <c r="D122" s="8">
        <v>9</v>
      </c>
      <c r="E122" s="31">
        <v>600</v>
      </c>
      <c r="F122" s="10" t="s">
        <v>85</v>
      </c>
      <c r="G122" s="11">
        <f t="shared" si="15"/>
        <v>5400</v>
      </c>
    </row>
    <row r="123" spans="1:7" s="12" customFormat="1" ht="18.75" customHeight="1" x14ac:dyDescent="0.25">
      <c r="A123" s="5">
        <f t="shared" ref="A123:A130" si="16">A122+1</f>
        <v>88</v>
      </c>
      <c r="B123" s="21" t="s">
        <v>179</v>
      </c>
      <c r="C123" s="13" t="s">
        <v>136</v>
      </c>
      <c r="D123" s="8">
        <v>40</v>
      </c>
      <c r="E123" s="31">
        <v>250</v>
      </c>
      <c r="F123" s="10" t="s">
        <v>180</v>
      </c>
      <c r="G123" s="11">
        <f t="shared" si="15"/>
        <v>10000</v>
      </c>
    </row>
    <row r="124" spans="1:7" s="12" customFormat="1" ht="18.75" customHeight="1" x14ac:dyDescent="0.25">
      <c r="A124" s="5">
        <f t="shared" si="16"/>
        <v>89</v>
      </c>
      <c r="B124" s="21" t="s">
        <v>181</v>
      </c>
      <c r="C124" s="13" t="s">
        <v>136</v>
      </c>
      <c r="D124" s="8">
        <v>6</v>
      </c>
      <c r="E124" s="31">
        <v>200</v>
      </c>
      <c r="F124" s="10" t="s">
        <v>44</v>
      </c>
      <c r="G124" s="11">
        <f t="shared" si="15"/>
        <v>1200</v>
      </c>
    </row>
    <row r="125" spans="1:7" s="12" customFormat="1" ht="18.75" customHeight="1" x14ac:dyDescent="0.25">
      <c r="A125" s="5">
        <f t="shared" si="16"/>
        <v>90</v>
      </c>
      <c r="B125" s="21" t="s">
        <v>182</v>
      </c>
      <c r="C125" s="13" t="s">
        <v>136</v>
      </c>
      <c r="D125" s="8">
        <v>30</v>
      </c>
      <c r="E125" s="31">
        <v>180</v>
      </c>
      <c r="F125" s="10" t="s">
        <v>97</v>
      </c>
      <c r="G125" s="11">
        <f t="shared" si="15"/>
        <v>5400</v>
      </c>
    </row>
    <row r="126" spans="1:7" s="12" customFormat="1" ht="18.75" customHeight="1" x14ac:dyDescent="0.25">
      <c r="A126" s="5">
        <f t="shared" si="16"/>
        <v>91</v>
      </c>
      <c r="B126" s="21" t="s">
        <v>183</v>
      </c>
      <c r="C126" s="13" t="s">
        <v>136</v>
      </c>
      <c r="D126" s="8">
        <v>10</v>
      </c>
      <c r="E126" s="31">
        <v>200</v>
      </c>
      <c r="F126" s="10" t="s">
        <v>44</v>
      </c>
      <c r="G126" s="11">
        <f t="shared" si="15"/>
        <v>2000</v>
      </c>
    </row>
    <row r="127" spans="1:7" s="12" customFormat="1" ht="18.75" customHeight="1" x14ac:dyDescent="0.25">
      <c r="A127" s="5">
        <f t="shared" si="16"/>
        <v>92</v>
      </c>
      <c r="B127" s="21" t="s">
        <v>184</v>
      </c>
      <c r="C127" s="13" t="s">
        <v>136</v>
      </c>
      <c r="D127" s="8">
        <v>20</v>
      </c>
      <c r="E127" s="9">
        <v>300</v>
      </c>
      <c r="F127" s="10" t="s">
        <v>49</v>
      </c>
      <c r="G127" s="11">
        <f t="shared" si="15"/>
        <v>6000</v>
      </c>
    </row>
    <row r="128" spans="1:7" s="12" customFormat="1" ht="18.75" customHeight="1" x14ac:dyDescent="0.25">
      <c r="A128" s="5">
        <f t="shared" si="16"/>
        <v>93</v>
      </c>
      <c r="B128" s="21" t="s">
        <v>185</v>
      </c>
      <c r="C128" s="13" t="s">
        <v>136</v>
      </c>
      <c r="D128" s="8">
        <v>8</v>
      </c>
      <c r="E128" s="9">
        <v>500</v>
      </c>
      <c r="F128" s="10" t="s">
        <v>120</v>
      </c>
      <c r="G128" s="11">
        <f t="shared" si="15"/>
        <v>4000</v>
      </c>
    </row>
    <row r="129" spans="1:7" s="12" customFormat="1" ht="36" customHeight="1" x14ac:dyDescent="0.25">
      <c r="A129" s="5">
        <f t="shared" si="16"/>
        <v>94</v>
      </c>
      <c r="B129" s="21" t="s">
        <v>186</v>
      </c>
      <c r="C129" s="13" t="s">
        <v>136</v>
      </c>
      <c r="D129" s="8">
        <v>2</v>
      </c>
      <c r="E129" s="9">
        <v>8000</v>
      </c>
      <c r="F129" s="10" t="s">
        <v>187</v>
      </c>
      <c r="G129" s="11">
        <f t="shared" si="15"/>
        <v>16000</v>
      </c>
    </row>
    <row r="130" spans="1:7" s="12" customFormat="1" ht="18.75" customHeight="1" x14ac:dyDescent="0.25">
      <c r="A130" s="5">
        <f t="shared" si="16"/>
        <v>95</v>
      </c>
      <c r="B130" s="21" t="s">
        <v>188</v>
      </c>
      <c r="C130" s="13"/>
      <c r="D130" s="8"/>
      <c r="E130" s="9"/>
      <c r="F130" s="10"/>
      <c r="G130" s="11"/>
    </row>
    <row r="131" spans="1:7" s="37" customFormat="1" ht="18.75" customHeight="1" x14ac:dyDescent="0.35">
      <c r="A131" s="36"/>
      <c r="B131" s="21" t="s">
        <v>189</v>
      </c>
      <c r="C131" s="13" t="s">
        <v>136</v>
      </c>
      <c r="D131" s="8">
        <v>1</v>
      </c>
      <c r="E131" s="9">
        <v>2500</v>
      </c>
      <c r="F131" s="10" t="s">
        <v>150</v>
      </c>
      <c r="G131" s="11">
        <f t="shared" ref="G131:G138" si="17">D131*E131</f>
        <v>2500</v>
      </c>
    </row>
    <row r="132" spans="1:7" s="37" customFormat="1" ht="18.75" customHeight="1" x14ac:dyDescent="0.35">
      <c r="A132" s="36"/>
      <c r="B132" s="21" t="s">
        <v>190</v>
      </c>
      <c r="C132" s="13" t="s">
        <v>136</v>
      </c>
      <c r="D132" s="8">
        <v>1</v>
      </c>
      <c r="E132" s="9">
        <v>5000</v>
      </c>
      <c r="F132" s="10" t="s">
        <v>31</v>
      </c>
      <c r="G132" s="11">
        <f t="shared" si="17"/>
        <v>5000</v>
      </c>
    </row>
    <row r="133" spans="1:7" s="37" customFormat="1" ht="18.75" customHeight="1" x14ac:dyDescent="0.35">
      <c r="A133" s="36"/>
      <c r="B133" s="21" t="s">
        <v>191</v>
      </c>
      <c r="C133" s="13" t="s">
        <v>136</v>
      </c>
      <c r="D133" s="8">
        <v>1</v>
      </c>
      <c r="E133" s="9">
        <v>1200</v>
      </c>
      <c r="F133" s="10" t="s">
        <v>110</v>
      </c>
      <c r="G133" s="11">
        <f t="shared" si="17"/>
        <v>1200</v>
      </c>
    </row>
    <row r="134" spans="1:7" s="37" customFormat="1" ht="18.75" customHeight="1" x14ac:dyDescent="0.35">
      <c r="A134" s="36"/>
      <c r="B134" s="21" t="s">
        <v>192</v>
      </c>
      <c r="C134" s="13" t="s">
        <v>136</v>
      </c>
      <c r="D134" s="8">
        <v>2</v>
      </c>
      <c r="E134" s="9">
        <v>1000</v>
      </c>
      <c r="F134" s="10" t="s">
        <v>105</v>
      </c>
      <c r="G134" s="11">
        <f t="shared" si="17"/>
        <v>2000</v>
      </c>
    </row>
    <row r="135" spans="1:7" s="37" customFormat="1" ht="18.75" customHeight="1" x14ac:dyDescent="0.35">
      <c r="A135" s="36"/>
      <c r="B135" s="21" t="s">
        <v>193</v>
      </c>
      <c r="C135" s="13" t="s">
        <v>136</v>
      </c>
      <c r="D135" s="8">
        <v>4</v>
      </c>
      <c r="E135" s="9">
        <v>3500</v>
      </c>
      <c r="F135" s="10" t="s">
        <v>194</v>
      </c>
      <c r="G135" s="11">
        <f t="shared" si="17"/>
        <v>14000</v>
      </c>
    </row>
    <row r="136" spans="1:7" s="37" customFormat="1" ht="18.75" customHeight="1" x14ac:dyDescent="0.35">
      <c r="A136" s="36"/>
      <c r="B136" s="21" t="s">
        <v>195</v>
      </c>
      <c r="C136" s="13" t="s">
        <v>136</v>
      </c>
      <c r="D136" s="8">
        <v>6</v>
      </c>
      <c r="E136" s="9">
        <v>3000</v>
      </c>
      <c r="F136" s="10" t="s">
        <v>161</v>
      </c>
      <c r="G136" s="11">
        <f t="shared" si="17"/>
        <v>18000</v>
      </c>
    </row>
    <row r="137" spans="1:7" s="37" customFormat="1" ht="18.75" customHeight="1" x14ac:dyDescent="0.35">
      <c r="A137" s="36"/>
      <c r="B137" s="21" t="s">
        <v>196</v>
      </c>
      <c r="C137" s="13" t="s">
        <v>136</v>
      </c>
      <c r="D137" s="8">
        <v>4</v>
      </c>
      <c r="E137" s="9">
        <v>2000</v>
      </c>
      <c r="F137" s="10" t="s">
        <v>13</v>
      </c>
      <c r="G137" s="11">
        <f t="shared" si="17"/>
        <v>8000</v>
      </c>
    </row>
    <row r="138" spans="1:7" s="37" customFormat="1" ht="18.75" customHeight="1" x14ac:dyDescent="0.35">
      <c r="A138" s="36"/>
      <c r="B138" s="21" t="s">
        <v>197</v>
      </c>
      <c r="C138" s="13" t="s">
        <v>136</v>
      </c>
      <c r="D138" s="8">
        <v>4</v>
      </c>
      <c r="E138" s="9">
        <v>300</v>
      </c>
      <c r="F138" s="10" t="s">
        <v>49</v>
      </c>
      <c r="G138" s="11">
        <f t="shared" si="17"/>
        <v>1200</v>
      </c>
    </row>
    <row r="139" spans="1:7" ht="23.25" customHeight="1" x14ac:dyDescent="0.25">
      <c r="A139" s="14" t="s">
        <v>198</v>
      </c>
      <c r="B139" s="14"/>
      <c r="C139" s="15"/>
      <c r="D139" s="14"/>
      <c r="E139" s="14"/>
      <c r="F139" s="16"/>
      <c r="G139" s="17">
        <f>SUM(G102:G138)</f>
        <v>144840</v>
      </c>
    </row>
    <row r="140" spans="1:7" ht="21.75" customHeight="1" x14ac:dyDescent="0.25">
      <c r="A140" s="18" t="s">
        <v>199</v>
      </c>
      <c r="B140" s="18"/>
      <c r="C140" s="19"/>
      <c r="D140" s="18"/>
      <c r="E140" s="18"/>
      <c r="F140" s="20"/>
      <c r="G140" s="20"/>
    </row>
    <row r="141" spans="1:7" s="12" customFormat="1" ht="36" customHeight="1" x14ac:dyDescent="0.25">
      <c r="A141" s="5">
        <f>A130+1</f>
        <v>96</v>
      </c>
      <c r="B141" s="21" t="s">
        <v>200</v>
      </c>
      <c r="C141" s="13" t="s">
        <v>201</v>
      </c>
      <c r="D141" s="8">
        <v>2280</v>
      </c>
      <c r="E141" s="31">
        <v>60</v>
      </c>
      <c r="F141" s="10" t="s">
        <v>73</v>
      </c>
      <c r="G141" s="11">
        <f>D141*E141</f>
        <v>136800</v>
      </c>
    </row>
    <row r="142" spans="1:7" s="12" customFormat="1" ht="20.25" customHeight="1" x14ac:dyDescent="0.25">
      <c r="A142" s="5">
        <f>A141+1</f>
        <v>97</v>
      </c>
      <c r="B142" s="21" t="s">
        <v>202</v>
      </c>
      <c r="C142" s="13" t="s">
        <v>201</v>
      </c>
      <c r="D142" s="8">
        <f>+D66+D69+D72+D73</f>
        <v>30</v>
      </c>
      <c r="E142" s="31">
        <v>40</v>
      </c>
      <c r="F142" s="10" t="s">
        <v>79</v>
      </c>
      <c r="G142" s="11">
        <f>D142*E142</f>
        <v>1200</v>
      </c>
    </row>
    <row r="143" spans="1:7" s="12" customFormat="1" ht="18.75" customHeight="1" x14ac:dyDescent="0.25">
      <c r="A143" s="5">
        <f>A142+1</f>
        <v>98</v>
      </c>
      <c r="B143" s="21" t="s">
        <v>203</v>
      </c>
      <c r="C143" s="13" t="s">
        <v>201</v>
      </c>
      <c r="D143" s="8">
        <v>10</v>
      </c>
      <c r="E143" s="31">
        <v>70</v>
      </c>
      <c r="F143" s="10" t="s">
        <v>26</v>
      </c>
      <c r="G143" s="11">
        <f>D143*E143</f>
        <v>700</v>
      </c>
    </row>
    <row r="144" spans="1:7" s="12" customFormat="1" ht="16.5" customHeight="1" x14ac:dyDescent="0.25">
      <c r="A144" s="5">
        <f>A143+1</f>
        <v>99</v>
      </c>
      <c r="B144" s="21" t="s">
        <v>204</v>
      </c>
      <c r="C144" s="13" t="s">
        <v>201</v>
      </c>
      <c r="D144" s="8">
        <f>+D34+D35+D63+D64+D67+D70+D71+D68+D65</f>
        <v>517</v>
      </c>
      <c r="E144" s="31">
        <v>80</v>
      </c>
      <c r="F144" s="10" t="s">
        <v>205</v>
      </c>
      <c r="G144" s="11">
        <f>D144*E144</f>
        <v>41360</v>
      </c>
    </row>
    <row r="145" spans="1:7" ht="23.25" customHeight="1" x14ac:dyDescent="0.25">
      <c r="A145" s="45" t="s">
        <v>206</v>
      </c>
      <c r="B145" s="45"/>
      <c r="C145" s="45"/>
      <c r="D145" s="45"/>
      <c r="E145" s="45"/>
      <c r="F145" s="45"/>
      <c r="G145" s="17">
        <f>SUM(G141:G144)</f>
        <v>180060</v>
      </c>
    </row>
    <row r="146" spans="1:7" ht="23.25" customHeight="1" x14ac:dyDescent="0.25">
      <c r="A146" s="46" t="s">
        <v>207</v>
      </c>
      <c r="B146" s="47"/>
      <c r="C146" s="47"/>
      <c r="D146" s="47"/>
      <c r="E146" s="47"/>
      <c r="F146" s="48"/>
      <c r="G146" s="38">
        <f>SUM(G39+G16+G52+G61+G75+G100+G139+G145)</f>
        <v>3142070</v>
      </c>
    </row>
    <row r="147" spans="1:7" ht="23.25" customHeight="1" x14ac:dyDescent="0.25">
      <c r="A147" s="46" t="s">
        <v>211</v>
      </c>
      <c r="B147" s="47"/>
      <c r="C147" s="47"/>
      <c r="D147" s="47"/>
      <c r="E147" s="47"/>
      <c r="F147" s="48"/>
      <c r="G147" s="38"/>
    </row>
    <row r="148" spans="1:7" ht="23.25" customHeight="1" x14ac:dyDescent="0.25">
      <c r="A148" s="46" t="s">
        <v>212</v>
      </c>
      <c r="B148" s="47"/>
      <c r="C148" s="47"/>
      <c r="D148" s="47"/>
      <c r="E148" s="47"/>
      <c r="F148" s="48"/>
      <c r="G148" s="38"/>
    </row>
    <row r="149" spans="1:7" ht="23.25" customHeight="1" x14ac:dyDescent="0.25">
      <c r="A149" s="46" t="s">
        <v>208</v>
      </c>
      <c r="B149" s="47"/>
      <c r="C149" s="47"/>
      <c r="D149" s="47"/>
      <c r="E149" s="47"/>
      <c r="F149" s="48"/>
      <c r="G149" s="38"/>
    </row>
    <row r="150" spans="1:7" ht="23.25" customHeight="1" x14ac:dyDescent="0.25">
      <c r="A150" s="46" t="s">
        <v>209</v>
      </c>
      <c r="B150" s="47"/>
      <c r="C150" s="47"/>
      <c r="D150" s="47"/>
      <c r="E150" s="47"/>
      <c r="F150" s="48"/>
      <c r="G150" s="38"/>
    </row>
    <row r="151" spans="1:7" ht="23.25" customHeight="1" x14ac:dyDescent="0.5">
      <c r="A151" s="39" t="s">
        <v>210</v>
      </c>
      <c r="B151" s="43"/>
      <c r="C151" s="43"/>
      <c r="D151" s="43" t="s">
        <v>216</v>
      </c>
      <c r="E151" s="43"/>
      <c r="F151" s="43"/>
      <c r="G151" s="43"/>
    </row>
    <row r="152" spans="1:7" ht="21.75" customHeight="1" x14ac:dyDescent="0.5">
      <c r="B152" s="40"/>
      <c r="C152" s="41"/>
      <c r="D152" s="41"/>
      <c r="E152" s="41"/>
      <c r="F152" s="42"/>
    </row>
  </sheetData>
  <mergeCells count="15">
    <mergeCell ref="A1:G1"/>
    <mergeCell ref="A2:G2"/>
    <mergeCell ref="A3:A4"/>
    <mergeCell ref="B3:B4"/>
    <mergeCell ref="C3:C4"/>
    <mergeCell ref="D3:D4"/>
    <mergeCell ref="E3:F3"/>
    <mergeCell ref="G3:G4"/>
    <mergeCell ref="A5:G5"/>
    <mergeCell ref="A145:F145"/>
    <mergeCell ref="A146:F146"/>
    <mergeCell ref="A149:F149"/>
    <mergeCell ref="A150:F150"/>
    <mergeCell ref="A147:F147"/>
    <mergeCell ref="A148:F148"/>
  </mergeCells>
  <printOptions horizontalCentered="1"/>
  <pageMargins left="0.70833333333333304" right="0.70833333333333304" top="0.55138888888888904" bottom="0.55138888888888904" header="0.511811023622047" footer="0.31527777777777799"/>
  <pageSetup paperSize="9" scale="93" fitToHeight="0" orientation="landscape" useFirstPageNumber="1" horizontalDpi="4294967295" verticalDpi="4294967295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hp</cp:lastModifiedBy>
  <cp:revision>0</cp:revision>
  <cp:lastPrinted>2026-08-10T10:32:34Z</cp:lastPrinted>
  <dcterms:created xsi:type="dcterms:W3CDTF">2026-04-18T17:16:59Z</dcterms:created>
  <dcterms:modified xsi:type="dcterms:W3CDTF">2026-08-10T10:32:59Z</dcterms:modified>
  <dc:language>en-US</dc:language>
</cp:coreProperties>
</file>