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708"/>
  </bookViews>
  <sheets>
    <sheet name="BP-DE" sheetId="6" r:id="rId1"/>
    <sheet name="Feuil1" sheetId="7" r:id="rId2"/>
    <sheet name="Feuille3" sheetId="8" r:id="rId3"/>
  </sheets>
  <definedNames>
    <definedName name="_xlnm.Print_Titles" localSheetId="0">'BP-DE'!$5:$5</definedName>
    <definedName name="_xlnm.Print_Area" localSheetId="0">'BP-DE'!$A$3:$G$47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<sst xmlns="http://schemas.openxmlformats.org/spreadsheetml/2006/main" count="96" uniqueCount="46">
  <si>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OBJET :RÉALISATION DES ESSAIS DE CONTRÔLE ET SUIVI DE LA QUALITÉ DES TRAVAUX DE CONSTRUCTION DE LA ROUTE IGOUZOULEN  RELIANT :
   -ROUTE NATIONAL N°1 ET  DOUAR  IGOUZOULEN SUR UNE LONGUEUR DE 2,5 km -   A LA COMMUNE IDAOUIAZZA PROVINCE ESSAOUIRA</t>
  </si>
  <si>
    <t>ESTIMATION</t>
  </si>
  <si>
    <t>N° de prix</t>
  </si>
  <si>
    <t>ref cps</t>
  </si>
  <si>
    <t xml:space="preserve"> </t>
  </si>
  <si>
    <t>Unité</t>
  </si>
  <si>
    <t xml:space="preserve">Quantité  </t>
  </si>
  <si>
    <t>prix unitaire</t>
  </si>
  <si>
    <t xml:space="preserve">Prix Total </t>
  </si>
  <si>
    <t>art39. cps</t>
  </si>
  <si>
    <t xml:space="preserve">analyse granulométrique sous l’eau </t>
  </si>
  <si>
    <t>U</t>
  </si>
  <si>
    <t xml:space="preserve">analyse granulométrique à sec  </t>
  </si>
  <si>
    <t xml:space="preserve"> Essai d’indice de concassage ou rapport de concassage</t>
  </si>
  <si>
    <t>Limites d’Atterberg</t>
  </si>
  <si>
    <t xml:space="preserve">Valeur au Bleu de méthylène d’une grave </t>
  </si>
  <si>
    <t xml:space="preserve"> Essai d’équivalent de sable sur la fraction 0/5 ou la fraction 0/2 à 10% de fine</t>
  </si>
  <si>
    <t xml:space="preserve"> Mesure de la teneur en eau</t>
  </si>
  <si>
    <t xml:space="preserve">  Essai Proctor normal ou modifié  </t>
  </si>
  <si>
    <t xml:space="preserve"> Essai au densitomètre à membrane ou gamma-densimètre</t>
  </si>
  <si>
    <t>Mesure des épaisseurs des assises (GNT &amp; MS)</t>
  </si>
  <si>
    <t xml:space="preserve">Essai CACO3  </t>
  </si>
  <si>
    <t xml:space="preserve">Essai Los Angels  </t>
  </si>
  <si>
    <t>Essai Deval ou Micro Deval</t>
  </si>
  <si>
    <t>Essai de propreté</t>
  </si>
  <si>
    <t xml:space="preserve">Essai de coefficient d’aplatissement </t>
  </si>
  <si>
    <t>Essai d’adhésivité des granulats et liant</t>
  </si>
  <si>
    <t>Mesure de dosage de la couche d’imprégnation</t>
  </si>
  <si>
    <t>Identification complète d’une émulsion de bitume</t>
  </si>
  <si>
    <t>Mesure de dosage des granulats pour RS</t>
  </si>
  <si>
    <t>Mesure de dosage des liants pour RS</t>
  </si>
  <si>
    <t>Porosité volumétrique des granulats pour béton</t>
  </si>
  <si>
    <t>Essai au cône d’Abrams</t>
  </si>
  <si>
    <t>Essai de résistance à la compression</t>
  </si>
  <si>
    <t>Essai d’écrasement sur buses</t>
  </si>
  <si>
    <t>Essai de dimension sur buses</t>
  </si>
  <si>
    <t>Production du rapport de synthèse mensuel</t>
  </si>
  <si>
    <t>R</t>
  </si>
  <si>
    <t>Production du rapport de synthèse définitif</t>
  </si>
  <si>
    <t>F</t>
  </si>
  <si>
    <t>TOTAL HORS TAXE</t>
  </si>
  <si>
    <t>TVA 20%</t>
  </si>
  <si>
    <t>TOTAL TTC</t>
  </si>
  <si>
    <t>Arrêter le présent bordereau   à la somme de :</t>
  </si>
  <si>
    <t>,,,,,,,,,,,,,,,,,,,,,,,,,,,,,,,,,,,,,,,,,,,,,,,,,,,,,,,,,,,,,,,,,,,,,,,,,,,,,,</t>
  </si>
  <si>
    <t>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</si>
</sst>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\ _€_-;\-* #,##0.00\ _€_-;_-* &quot;-&quot;??\ _€_-;_-@_-"/>
    <numFmt numFmtId="177" formatCode="_ * #,##0_ ;_ * \-#,##0_ ;_ * &quot;-&quot;_ ;_ @_ "/>
    <numFmt numFmtId="178" formatCode="_-* #,##0.00\ &quot;€&quot;_-;\-* #,##0.00\ &quot;€&quot;_-;_-* &quot;-&quot;??\ &quot;€&quot;_-;_-@_-"/>
    <numFmt numFmtId="179" formatCode="_-* #,##0\ _F_-;\-* #,##0\ _F_-;_-* &quot;-&quot;\ _F_-;_-@_-"/>
    <numFmt numFmtId="180" formatCode="_-* #,##0\ _€_-;\-* #,##0\ _€_-;_-* &quot;-&quot;\ _€_-;_-@_-"/>
    <numFmt numFmtId="181" formatCode="_-* #,##0.00\ _d_h_-;\-* #,##0.00\ _d_h_-;_-* &quot;-&quot;??\ _d_h_-;_-@_-"/>
    <numFmt numFmtId="182" formatCode="_ * #,##0.00_ ;_ * \-#,##0.00_ ;_ * &quot;-&quot;??_ ;_ @_ "/>
    <numFmt numFmtId="183" formatCode="#,##0.00\ &quot;M2&quot;;\-#,##0.00\ &quot;M2&quot;"/>
    <numFmt numFmtId="184" formatCode="_-* #,##0.00\ &quot;F&quot;_-;\-* #,##0.00\ &quot;F&quot;_-;_-* &quot;-&quot;??\ &quot;F&quot;_-;_-@_-"/>
    <numFmt numFmtId="185" formatCode="#,##0.00\ &quot;F&quot;;[Red]\-#,##0.00\ &quot;F&quot;"/>
    <numFmt numFmtId="186" formatCode="0.00_ "/>
  </numFmts>
  <fonts count="60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name val="Calibri"/>
      <charset val="134"/>
      <scheme val="minor"/>
    </font>
    <font>
      <sz val="12"/>
      <color rgb="FFFF0000"/>
      <name val="Calibri"/>
      <charset val="134"/>
      <scheme val="minor"/>
    </font>
    <font>
      <b/>
      <sz val="12"/>
      <name val="Calibri"/>
      <charset val="134"/>
      <scheme val="minor"/>
    </font>
    <font>
      <b/>
      <sz val="14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b/>
      <sz val="12"/>
      <name val="Maiandra GD"/>
      <charset val="134"/>
    </font>
    <font>
      <sz val="11"/>
      <name val="Maiandra GD"/>
      <charset val="134"/>
    </font>
    <font>
      <sz val="11"/>
      <color rgb="FFFF0000"/>
      <name val="Maiandra GD"/>
      <charset val="134"/>
    </font>
    <font>
      <b/>
      <sz val="9"/>
      <name val="Maiandra GD"/>
      <charset val="134"/>
    </font>
    <font>
      <b/>
      <sz val="9"/>
      <color rgb="FFFF0000"/>
      <name val="Maiandra GD"/>
      <charset val="134"/>
    </font>
    <font>
      <b/>
      <sz val="10"/>
      <name val="Maiandra GD"/>
      <charset val="134"/>
    </font>
    <font>
      <b/>
      <sz val="12"/>
      <color rgb="FFFF0000"/>
      <name val="Maiandra GD"/>
      <charset val="134"/>
    </font>
    <font>
      <b/>
      <sz val="8"/>
      <name val="Maiandra GD"/>
      <charset val="134"/>
    </font>
    <font>
      <b/>
      <sz val="8"/>
      <color rgb="FF7030A0"/>
      <name val="Maiandra GD"/>
      <charset val="134"/>
    </font>
    <font>
      <sz val="8"/>
      <name val="Maiandra GD"/>
      <charset val="134"/>
    </font>
    <font>
      <sz val="8"/>
      <color rgb="FFFF0000"/>
      <name val="Maiandra GD"/>
      <charset val="134"/>
    </font>
    <font>
      <b/>
      <sz val="8"/>
      <color theme="1"/>
      <name val="Adobe Garamond Pro"/>
      <charset val="134"/>
    </font>
    <font>
      <b/>
      <sz val="8"/>
      <color rgb="FFFF0000"/>
      <name val="Maiandra GD"/>
      <charset val="134"/>
    </font>
    <font>
      <sz val="12"/>
      <name val="Maiandra GD"/>
      <charset val="134"/>
    </font>
    <font>
      <sz val="12"/>
      <color rgb="FFFF0000"/>
      <name val="Maiandra G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0"/>
      <name val="Calibri"/>
      <charset val="134"/>
    </font>
    <font>
      <b/>
      <sz val="11"/>
      <color indexed="52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0"/>
      <name val="Arial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sz val="11"/>
      <color theme="1"/>
      <name val="Calibri"/>
      <charset val="178"/>
      <scheme val="minor"/>
    </font>
    <font>
      <sz val="11"/>
      <color indexed="17"/>
      <name val="Calibri"/>
      <charset val="134"/>
    </font>
    <font>
      <b/>
      <sz val="11"/>
      <color indexed="63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  <font>
      <b/>
      <sz val="11"/>
      <color indexed="9"/>
      <name val="Calibri"/>
      <charset val="134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8" borderId="14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4" fillId="9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4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55" borderId="18" applyNumberFormat="0" applyAlignment="0" applyProtection="0"/>
    <xf numFmtId="0" fontId="46" fillId="0" borderId="19" applyNumberFormat="0" applyFill="0" applyAlignment="0" applyProtection="0"/>
    <xf numFmtId="0" fontId="47" fillId="42" borderId="18" applyNumberFormat="0" applyAlignment="0" applyProtection="0"/>
    <xf numFmtId="178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38" borderId="0" applyNumberFormat="0" applyBorder="0" applyAlignment="0" applyProtection="0"/>
    <xf numFmtId="179" fontId="48" fillId="0" borderId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80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180" fontId="48" fillId="0" borderId="0" applyFont="0" applyFill="0" applyBorder="0" applyAlignment="0" applyProtection="0"/>
    <xf numFmtId="176" fontId="0" fillId="0" borderId="0" applyFont="0" applyFill="0" applyBorder="0" applyAlignment="0" applyProtection="0"/>
    <xf numFmtId="181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50" fillId="56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0" fillId="0" borderId="0"/>
    <xf numFmtId="0" fontId="48" fillId="0" borderId="0"/>
    <xf numFmtId="0" fontId="48" fillId="0" borderId="0"/>
    <xf numFmtId="0" fontId="0" fillId="0" borderId="0"/>
    <xf numFmtId="0" fontId="0" fillId="0" borderId="0"/>
    <xf numFmtId="0" fontId="0" fillId="0" borderId="0"/>
    <xf numFmtId="0" fontId="48" fillId="0" borderId="0"/>
    <xf numFmtId="0" fontId="48" fillId="0" borderId="0"/>
    <xf numFmtId="0" fontId="51" fillId="0" borderId="0"/>
    <xf numFmtId="0" fontId="48" fillId="0" borderId="0"/>
    <xf numFmtId="0" fontId="48" fillId="0" borderId="0"/>
    <xf numFmtId="0" fontId="0" fillId="0" borderId="0"/>
    <xf numFmtId="0" fontId="0" fillId="0" borderId="0"/>
    <xf numFmtId="0" fontId="48" fillId="0" borderId="0"/>
    <xf numFmtId="0" fontId="48" fillId="0" borderId="0"/>
    <xf numFmtId="9" fontId="48" fillId="0" borderId="0" applyFont="0" applyFill="0" applyBorder="0" applyAlignment="0" applyProtection="0"/>
    <xf numFmtId="0" fontId="52" fillId="39" borderId="0" applyNumberFormat="0" applyBorder="0" applyAlignment="0" applyProtection="0"/>
    <xf numFmtId="0" fontId="53" fillId="55" borderId="20" applyNumberFormat="0" applyAlignment="0" applyProtection="0"/>
    <xf numFmtId="0" fontId="54" fillId="0" borderId="0" applyNumberFormat="0" applyFill="0" applyBorder="0" applyAlignment="0" applyProtection="0"/>
    <xf numFmtId="0" fontId="55" fillId="0" borderId="21" applyNumberFormat="0" applyFill="0" applyAlignment="0" applyProtection="0"/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4" applyNumberFormat="0" applyFill="0" applyAlignment="0" applyProtection="0"/>
    <xf numFmtId="0" fontId="59" fillId="57" borderId="25" applyNumberFormat="0" applyAlignment="0" applyProtection="0"/>
  </cellStyleXfs>
  <cellXfs count="70">
    <xf numFmtId="0" fontId="0" fillId="0" borderId="0" xfId="0"/>
    <xf numFmtId="176" fontId="0" fillId="0" borderId="0" xfId="1" applyFont="1"/>
    <xf numFmtId="176" fontId="1" fillId="0" borderId="0" xfId="1" applyFont="1"/>
    <xf numFmtId="176" fontId="0" fillId="2" borderId="0" xfId="1" applyFont="1" applyFill="1"/>
    <xf numFmtId="0" fontId="2" fillId="0" borderId="0" xfId="0" applyFont="1"/>
    <xf numFmtId="0" fontId="0" fillId="0" borderId="1" xfId="0" applyBorder="1"/>
    <xf numFmtId="0" fontId="2" fillId="3" borderId="0" xfId="0" applyFont="1" applyFill="1"/>
    <xf numFmtId="0" fontId="2" fillId="0" borderId="0" xfId="119" applyFont="1"/>
    <xf numFmtId="0" fontId="2" fillId="0" borderId="0" xfId="102" applyFont="1" applyBorder="1" applyAlignment="1">
      <alignment horizontal="left" vertical="center"/>
    </xf>
    <xf numFmtId="0" fontId="2" fillId="0" borderId="0" xfId="102" applyFont="1" applyBorder="1" applyAlignment="1">
      <alignment vertical="center"/>
    </xf>
    <xf numFmtId="0" fontId="2" fillId="0" borderId="0" xfId="102" applyFont="1" applyBorder="1" applyAlignment="1">
      <alignment horizontal="center" vertical="center"/>
    </xf>
    <xf numFmtId="0" fontId="2" fillId="0" borderId="0" xfId="102" applyFont="1" applyBorder="1" applyAlignment="1"/>
    <xf numFmtId="0" fontId="3" fillId="0" borderId="0" xfId="102" applyFont="1"/>
    <xf numFmtId="0" fontId="2" fillId="0" borderId="0" xfId="102" applyFont="1"/>
    <xf numFmtId="0" fontId="4" fillId="0" borderId="0" xfId="102" applyFont="1" applyBorder="1" applyAlignment="1">
      <alignment horizontal="left" vertical="center"/>
    </xf>
    <xf numFmtId="0" fontId="5" fillId="0" borderId="0" xfId="102" applyFont="1" applyBorder="1" applyAlignment="1">
      <alignment horizontal="center" vertical="center"/>
    </xf>
    <xf numFmtId="0" fontId="6" fillId="0" borderId="0" xfId="102" applyFont="1" applyBorder="1" applyAlignment="1">
      <alignment horizontal="center" vertical="center"/>
    </xf>
    <xf numFmtId="0" fontId="4" fillId="0" borderId="0" xfId="102" applyFont="1" applyAlignment="1">
      <alignment horizontal="center" vertical="center" wrapText="1"/>
    </xf>
    <xf numFmtId="0" fontId="7" fillId="0" borderId="0" xfId="102" applyFont="1" applyAlignment="1">
      <alignment horizontal="center" vertical="center" wrapText="1"/>
    </xf>
    <xf numFmtId="0" fontId="8" fillId="0" borderId="0" xfId="102" applyFont="1" applyAlignment="1">
      <alignment horizontal="center" vertical="center" wrapText="1"/>
    </xf>
    <xf numFmtId="0" fontId="9" fillId="0" borderId="0" xfId="102" applyFont="1" applyAlignment="1">
      <alignment horizontal="center" vertical="center"/>
    </xf>
    <xf numFmtId="0" fontId="10" fillId="0" borderId="0" xfId="102" applyFont="1" applyAlignment="1">
      <alignment horizontal="center" vertical="center"/>
    </xf>
    <xf numFmtId="0" fontId="11" fillId="0" borderId="0" xfId="102" applyFont="1" applyAlignment="1">
      <alignment horizontal="center" vertical="center"/>
    </xf>
    <xf numFmtId="0" fontId="12" fillId="0" borderId="0" xfId="102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2" fontId="14" fillId="4" borderId="1" xfId="1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/>
    <xf numFmtId="0" fontId="16" fillId="0" borderId="1" xfId="0" applyFont="1" applyBorder="1" applyAlignment="1"/>
    <xf numFmtId="0" fontId="17" fillId="3" borderId="1" xfId="0" applyFont="1" applyFill="1" applyBorder="1" applyAlignment="1">
      <alignment wrapText="1"/>
    </xf>
    <xf numFmtId="1" fontId="15" fillId="3" borderId="1" xfId="0" applyNumberFormat="1" applyFont="1" applyFill="1" applyBorder="1" applyAlignment="1">
      <alignment wrapText="1"/>
    </xf>
    <xf numFmtId="176" fontId="18" fillId="5" borderId="2" xfId="0" applyNumberFormat="1" applyFont="1" applyFill="1" applyBorder="1" applyAlignment="1">
      <alignment horizontal="center" wrapText="1"/>
    </xf>
    <xf numFmtId="176" fontId="17" fillId="0" borderId="1" xfId="0" applyNumberFormat="1" applyFont="1" applyBorder="1" applyAlignment="1"/>
    <xf numFmtId="0" fontId="16" fillId="0" borderId="2" xfId="0" applyFont="1" applyBorder="1" applyAlignment="1"/>
    <xf numFmtId="0" fontId="17" fillId="0" borderId="1" xfId="119" applyFont="1" applyBorder="1"/>
    <xf numFmtId="0" fontId="15" fillId="0" borderId="1" xfId="0" applyFont="1" applyBorder="1" applyAlignment="1">
      <alignment wrapText="1"/>
    </xf>
    <xf numFmtId="0" fontId="19" fillId="0" borderId="0" xfId="0" applyFont="1"/>
    <xf numFmtId="186" fontId="20" fillId="0" borderId="1" xfId="0" applyNumberFormat="1" applyFont="1" applyBorder="1" applyAlignment="1">
      <alignment wrapText="1"/>
    </xf>
    <xf numFmtId="4" fontId="15" fillId="0" borderId="1" xfId="119" applyNumberFormat="1" applyFont="1" applyBorder="1"/>
    <xf numFmtId="0" fontId="17" fillId="0" borderId="3" xfId="119" applyFont="1" applyBorder="1"/>
    <xf numFmtId="0" fontId="15" fillId="0" borderId="3" xfId="0" applyFont="1" applyBorder="1" applyAlignment="1">
      <alignment wrapText="1"/>
    </xf>
    <xf numFmtId="186" fontId="20" fillId="0" borderId="3" xfId="0" applyNumberFormat="1" applyFont="1" applyBorder="1" applyAlignment="1">
      <alignment wrapText="1"/>
    </xf>
    <xf numFmtId="4" fontId="15" fillId="0" borderId="3" xfId="119" applyNumberFormat="1" applyFont="1" applyBorder="1"/>
    <xf numFmtId="0" fontId="17" fillId="0" borderId="0" xfId="119" applyFont="1"/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20" fillId="0" borderId="6" xfId="0" applyFont="1" applyBorder="1" applyAlignment="1">
      <alignment wrapText="1"/>
    </xf>
    <xf numFmtId="4" fontId="15" fillId="0" borderId="2" xfId="119" applyNumberFormat="1" applyFont="1" applyBorder="1"/>
    <xf numFmtId="0" fontId="15" fillId="0" borderId="7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21" fillId="0" borderId="0" xfId="119" applyFont="1" applyBorder="1" applyAlignment="1">
      <alignment vertical="top"/>
    </xf>
    <xf numFmtId="0" fontId="21" fillId="0" borderId="0" xfId="119" applyFont="1" applyBorder="1" applyAlignment="1">
      <alignment vertical="top" wrapText="1"/>
    </xf>
    <xf numFmtId="0" fontId="21" fillId="0" borderId="0" xfId="119" applyFont="1" applyBorder="1" applyAlignment="1"/>
    <xf numFmtId="0" fontId="22" fillId="0" borderId="0" xfId="119" applyFont="1"/>
    <xf numFmtId="0" fontId="21" fillId="0" borderId="0" xfId="119" applyFont="1"/>
    <xf numFmtId="0" fontId="21" fillId="0" borderId="0" xfId="119" applyFont="1" applyBorder="1" applyAlignment="1">
      <alignment horizontal="center" vertical="top" wrapText="1"/>
    </xf>
    <xf numFmtId="0" fontId="22" fillId="0" borderId="0" xfId="119" applyFont="1" applyBorder="1" applyAlignment="1">
      <alignment horizontal="center" vertical="top" wrapText="1"/>
    </xf>
    <xf numFmtId="0" fontId="8" fillId="0" borderId="0" xfId="119" applyFont="1" applyAlignment="1">
      <alignment horizontal="center" vertical="top"/>
    </xf>
    <xf numFmtId="0" fontId="8" fillId="0" borderId="0" xfId="119" applyFont="1" applyBorder="1" applyAlignment="1">
      <alignment horizontal="center" vertical="top"/>
    </xf>
    <xf numFmtId="0" fontId="14" fillId="0" borderId="0" xfId="119" applyFont="1" applyBorder="1" applyAlignment="1">
      <alignment horizontal="center" vertical="top"/>
    </xf>
    <xf numFmtId="0" fontId="8" fillId="0" borderId="0" xfId="119" applyFont="1" applyBorder="1" applyAlignment="1">
      <alignment horizontal="center" vertical="top" wrapText="1"/>
    </xf>
    <xf numFmtId="0" fontId="14" fillId="0" borderId="0" xfId="119" applyFont="1" applyBorder="1" applyAlignment="1">
      <alignment horizontal="center" vertical="top" wrapText="1"/>
    </xf>
    <xf numFmtId="0" fontId="2" fillId="0" borderId="0" xfId="119" applyFont="1" applyBorder="1" applyAlignment="1">
      <alignment vertical="top" wrapText="1"/>
    </xf>
    <xf numFmtId="0" fontId="2" fillId="0" borderId="0" xfId="119" applyFont="1" applyBorder="1" applyAlignment="1"/>
    <xf numFmtId="0" fontId="3" fillId="0" borderId="0" xfId="119" applyFont="1"/>
    <xf numFmtId="0" fontId="2" fillId="0" borderId="0" xfId="119" applyFont="1" applyBorder="1" applyAlignment="1">
      <alignment vertical="top"/>
    </xf>
    <xf numFmtId="0" fontId="2" fillId="0" borderId="0" xfId="119" applyFont="1" applyBorder="1" applyAlignment="1">
      <alignment wrapText="1"/>
    </xf>
  </cellXfs>
  <cellStyles count="133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20 % - Accent1 2" xfId="49"/>
    <cellStyle name="20 % - Accent2 2" xfId="50"/>
    <cellStyle name="20 % - Accent3 2" xfId="51"/>
    <cellStyle name="20 % - Accent4 2" xfId="52"/>
    <cellStyle name="20 % - Accent5 2" xfId="53"/>
    <cellStyle name="20 % - Accent6 2" xfId="54"/>
    <cellStyle name="40 % - Accent1 2" xfId="55"/>
    <cellStyle name="40 % - Accent2 2" xfId="56"/>
    <cellStyle name="40 % - Accent3 2" xfId="57"/>
    <cellStyle name="40 % - Accent4 2" xfId="58"/>
    <cellStyle name="40 % - Accent5 2" xfId="59"/>
    <cellStyle name="40 % - Accent6 2" xfId="60"/>
    <cellStyle name="60 % - Accent1 2" xfId="61"/>
    <cellStyle name="60 % - Accent2 2" xfId="62"/>
    <cellStyle name="60 % - Accent3 2" xfId="63"/>
    <cellStyle name="60 % - Accent4 2" xfId="64"/>
    <cellStyle name="60 % - Accent5 2" xfId="65"/>
    <cellStyle name="60 % - Accent6 2" xfId="66"/>
    <cellStyle name="Accent1 2" xfId="67"/>
    <cellStyle name="Accent2 2" xfId="68"/>
    <cellStyle name="Accent3 2" xfId="69"/>
    <cellStyle name="Accent4 2" xfId="70"/>
    <cellStyle name="Accent5 2" xfId="71"/>
    <cellStyle name="Accent6 2" xfId="72"/>
    <cellStyle name="Avertissement 2" xfId="73"/>
    <cellStyle name="Calcul 2" xfId="74"/>
    <cellStyle name="Cellule liée 2" xfId="75"/>
    <cellStyle name="Entrée 2" xfId="76"/>
    <cellStyle name="Euro" xfId="77"/>
    <cellStyle name="Euro 2" xfId="78"/>
    <cellStyle name="Euro 3" xfId="79"/>
    <cellStyle name="Insatisfaisant 2" xfId="80"/>
    <cellStyle name="Milliers [0" xfId="81"/>
    <cellStyle name="Milliers 2" xfId="82"/>
    <cellStyle name="Milliers 2 2" xfId="83"/>
    <cellStyle name="Milliers 2 2 2" xfId="84"/>
    <cellStyle name="Milliers 2 3" xfId="85"/>
    <cellStyle name="Milliers 2 4" xfId="86"/>
    <cellStyle name="Milliers 3" xfId="87"/>
    <cellStyle name="Milliers 3 2" xfId="88"/>
    <cellStyle name="Milliers 3 2 2" xfId="89"/>
    <cellStyle name="Milliers 3 2 2 2" xfId="90"/>
    <cellStyle name="Milliers 3 2 2 3" xfId="91"/>
    <cellStyle name="Milliers 3 2 3" xfId="92"/>
    <cellStyle name="Milliers 3 3" xfId="93"/>
    <cellStyle name="Milliers 3 4" xfId="94"/>
    <cellStyle name="Milliers 4" xfId="95"/>
    <cellStyle name="Milliers 4 2" xfId="96"/>
    <cellStyle name="Milliers 5" xfId="97"/>
    <cellStyle name="Milliers 6" xfId="98"/>
    <cellStyle name="Neutre 2" xfId="99"/>
    <cellStyle name="Normal 10" xfId="100"/>
    <cellStyle name="Normal 10 2" xfId="101"/>
    <cellStyle name="Normal 14_DECOMPT MLY ISMAIL" xfId="102"/>
    <cellStyle name="Normal 2" xfId="103"/>
    <cellStyle name="Normal 2 2" xfId="104"/>
    <cellStyle name="Normal 2 2 2" xfId="105"/>
    <cellStyle name="Normal 2 3" xfId="106"/>
    <cellStyle name="Normal 2 3 2" xfId="107"/>
    <cellStyle name="Normal 2 4" xfId="108"/>
    <cellStyle name="Normal 2 4 2" xfId="109"/>
    <cellStyle name="Normal 2 5" xfId="110"/>
    <cellStyle name="Normal 2 6" xfId="111"/>
    <cellStyle name="Normal 3" xfId="112"/>
    <cellStyle name="Normal 3 2" xfId="113"/>
    <cellStyle name="Normal 3 2 2" xfId="114"/>
    <cellStyle name="Normal 3 3" xfId="115"/>
    <cellStyle name="Normal 4" xfId="116"/>
    <cellStyle name="Normal 4 2" xfId="117"/>
    <cellStyle name="Normal 4 2 2" xfId="118"/>
    <cellStyle name="Normal 4 3" xfId="119"/>
    <cellStyle name="Normal 5" xfId="120"/>
    <cellStyle name="Normal 6" xfId="121"/>
    <cellStyle name="Normal 7" xfId="122"/>
    <cellStyle name="Pourcentage 2" xfId="123"/>
    <cellStyle name="Satisfaisant 2" xfId="124"/>
    <cellStyle name="Sortie 2" xfId="125"/>
    <cellStyle name="Texte explicatif 2" xfId="126"/>
    <cellStyle name="Titre 1 2" xfId="127"/>
    <cellStyle name="Titre 2 2" xfId="128"/>
    <cellStyle name="Titre 3 2" xfId="129"/>
    <cellStyle name="Titre 4 2" xfId="130"/>
    <cellStyle name="Total 2" xfId="131"/>
    <cellStyle name="Vérification 2" xfId="13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zoomScalePageLayoutView="173" topLeftCell="A6" workbookViewId="0">
      <pane ySplit="9288" topLeftCell="A34" activePane="topLeft"/>
      <selection activeCell="F6" sqref="F6"/>
      <selection pane="bottomLeft"/>
    </sheetView>
  </sheetViews>
  <sheetFormatPr defaultColWidth="11.4444444444444" defaultRowHeight="15.6" outlineLevelCol="6"/>
  <cols>
    <col min="1" max="1" width="4" style="8" customWidth="1"/>
    <col min="2" max="2" width="7.55555555555556" style="9" customWidth="1"/>
    <col min="3" max="3" width="55" style="9" customWidth="1"/>
    <col min="4" max="4" width="5.77777777777778" style="10" customWidth="1"/>
    <col min="5" max="5" width="4.55555555555556" style="11" customWidth="1"/>
    <col min="6" max="6" width="9.66666666666667" style="12" customWidth="1"/>
    <col min="7" max="7" width="11.4444444444444" style="13" customWidth="1"/>
    <col min="8" max="16384" width="11.4444444444444" style="13"/>
  </cols>
  <sheetData>
    <row r="1" ht="41.25" hidden="1" customHeight="1" spans="1:7">
      <c r="A1" s="14"/>
      <c r="B1" s="15"/>
      <c r="C1" s="15"/>
      <c r="D1" s="15"/>
      <c r="E1" s="15"/>
      <c r="F1" s="16"/>
      <c r="G1" s="15"/>
    </row>
    <row r="2" ht="16.5" hidden="1" customHeight="1" spans="1:7">
      <c r="A2" s="17"/>
      <c r="B2" s="17"/>
      <c r="C2" s="17"/>
      <c r="D2" s="17"/>
      <c r="E2" s="17"/>
      <c r="F2" s="18"/>
      <c r="G2" s="17"/>
    </row>
    <row r="3" ht="61.05" customHeight="1" spans="1:7">
      <c r="A3" s="19" t="s">
        <v>0</v>
      </c>
      <c r="B3" s="20"/>
      <c r="C3" s="20"/>
      <c r="D3" s="20"/>
      <c r="E3" s="20"/>
      <c r="F3" s="21"/>
      <c r="G3" s="20"/>
    </row>
    <row r="4" ht="28.05" customHeight="1" spans="1:7">
      <c r="A4" s="22" t="s">
        <v>1</v>
      </c>
      <c r="B4" s="22"/>
      <c r="C4" s="22"/>
      <c r="D4" s="22"/>
      <c r="E4" s="22"/>
      <c r="F4" s="23"/>
      <c r="G4" s="22"/>
    </row>
    <row r="5" s="4" customFormat="1" ht="37.8" customHeight="1" spans="1:7">
      <c r="A5" s="24" t="s">
        <v>2</v>
      </c>
      <c r="B5" s="25" t="s">
        <v>3</v>
      </c>
      <c r="C5" s="25" t="s">
        <v>4</v>
      </c>
      <c r="D5" s="25" t="s">
        <v>5</v>
      </c>
      <c r="E5" s="26" t="s">
        <v>6</v>
      </c>
      <c r="F5" s="27" t="s">
        <v>7</v>
      </c>
      <c r="G5" s="26" t="s">
        <v>8</v>
      </c>
    </row>
    <row r="6" s="4" customFormat="1" spans="1:7">
      <c r="A6" s="28">
        <v>1</v>
      </c>
      <c r="B6" s="29" t="s">
        <v>9</v>
      </c>
      <c r="C6" s="29" t="s">
        <v>10</v>
      </c>
      <c r="D6" s="30" t="s">
        <v>11</v>
      </c>
      <c r="E6" s="31">
        <v>16</v>
      </c>
      <c r="F6" s="32"/>
      <c r="G6" s="33">
        <f>F6*E6</f>
        <v>0</v>
      </c>
    </row>
    <row r="7" s="4" customFormat="1" spans="1:7">
      <c r="A7" s="28">
        <v>2</v>
      </c>
      <c r="B7" s="29" t="s">
        <v>9</v>
      </c>
      <c r="C7" s="29" t="s">
        <v>12</v>
      </c>
      <c r="D7" s="30" t="s">
        <v>11</v>
      </c>
      <c r="E7" s="31">
        <v>6</v>
      </c>
      <c r="F7" s="32"/>
      <c r="G7" s="33">
        <f>F7*E7</f>
        <v>0</v>
      </c>
    </row>
    <row r="8" s="4" customFormat="1" spans="1:7">
      <c r="A8" s="28">
        <v>3</v>
      </c>
      <c r="B8" s="29" t="s">
        <v>9</v>
      </c>
      <c r="C8" s="29" t="s">
        <v>13</v>
      </c>
      <c r="D8" s="30" t="s">
        <v>11</v>
      </c>
      <c r="E8" s="31">
        <v>9</v>
      </c>
      <c r="F8" s="32"/>
      <c r="G8" s="33">
        <f>F8*E8</f>
        <v>0</v>
      </c>
    </row>
    <row r="9" s="4" customFormat="1" spans="1:7">
      <c r="A9" s="28">
        <v>4</v>
      </c>
      <c r="B9" s="29" t="s">
        <v>9</v>
      </c>
      <c r="C9" s="29" t="s">
        <v>14</v>
      </c>
      <c r="D9" s="30" t="s">
        <v>11</v>
      </c>
      <c r="E9" s="31">
        <v>14</v>
      </c>
      <c r="F9" s="32"/>
      <c r="G9" s="33">
        <f t="shared" ref="G6:G32" si="0">F9*E9</f>
        <v>0</v>
      </c>
    </row>
    <row r="10" s="4" customFormat="1" spans="1:7">
      <c r="A10" s="28">
        <v>5</v>
      </c>
      <c r="B10" s="29" t="s">
        <v>9</v>
      </c>
      <c r="C10" s="29" t="s">
        <v>15</v>
      </c>
      <c r="D10" s="30" t="s">
        <v>11</v>
      </c>
      <c r="E10" s="31">
        <v>8</v>
      </c>
      <c r="F10" s="32"/>
      <c r="G10" s="33">
        <f t="shared" si="0"/>
        <v>0</v>
      </c>
    </row>
    <row r="11" s="4" customFormat="1" spans="1:7">
      <c r="A11" s="28">
        <v>6</v>
      </c>
      <c r="B11" s="34" t="s">
        <v>9</v>
      </c>
      <c r="C11" s="34" t="s">
        <v>16</v>
      </c>
      <c r="D11" s="30" t="s">
        <v>11</v>
      </c>
      <c r="E11" s="31">
        <v>12</v>
      </c>
      <c r="F11" s="32"/>
      <c r="G11" s="33">
        <f t="shared" si="0"/>
        <v>0</v>
      </c>
    </row>
    <row r="12" s="4" customFormat="1" spans="1:7">
      <c r="A12" s="28">
        <v>7</v>
      </c>
      <c r="B12" s="29" t="s">
        <v>9</v>
      </c>
      <c r="C12" s="29" t="s">
        <v>17</v>
      </c>
      <c r="D12" s="30" t="s">
        <v>11</v>
      </c>
      <c r="E12" s="31">
        <v>80</v>
      </c>
      <c r="F12" s="32"/>
      <c r="G12" s="33">
        <f t="shared" si="0"/>
        <v>0</v>
      </c>
    </row>
    <row r="13" s="4" customFormat="1" spans="1:7">
      <c r="A13" s="28">
        <v>8</v>
      </c>
      <c r="B13" s="29" t="s">
        <v>9</v>
      </c>
      <c r="C13" s="29" t="s">
        <v>18</v>
      </c>
      <c r="D13" s="30" t="s">
        <v>11</v>
      </c>
      <c r="E13" s="31">
        <v>6</v>
      </c>
      <c r="F13" s="32"/>
      <c r="G13" s="33">
        <f t="shared" si="0"/>
        <v>0</v>
      </c>
    </row>
    <row r="14" s="4" customFormat="1" spans="1:7">
      <c r="A14" s="28">
        <v>9</v>
      </c>
      <c r="B14" s="29" t="s">
        <v>9</v>
      </c>
      <c r="C14" s="29" t="s">
        <v>19</v>
      </c>
      <c r="D14" s="30" t="s">
        <v>11</v>
      </c>
      <c r="E14" s="31">
        <v>80</v>
      </c>
      <c r="F14" s="32"/>
      <c r="G14" s="33">
        <f t="shared" si="0"/>
        <v>0</v>
      </c>
    </row>
    <row r="15" s="4" customFormat="1" spans="1:7">
      <c r="A15" s="28">
        <v>10</v>
      </c>
      <c r="B15" s="34" t="s">
        <v>9</v>
      </c>
      <c r="C15" s="34" t="s">
        <v>20</v>
      </c>
      <c r="D15" s="30" t="s">
        <v>11</v>
      </c>
      <c r="E15" s="31">
        <v>42</v>
      </c>
      <c r="F15" s="32"/>
      <c r="G15" s="33">
        <f t="shared" si="0"/>
        <v>0</v>
      </c>
    </row>
    <row r="16" s="4" customFormat="1" spans="1:7">
      <c r="A16" s="28">
        <v>11</v>
      </c>
      <c r="B16" s="34" t="s">
        <v>9</v>
      </c>
      <c r="C16" s="34" t="s">
        <v>21</v>
      </c>
      <c r="D16" s="30" t="s">
        <v>11</v>
      </c>
      <c r="E16" s="31">
        <v>2</v>
      </c>
      <c r="F16" s="32"/>
      <c r="G16" s="33">
        <f t="shared" si="0"/>
        <v>0</v>
      </c>
    </row>
    <row r="17" s="4" customFormat="1" spans="1:7">
      <c r="A17" s="28">
        <v>12</v>
      </c>
      <c r="B17" s="34" t="s">
        <v>9</v>
      </c>
      <c r="C17" s="34" t="s">
        <v>22</v>
      </c>
      <c r="D17" s="30" t="s">
        <v>11</v>
      </c>
      <c r="E17" s="31">
        <v>9</v>
      </c>
      <c r="F17" s="32"/>
      <c r="G17" s="33">
        <f t="shared" si="0"/>
        <v>0</v>
      </c>
    </row>
    <row r="18" s="4" customFormat="1" spans="1:7">
      <c r="A18" s="28">
        <v>13</v>
      </c>
      <c r="B18" s="34" t="s">
        <v>9</v>
      </c>
      <c r="C18" s="34" t="s">
        <v>23</v>
      </c>
      <c r="D18" s="30" t="s">
        <v>11</v>
      </c>
      <c r="E18" s="31">
        <v>8</v>
      </c>
      <c r="F18" s="32"/>
      <c r="G18" s="33">
        <f t="shared" si="0"/>
        <v>0</v>
      </c>
    </row>
    <row r="19" customFormat="1" ht="13.95" customHeight="1" spans="1:7">
      <c r="A19" s="35">
        <v>14</v>
      </c>
      <c r="B19" s="36" t="s">
        <v>9</v>
      </c>
      <c r="C19" s="37" t="s">
        <v>24</v>
      </c>
      <c r="D19" s="36" t="s">
        <v>11</v>
      </c>
      <c r="E19" s="36">
        <v>8</v>
      </c>
      <c r="F19" s="38"/>
      <c r="G19" s="39">
        <f t="shared" si="0"/>
        <v>0</v>
      </c>
    </row>
    <row r="20" customFormat="1" ht="15" customHeight="1" spans="1:7">
      <c r="A20" s="35">
        <v>15</v>
      </c>
      <c r="B20" s="36" t="s">
        <v>9</v>
      </c>
      <c r="C20" s="36" t="s">
        <v>25</v>
      </c>
      <c r="D20" s="36" t="s">
        <v>11</v>
      </c>
      <c r="E20" s="36">
        <v>6</v>
      </c>
      <c r="F20" s="38"/>
      <c r="G20" s="39">
        <f t="shared" si="0"/>
        <v>0</v>
      </c>
    </row>
    <row r="21" customFormat="1" ht="20.4" spans="1:7">
      <c r="A21" s="35">
        <v>16</v>
      </c>
      <c r="B21" s="36" t="s">
        <v>9</v>
      </c>
      <c r="C21" s="36" t="s">
        <v>26</v>
      </c>
      <c r="D21" s="36" t="s">
        <v>11</v>
      </c>
      <c r="E21" s="36">
        <v>2</v>
      </c>
      <c r="F21" s="38"/>
      <c r="G21" s="39">
        <f t="shared" si="0"/>
        <v>0</v>
      </c>
    </row>
    <row r="22" customFormat="1" ht="20.4" spans="1:7">
      <c r="A22" s="35">
        <v>17</v>
      </c>
      <c r="B22" s="36" t="s">
        <v>9</v>
      </c>
      <c r="C22" s="36" t="s">
        <v>27</v>
      </c>
      <c r="D22" s="36" t="s">
        <v>11</v>
      </c>
      <c r="E22" s="36">
        <v>6</v>
      </c>
      <c r="F22" s="38"/>
      <c r="G22" s="39">
        <f t="shared" si="0"/>
        <v>0</v>
      </c>
    </row>
    <row r="23" customFormat="1" ht="20.4" spans="1:7">
      <c r="A23" s="40">
        <v>18</v>
      </c>
      <c r="B23" s="41" t="s">
        <v>9</v>
      </c>
      <c r="C23" s="41" t="s">
        <v>28</v>
      </c>
      <c r="D23" s="41" t="s">
        <v>11</v>
      </c>
      <c r="E23" s="41">
        <v>4</v>
      </c>
      <c r="F23" s="42"/>
      <c r="G23" s="43">
        <f t="shared" si="0"/>
        <v>0</v>
      </c>
    </row>
    <row r="24" s="5" customFormat="1" ht="20.4" spans="1:7">
      <c r="A24" s="35">
        <v>19</v>
      </c>
      <c r="B24" s="36" t="s">
        <v>9</v>
      </c>
      <c r="C24" s="36" t="s">
        <v>29</v>
      </c>
      <c r="D24" s="36" t="s">
        <v>11</v>
      </c>
      <c r="E24" s="36">
        <v>10</v>
      </c>
      <c r="F24" s="38"/>
      <c r="G24" s="39">
        <f t="shared" si="0"/>
        <v>0</v>
      </c>
    </row>
    <row r="25" s="5" customFormat="1" ht="20.4" spans="1:7">
      <c r="A25" s="35">
        <v>20</v>
      </c>
      <c r="B25" s="36" t="s">
        <v>9</v>
      </c>
      <c r="C25" s="36" t="s">
        <v>30</v>
      </c>
      <c r="D25" s="36" t="s">
        <v>11</v>
      </c>
      <c r="E25" s="36">
        <v>10</v>
      </c>
      <c r="F25" s="38"/>
      <c r="G25" s="39">
        <f t="shared" si="0"/>
        <v>0</v>
      </c>
    </row>
    <row r="26" s="5" customFormat="1" ht="20.4" spans="1:7">
      <c r="A26" s="35">
        <v>21</v>
      </c>
      <c r="B26" s="36" t="s">
        <v>9</v>
      </c>
      <c r="C26" s="36" t="s">
        <v>31</v>
      </c>
      <c r="D26" s="36" t="s">
        <v>11</v>
      </c>
      <c r="E26" s="36">
        <v>6</v>
      </c>
      <c r="F26" s="38"/>
      <c r="G26" s="39">
        <f t="shared" si="0"/>
        <v>0</v>
      </c>
    </row>
    <row r="27" s="5" customFormat="1" ht="20.4" spans="1:7">
      <c r="A27" s="35">
        <v>22</v>
      </c>
      <c r="B27" s="36" t="s">
        <v>9</v>
      </c>
      <c r="C27" s="36" t="s">
        <v>32</v>
      </c>
      <c r="D27" s="36" t="s">
        <v>11</v>
      </c>
      <c r="E27" s="36">
        <v>8</v>
      </c>
      <c r="F27" s="38"/>
      <c r="G27" s="39">
        <f t="shared" si="0"/>
        <v>0</v>
      </c>
    </row>
    <row r="28" s="5" customFormat="1" ht="20.4" spans="1:7">
      <c r="A28" s="35">
        <v>23</v>
      </c>
      <c r="B28" s="36" t="s">
        <v>9</v>
      </c>
      <c r="C28" s="37" t="s">
        <v>33</v>
      </c>
      <c r="D28" s="36" t="s">
        <v>11</v>
      </c>
      <c r="E28" s="36">
        <v>8</v>
      </c>
      <c r="F28" s="38"/>
      <c r="G28" s="39">
        <f t="shared" si="0"/>
        <v>0</v>
      </c>
    </row>
    <row r="29" s="5" customFormat="1" ht="20.4" spans="1:7">
      <c r="A29" s="35">
        <v>24</v>
      </c>
      <c r="B29" s="36" t="s">
        <v>9</v>
      </c>
      <c r="C29" s="36" t="s">
        <v>34</v>
      </c>
      <c r="D29" s="36" t="s">
        <v>11</v>
      </c>
      <c r="E29" s="36">
        <v>4</v>
      </c>
      <c r="F29" s="38"/>
      <c r="G29" s="39">
        <f t="shared" si="0"/>
        <v>0</v>
      </c>
    </row>
    <row r="30" s="5" customFormat="1" ht="20.4" spans="1:7">
      <c r="A30" s="35">
        <v>25</v>
      </c>
      <c r="B30" s="36" t="s">
        <v>9</v>
      </c>
      <c r="C30" s="36" t="s">
        <v>35</v>
      </c>
      <c r="D30" s="36" t="s">
        <v>11</v>
      </c>
      <c r="E30" s="36">
        <v>4</v>
      </c>
      <c r="F30" s="38"/>
      <c r="G30" s="39">
        <f t="shared" si="0"/>
        <v>0</v>
      </c>
    </row>
    <row r="31" s="5" customFormat="1" ht="20.4" spans="1:7">
      <c r="A31" s="35">
        <v>26</v>
      </c>
      <c r="B31" s="36" t="s">
        <v>9</v>
      </c>
      <c r="C31" s="36" t="s">
        <v>36</v>
      </c>
      <c r="D31" s="36" t="s">
        <v>37</v>
      </c>
      <c r="E31" s="36">
        <v>11</v>
      </c>
      <c r="F31" s="38"/>
      <c r="G31" s="39">
        <f t="shared" si="0"/>
        <v>0</v>
      </c>
    </row>
    <row r="32" s="5" customFormat="1" ht="20.4" spans="1:7">
      <c r="A32" s="35">
        <v>27</v>
      </c>
      <c r="B32" s="36" t="s">
        <v>9</v>
      </c>
      <c r="C32" s="36" t="s">
        <v>38</v>
      </c>
      <c r="D32" s="36" t="s">
        <v>39</v>
      </c>
      <c r="E32" s="36">
        <v>1</v>
      </c>
      <c r="F32" s="38"/>
      <c r="G32" s="39">
        <f t="shared" si="0"/>
        <v>0</v>
      </c>
    </row>
    <row r="33" spans="1:7">
      <c r="A33" s="44"/>
      <c r="B33" s="45"/>
      <c r="C33" s="46" t="s">
        <v>40</v>
      </c>
      <c r="D33" s="47"/>
      <c r="E33" s="47"/>
      <c r="F33" s="48"/>
      <c r="G33" s="49">
        <f>G32+G31+G30+G29+G28+G27+G26+G25+G24+G23+G22+G21+G20+G19+G18+G17+G16+G15+G14+G13+G12+G11+G10+G9+G8+G7+G6</f>
        <v>0</v>
      </c>
    </row>
    <row r="34" s="4" customFormat="1" spans="1:7">
      <c r="A34" s="44"/>
      <c r="B34" s="45"/>
      <c r="C34" s="50" t="s">
        <v>41</v>
      </c>
      <c r="D34" s="51"/>
      <c r="E34" s="51"/>
      <c r="F34" s="52"/>
      <c r="G34" s="39">
        <f>G33*20%</f>
        <v>0</v>
      </c>
    </row>
    <row r="35" s="6" customFormat="1" ht="21" customHeight="1" spans="1:7">
      <c r="A35" s="44"/>
      <c r="B35" s="45"/>
      <c r="C35" s="50" t="s">
        <v>42</v>
      </c>
      <c r="D35" s="51"/>
      <c r="E35" s="51"/>
      <c r="F35" s="52"/>
      <c r="G35" s="39">
        <f>G34+G33</f>
        <v>0</v>
      </c>
    </row>
    <row r="36" s="4" customFormat="1" ht="7.8" customHeight="1" spans="1:7">
      <c r="A36" s="53"/>
      <c r="B36" s="54"/>
      <c r="C36" s="54"/>
      <c r="D36" s="54"/>
      <c r="E36" s="55"/>
      <c r="F36" s="56"/>
      <c r="G36" s="57"/>
    </row>
    <row r="37" s="4" customFormat="1" ht="3" customHeight="1" spans="1:7">
      <c r="A37" s="53"/>
      <c r="B37" s="58"/>
      <c r="C37" s="58"/>
      <c r="D37" s="58"/>
      <c r="E37" s="58"/>
      <c r="F37" s="59"/>
      <c r="G37" s="58"/>
    </row>
    <row r="38" s="4" customFormat="1" ht="2.25" hidden="1" customHeight="1" spans="1:7">
      <c r="A38" s="53"/>
      <c r="B38" s="54"/>
      <c r="C38" s="54"/>
      <c r="D38" s="54"/>
      <c r="E38" s="55"/>
      <c r="F38" s="56"/>
      <c r="G38" s="57"/>
    </row>
    <row r="39" s="4" customFormat="1" ht="18.6" customHeight="1" spans="1:7">
      <c r="A39" s="57"/>
      <c r="B39" s="60"/>
      <c r="C39" s="61" t="s">
        <v>43</v>
      </c>
      <c r="D39" s="61"/>
      <c r="E39" s="61"/>
      <c r="F39" s="62"/>
      <c r="G39" s="61"/>
    </row>
    <row r="40" s="4" customFormat="1" customHeight="1" spans="1:7">
      <c r="A40" s="54"/>
      <c r="B40" s="63"/>
      <c r="C40" s="63" t="s">
        <v>44</v>
      </c>
      <c r="D40" s="63"/>
      <c r="E40" s="63"/>
      <c r="F40" s="64"/>
      <c r="G40" s="63"/>
    </row>
    <row r="41" s="7" customFormat="1" hidden="1" spans="1:7">
      <c r="A41" s="65"/>
      <c r="B41" s="65"/>
      <c r="C41" s="65"/>
      <c r="D41" s="65"/>
      <c r="E41" s="66"/>
      <c r="F41" s="67"/>
    </row>
    <row r="42" s="7" customFormat="1" hidden="1" spans="1:7">
      <c r="A42" s="68"/>
      <c r="B42" s="65"/>
      <c r="C42" s="65"/>
      <c r="D42" s="65"/>
      <c r="E42" s="69"/>
      <c r="F42" s="67"/>
    </row>
    <row r="43" hidden="1"/>
    <row r="44" hidden="1"/>
    <row r="45" hidden="1"/>
    <row r="46" hidden="1"/>
    <row r="47" hidden="1"/>
  </sheetData>
  <mergeCells count="7">
    <mergeCell ref="C1:G1"/>
    <mergeCell ref="A2:G2"/>
    <mergeCell ref="A3:G3"/>
    <mergeCell ref="A4:G4"/>
    <mergeCell ref="C37:G37"/>
    <mergeCell ref="C39:G39"/>
    <mergeCell ref="C40:G40"/>
  </mergeCells>
  <pageMargins left="0.354330708661417" right="0.05625" top="0.433070866141732" bottom="0.590551181102362" header="0.15748031496063" footer="0.15748031496063"/>
  <pageSetup paperSize="9" scale="90" orientation="portrait" useFirstPageNumber="1"/>
  <headerFooter>
    <oddHeader>&amp;LROYAUME DU MAROC&amp;CPROVINCE ESSAOUIRA &amp;RCOMMUNE IDAOUIAZZA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4:J39"/>
  <sheetViews>
    <sheetView workbookViewId="0">
      <selection activeCell="I39" sqref="I39"/>
    </sheetView>
  </sheetViews>
  <sheetFormatPr defaultColWidth="11" defaultRowHeight="14.4"/>
  <cols>
    <col min="4" max="4" width="18.5555555555556" style="1" customWidth="1"/>
    <col min="9" max="9" width="22.4444444444444" customWidth="1"/>
  </cols>
  <sheetData>
    <row r="14" spans="3:10">
      <c r="C14">
        <v>1</v>
      </c>
      <c r="D14" s="1">
        <v>148335</v>
      </c>
      <c r="E14">
        <v>1</v>
      </c>
      <c r="H14">
        <v>13</v>
      </c>
      <c r="I14" s="1">
        <v>159600</v>
      </c>
      <c r="J14">
        <v>20</v>
      </c>
    </row>
    <row r="15" spans="3:10">
      <c r="C15">
        <v>2</v>
      </c>
      <c r="D15" s="1">
        <v>148110</v>
      </c>
      <c r="E15">
        <v>5</v>
      </c>
      <c r="H15">
        <v>10</v>
      </c>
      <c r="I15" s="1">
        <v>150150</v>
      </c>
      <c r="J15">
        <v>19</v>
      </c>
    </row>
    <row r="16" spans="3:10">
      <c r="C16">
        <v>3</v>
      </c>
      <c r="D16" s="1">
        <v>144960</v>
      </c>
      <c r="E16">
        <v>8</v>
      </c>
      <c r="H16">
        <v>7</v>
      </c>
      <c r="I16" s="1">
        <v>150060</v>
      </c>
      <c r="J16">
        <v>18</v>
      </c>
    </row>
    <row r="17" spans="3:10">
      <c r="C17">
        <v>4</v>
      </c>
      <c r="D17" s="1">
        <v>148260</v>
      </c>
      <c r="E17">
        <v>3</v>
      </c>
      <c r="H17">
        <v>9</v>
      </c>
      <c r="I17" s="1">
        <v>149850</v>
      </c>
      <c r="J17">
        <v>17</v>
      </c>
    </row>
    <row r="18" spans="3:10">
      <c r="C18">
        <v>5</v>
      </c>
      <c r="D18" s="1">
        <v>148440</v>
      </c>
      <c r="E18">
        <v>10</v>
      </c>
      <c r="H18">
        <v>17</v>
      </c>
      <c r="I18" s="1">
        <v>149520</v>
      </c>
      <c r="J18">
        <v>16</v>
      </c>
    </row>
    <row r="19" spans="3:10">
      <c r="C19">
        <v>6</v>
      </c>
      <c r="D19" s="1">
        <v>149430</v>
      </c>
      <c r="E19">
        <v>15</v>
      </c>
      <c r="H19">
        <v>6</v>
      </c>
      <c r="I19" s="1">
        <v>149430</v>
      </c>
      <c r="J19">
        <v>15</v>
      </c>
    </row>
    <row r="20" spans="3:10">
      <c r="C20">
        <v>7</v>
      </c>
      <c r="D20" s="1">
        <v>150060</v>
      </c>
      <c r="E20">
        <v>18</v>
      </c>
      <c r="H20">
        <v>20</v>
      </c>
      <c r="I20" s="1">
        <v>149160</v>
      </c>
      <c r="J20">
        <v>14</v>
      </c>
    </row>
    <row r="21" spans="3:10">
      <c r="C21">
        <v>8</v>
      </c>
      <c r="D21" s="1">
        <v>148998</v>
      </c>
      <c r="E21">
        <v>13</v>
      </c>
      <c r="H21">
        <v>8</v>
      </c>
      <c r="I21" s="1">
        <v>148998</v>
      </c>
      <c r="J21">
        <v>13</v>
      </c>
    </row>
    <row r="22" spans="3:10">
      <c r="C22">
        <v>9</v>
      </c>
      <c r="D22" s="1">
        <v>149850</v>
      </c>
      <c r="E22">
        <v>17</v>
      </c>
      <c r="H22">
        <v>15</v>
      </c>
      <c r="I22" s="1">
        <v>148872</v>
      </c>
      <c r="J22">
        <v>12</v>
      </c>
    </row>
    <row r="23" spans="3:10">
      <c r="C23">
        <v>10</v>
      </c>
      <c r="D23" s="1">
        <v>150150</v>
      </c>
      <c r="E23">
        <v>19</v>
      </c>
      <c r="H23">
        <v>11</v>
      </c>
      <c r="I23" s="1">
        <v>148590</v>
      </c>
      <c r="J23">
        <v>11</v>
      </c>
    </row>
    <row r="24" spans="3:10">
      <c r="C24">
        <v>11</v>
      </c>
      <c r="D24" s="1">
        <v>148590</v>
      </c>
      <c r="E24">
        <v>11</v>
      </c>
      <c r="H24">
        <v>5</v>
      </c>
      <c r="I24" s="1">
        <v>148440</v>
      </c>
      <c r="J24">
        <v>10</v>
      </c>
    </row>
    <row r="25" spans="3:10">
      <c r="C25">
        <v>12</v>
      </c>
      <c r="D25" s="1">
        <v>142080</v>
      </c>
      <c r="E25">
        <v>9</v>
      </c>
      <c r="I25" s="3">
        <v>148382.33</v>
      </c>
    </row>
    <row r="26" spans="3:10">
      <c r="C26">
        <v>13</v>
      </c>
      <c r="D26" s="1">
        <v>159600</v>
      </c>
      <c r="E26">
        <v>20</v>
      </c>
      <c r="H26">
        <v>1</v>
      </c>
      <c r="I26" s="1">
        <v>148335</v>
      </c>
      <c r="J26">
        <v>1</v>
      </c>
    </row>
    <row r="27" spans="3:10">
      <c r="C27">
        <v>14</v>
      </c>
      <c r="D27" s="1">
        <v>148200</v>
      </c>
      <c r="E27">
        <v>4</v>
      </c>
      <c r="H27">
        <v>16</v>
      </c>
      <c r="I27" s="1">
        <v>148290</v>
      </c>
      <c r="J27">
        <v>2</v>
      </c>
    </row>
    <row r="28" spans="3:10">
      <c r="C28">
        <v>15</v>
      </c>
      <c r="D28" s="1">
        <v>148872</v>
      </c>
      <c r="E28">
        <v>12</v>
      </c>
      <c r="H28">
        <v>4</v>
      </c>
      <c r="I28" s="1">
        <v>148260</v>
      </c>
      <c r="J28">
        <v>3</v>
      </c>
    </row>
    <row r="29" spans="3:10">
      <c r="C29">
        <v>16</v>
      </c>
      <c r="D29" s="1">
        <v>148290</v>
      </c>
      <c r="E29">
        <v>2</v>
      </c>
      <c r="H29">
        <v>14</v>
      </c>
      <c r="I29" s="1">
        <v>148200</v>
      </c>
      <c r="J29">
        <v>4</v>
      </c>
    </row>
    <row r="30" spans="3:10">
      <c r="C30">
        <v>17</v>
      </c>
      <c r="D30" s="1">
        <v>149520</v>
      </c>
      <c r="E30">
        <v>16</v>
      </c>
      <c r="H30">
        <v>2</v>
      </c>
      <c r="I30" s="1">
        <v>148110</v>
      </c>
      <c r="J30">
        <v>5</v>
      </c>
    </row>
    <row r="31" spans="3:10">
      <c r="C31">
        <v>18</v>
      </c>
      <c r="D31" s="1">
        <v>147828</v>
      </c>
      <c r="E31">
        <v>7</v>
      </c>
      <c r="H31">
        <v>19</v>
      </c>
      <c r="I31" s="1">
        <v>147960</v>
      </c>
      <c r="J31">
        <v>6</v>
      </c>
    </row>
    <row r="32" spans="3:10">
      <c r="C32">
        <v>19</v>
      </c>
      <c r="D32" s="1">
        <v>147960</v>
      </c>
      <c r="E32">
        <v>6</v>
      </c>
      <c r="H32">
        <v>18</v>
      </c>
      <c r="I32" s="1">
        <v>147828</v>
      </c>
      <c r="J32">
        <v>7</v>
      </c>
    </row>
    <row r="33" spans="3:10">
      <c r="C33">
        <v>20</v>
      </c>
      <c r="D33" s="1">
        <v>149160</v>
      </c>
      <c r="E33">
        <v>14</v>
      </c>
      <c r="H33">
        <v>3</v>
      </c>
      <c r="I33" s="1">
        <v>144960</v>
      </c>
      <c r="J33">
        <v>8</v>
      </c>
    </row>
    <row r="34" spans="3:10">
      <c r="D34" s="1">
        <f>SUM(D14:D33)</f>
        <v>2976693</v>
      </c>
      <c r="H34">
        <v>12</v>
      </c>
      <c r="I34" s="1">
        <v>142080</v>
      </c>
      <c r="J34">
        <v>9</v>
      </c>
    </row>
    <row r="35" spans="3:10">
      <c r="D35" s="1">
        <f>+D34/20</f>
        <v>148834.65</v>
      </c>
    </row>
    <row r="36" spans="3:10">
      <c r="D36" s="1">
        <v>147930</v>
      </c>
    </row>
    <row r="37" spans="3:10">
      <c r="D37" s="1">
        <f>D35+D36</f>
        <v>296764.65</v>
      </c>
    </row>
    <row r="38" spans="3:10">
      <c r="D38" s="3">
        <f>D37/2</f>
        <v>148382.325</v>
      </c>
    </row>
    <row r="39" spans="3:10">
      <c r="I39" t="s">
        <v>45</v>
      </c>
    </row>
  </sheetData>
  <sortState ref="H14:I38">
    <sortCondition ref="I13" descending="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G12"/>
  <sheetViews>
    <sheetView workbookViewId="0">
      <selection activeCell="G1" sqref="G$1:G$1048576"/>
    </sheetView>
  </sheetViews>
  <sheetFormatPr defaultColWidth="8.88888888888889" defaultRowHeight="14.4" outlineLevelCol="6"/>
  <cols>
    <col min="4" max="4" width="31.6666666666667" style="1" customWidth="1"/>
    <col min="7" max="7" width="28.3333333333333" style="1" customWidth="1"/>
  </cols>
  <sheetData>
    <row r="2" spans="4:7">
      <c r="D2" s="1">
        <v>30138</v>
      </c>
      <c r="G2" s="1">
        <v>28900.08</v>
      </c>
    </row>
    <row r="3" spans="4:7">
      <c r="D3" s="1">
        <v>30042</v>
      </c>
      <c r="G3" s="1">
        <v>29460</v>
      </c>
    </row>
    <row r="4" spans="4:7">
      <c r="D4" s="1">
        <v>29460</v>
      </c>
      <c r="G4" s="1">
        <v>30042</v>
      </c>
    </row>
    <row r="5" spans="4:7">
      <c r="D5" s="1">
        <v>30282</v>
      </c>
      <c r="G5" s="2">
        <v>30083.34</v>
      </c>
    </row>
    <row r="6" spans="4:7">
      <c r="D6" s="1">
        <v>28900.08</v>
      </c>
      <c r="G6" s="1">
        <v>30138</v>
      </c>
    </row>
    <row r="7" spans="4:7">
      <c r="D7" s="1">
        <v>30342</v>
      </c>
      <c r="G7" s="1">
        <v>30282</v>
      </c>
    </row>
    <row r="8" spans="4:7">
      <c r="D8" s="1">
        <f>SUM(D2:D7)</f>
        <v>179164.08</v>
      </c>
      <c r="G8" s="1">
        <v>30342</v>
      </c>
    </row>
    <row r="9" spans="4:7">
      <c r="D9" s="1">
        <f>D8/6</f>
        <v>29860.68</v>
      </c>
    </row>
    <row r="10" spans="4:7">
      <c r="D10" s="1">
        <v>30306</v>
      </c>
    </row>
    <row r="11" spans="4:7">
      <c r="D11" s="1">
        <f>D9+D10</f>
        <v>60166.68</v>
      </c>
    </row>
    <row r="12" spans="4:7">
      <c r="D12" s="1">
        <f>D11/2</f>
        <v>30083.34</v>
      </c>
    </row>
  </sheetData>
  <sortState ref="G2:G12">
    <sortCondition ref="G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BP-DE</vt:lpstr>
      <vt:lpstr>Feuil1</vt:lpstr>
      <vt:lpstr>Feuille3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maznour</dc:creator>
  <cp:lastModifiedBy>HP</cp:lastModifiedBy>
  <dcterms:created xsi:type="dcterms:W3CDTF">2022-10-03T11:56:00Z</dcterms:created>
  <cp:lastPrinted>2026-08-03T09:23:00Z</cp:lastPrinted>
  <dcterms:modified xsi:type="dcterms:W3CDTF">2026-08-12T09:54:29Z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705589CBEA9E419ABA2AD70213FEC5C9_12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