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C:\Users\f.chakli\OneDrive - SRM-MS\Documents\2026\ao 130-147\AO ASST\338-26-ASST\"/>
    </mc:Choice>
  </mc:AlternateContent>
  <xr:revisionPtr revIDLastSave="0" documentId="13_ncr:1_{67539305-C784-448F-AC3A-73EA2B73DFE8}" xr6:coauthVersionLast="47" xr6:coauthVersionMax="47" xr10:uidLastSave="{00000000-0000-0000-0000-000000000000}"/>
  <bookViews>
    <workbookView xWindow="-120" yWindow="-120" windowWidth="29040" windowHeight="15720" tabRatio="653" xr2:uid="{4F9FDD27-3F1F-4AFC-A931-6226D4BB3BB9}"/>
  </bookViews>
  <sheets>
    <sheet name="BPU-GLOBAL" sheetId="14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__Phi1">#REF!</definedName>
    <definedName name="___Phi2">#REF!</definedName>
    <definedName name="___reg1">#REF!</definedName>
    <definedName name="___reg2">#REF!</definedName>
    <definedName name="___reg3">#REF!</definedName>
    <definedName name="___reg4">#REF!</definedName>
    <definedName name="__Nch2">#REF!</definedName>
    <definedName name="__Phi1">#REF!</definedName>
    <definedName name="__Phi2">#REF!</definedName>
    <definedName name="__reg1">#REF!</definedName>
    <definedName name="__reg2">#REF!</definedName>
    <definedName name="__reg3">#REF!</definedName>
    <definedName name="__reg4">#REF!</definedName>
    <definedName name="__Wp2">#REF!</definedName>
    <definedName name="__Xp2">#REF!</definedName>
    <definedName name="__Yp2">#REF!</definedName>
    <definedName name="__Zp2">#REF!</definedName>
    <definedName name="_ba80090">[1]Recappe!$AO$8:$AO$153</definedName>
    <definedName name="_caq1">#REF!</definedName>
    <definedName name="_caq10">#REF!</definedName>
    <definedName name="_caq11">#REF!</definedName>
    <definedName name="_caq12">#REF!</definedName>
    <definedName name="_caq13">#REF!</definedName>
    <definedName name="_caq14">#REF!</definedName>
    <definedName name="_caq15">#REF!</definedName>
    <definedName name="_caq16">#REF!</definedName>
    <definedName name="_caq17">#REF!</definedName>
    <definedName name="_caq18">#REF!</definedName>
    <definedName name="_caq19">#REF!</definedName>
    <definedName name="_caq2">#REF!</definedName>
    <definedName name="_caq20">#REF!</definedName>
    <definedName name="_caq21">#REF!</definedName>
    <definedName name="_caq22">#REF!</definedName>
    <definedName name="_caq23">#REF!</definedName>
    <definedName name="_caq24">#REF!</definedName>
    <definedName name="_caq26">#REF!</definedName>
    <definedName name="_caq27">#REF!</definedName>
    <definedName name="_caq28">#REF!</definedName>
    <definedName name="_caq29">#REF!</definedName>
    <definedName name="_caq3">#REF!</definedName>
    <definedName name="_caq30">#REF!</definedName>
    <definedName name="_caq31">#REF!</definedName>
    <definedName name="_caq32">#REF!</definedName>
    <definedName name="_caq33">#REF!</definedName>
    <definedName name="_caq34">#REF!</definedName>
    <definedName name="_caq35">#REF!</definedName>
    <definedName name="_caq36">#REF!</definedName>
    <definedName name="_caq37">#REF!</definedName>
    <definedName name="_caq38">#REF!</definedName>
    <definedName name="_caq39">#REF!</definedName>
    <definedName name="_caq4">#REF!</definedName>
    <definedName name="_caq40">#REF!</definedName>
    <definedName name="_caq41">#REF!</definedName>
    <definedName name="_caq42">#REF!</definedName>
    <definedName name="_caq43">#REF!</definedName>
    <definedName name="_caq44">#REF!</definedName>
    <definedName name="_caq45">#REF!</definedName>
    <definedName name="_caq46">#REF!</definedName>
    <definedName name="_caq47">#REF!</definedName>
    <definedName name="_caq48">#REF!</definedName>
    <definedName name="_caq49">#REF!</definedName>
    <definedName name="_caq5">#REF!</definedName>
    <definedName name="_caq50">#REF!</definedName>
    <definedName name="_caq51">#REF!</definedName>
    <definedName name="_caq52">#REF!</definedName>
    <definedName name="_caq53">#REF!</definedName>
    <definedName name="_caq54">#REF!</definedName>
    <definedName name="_caq55">#REF!</definedName>
    <definedName name="_caq56">#REF!</definedName>
    <definedName name="_caq57">#REF!</definedName>
    <definedName name="_caq58">#REF!</definedName>
    <definedName name="_caq59">#REF!</definedName>
    <definedName name="_caq6">#REF!</definedName>
    <definedName name="_caq60">#REF!</definedName>
    <definedName name="_caq61">#REF!</definedName>
    <definedName name="_caq62">#REF!</definedName>
    <definedName name="_caq63">#REF!</definedName>
    <definedName name="_caq64">#REF!</definedName>
    <definedName name="_caq65">#REF!</definedName>
    <definedName name="_caq66">#REF!</definedName>
    <definedName name="_caq67">#REF!</definedName>
    <definedName name="_caq68">#REF!</definedName>
    <definedName name="_caq69">#REF!</definedName>
    <definedName name="_caq7">#REF!</definedName>
    <definedName name="_caq70">#REF!</definedName>
    <definedName name="_caq71">#REF!</definedName>
    <definedName name="_caq72">#REF!</definedName>
    <definedName name="_caq73">#REF!</definedName>
    <definedName name="_caq74">#REF!</definedName>
    <definedName name="_caq75">#REF!</definedName>
    <definedName name="_caq76">#REF!</definedName>
    <definedName name="_caq77">#REF!</definedName>
    <definedName name="_caq78">#REF!</definedName>
    <definedName name="_caq79">#REF!</definedName>
    <definedName name="_caq8">#REF!</definedName>
    <definedName name="_caq80">#REF!</definedName>
    <definedName name="_caq81">#REF!</definedName>
    <definedName name="_caq83">#REF!</definedName>
    <definedName name="_caq84">#REF!</definedName>
    <definedName name="_caq85">#REF!</definedName>
    <definedName name="_caq86">#REF!</definedName>
    <definedName name="_caq9">#REF!</definedName>
    <definedName name="_deb1">#REF!</definedName>
    <definedName name="_deb10">#REF!</definedName>
    <definedName name="_deb11">#REF!</definedName>
    <definedName name="_deb12">#REF!</definedName>
    <definedName name="_deb13">#REF!</definedName>
    <definedName name="_deb14">#REF!</definedName>
    <definedName name="_deb15">#REF!</definedName>
    <definedName name="_deb16">#REF!</definedName>
    <definedName name="_deb17">#REF!</definedName>
    <definedName name="_deb18">#REF!</definedName>
    <definedName name="_deb19">#REF!</definedName>
    <definedName name="_deb2">#REF!</definedName>
    <definedName name="_deb20">#REF!</definedName>
    <definedName name="_deb21">#REF!</definedName>
    <definedName name="_deb22">#REF!</definedName>
    <definedName name="_deb23">#REF!</definedName>
    <definedName name="_deb24">#REF!</definedName>
    <definedName name="_deb26">#REF!</definedName>
    <definedName name="_deb27">#REF!</definedName>
    <definedName name="_deb28">#REF!</definedName>
    <definedName name="_deb29">#REF!</definedName>
    <definedName name="_deb3">#REF!</definedName>
    <definedName name="_deb30">#REF!</definedName>
    <definedName name="_deb31">#REF!</definedName>
    <definedName name="_deb32">#REF!</definedName>
    <definedName name="_deb33">#REF!</definedName>
    <definedName name="_deb34">#REF!</definedName>
    <definedName name="_deb35">#REF!</definedName>
    <definedName name="_deb36">#REF!</definedName>
    <definedName name="_deb37">#REF!</definedName>
    <definedName name="_deb38">#REF!</definedName>
    <definedName name="_deb39">#REF!</definedName>
    <definedName name="_deb4">#REF!</definedName>
    <definedName name="_deb40">#REF!</definedName>
    <definedName name="_deb41">#REF!</definedName>
    <definedName name="_deb42">#REF!</definedName>
    <definedName name="_deb43">#REF!</definedName>
    <definedName name="_deb44">#REF!</definedName>
    <definedName name="_deb45">#REF!</definedName>
    <definedName name="_deb46">#REF!</definedName>
    <definedName name="_deb47">#REF!</definedName>
    <definedName name="_deb48">#REF!</definedName>
    <definedName name="_deb49">#REF!</definedName>
    <definedName name="_deb5">#REF!</definedName>
    <definedName name="_deb50">#REF!</definedName>
    <definedName name="_deb51">#REF!</definedName>
    <definedName name="_deb52">#REF!</definedName>
    <definedName name="_deb53">#REF!</definedName>
    <definedName name="_deb54">#REF!</definedName>
    <definedName name="_deb55">#REF!</definedName>
    <definedName name="_deb56">#REF!</definedName>
    <definedName name="_deb57">#REF!</definedName>
    <definedName name="_deb58">#REF!</definedName>
    <definedName name="_deb59">#REF!</definedName>
    <definedName name="_deb6">#REF!</definedName>
    <definedName name="_deb60">#REF!</definedName>
    <definedName name="_deb61">#REF!</definedName>
    <definedName name="_deb62">#REF!</definedName>
    <definedName name="_deb63">#REF!</definedName>
    <definedName name="_deb64">#REF!</definedName>
    <definedName name="_deb65">#REF!</definedName>
    <definedName name="_deb66">#REF!</definedName>
    <definedName name="_deb67">#REF!</definedName>
    <definedName name="_deb68">#REF!</definedName>
    <definedName name="_deb69">#REF!</definedName>
    <definedName name="_deb7">#REF!</definedName>
    <definedName name="_deb70">#REF!</definedName>
    <definedName name="_deb71">#REF!</definedName>
    <definedName name="_deb72">#REF!</definedName>
    <definedName name="_deb73">#REF!</definedName>
    <definedName name="_deb74">#REF!</definedName>
    <definedName name="_deb75">#REF!</definedName>
    <definedName name="_deb76">#REF!</definedName>
    <definedName name="_deb77">#REF!</definedName>
    <definedName name="_deb78">#REF!</definedName>
    <definedName name="_deb79">#REF!</definedName>
    <definedName name="_deb8">#REF!</definedName>
    <definedName name="_deb80">#REF!</definedName>
    <definedName name="_deb81">#REF!</definedName>
    <definedName name="_deb83">#REF!</definedName>
    <definedName name="_deb84">#REF!</definedName>
    <definedName name="_deb85">#REF!</definedName>
    <definedName name="_deb86">#REF!</definedName>
    <definedName name="_deb9">#REF!</definedName>
    <definedName name="_Dec1">#REF!</definedName>
    <definedName name="_Dec2">#REF!</definedName>
    <definedName name="_Dec3">#REF!</definedName>
    <definedName name="_Dec4">#REF!</definedName>
    <definedName name="_HMT1">#REF!</definedName>
    <definedName name="_HMT10">#REF!</definedName>
    <definedName name="_HMT11">#REF!</definedName>
    <definedName name="_HMT12">#REF!</definedName>
    <definedName name="_HMT13">#REF!</definedName>
    <definedName name="_HMT14">#REF!</definedName>
    <definedName name="_HMT15">#REF!</definedName>
    <definedName name="_HMT16">#REF!</definedName>
    <definedName name="_HMT17">#REF!</definedName>
    <definedName name="_HMT18">#REF!</definedName>
    <definedName name="_HMT19">#REF!</definedName>
    <definedName name="_HMT2">#REF!</definedName>
    <definedName name="_HMT20">#REF!</definedName>
    <definedName name="_HMT3">#REF!</definedName>
    <definedName name="_HMT4">#REF!</definedName>
    <definedName name="_HMT5">#REF!</definedName>
    <definedName name="_HMT6">#REF!</definedName>
    <definedName name="_HMT7">#REF!</definedName>
    <definedName name="_HMT8">#REF!</definedName>
    <definedName name="_HMT9">#REF!</definedName>
    <definedName name="_mc1">#REF!</definedName>
    <definedName name="_mc2">#REF!</definedName>
    <definedName name="_mc3">#REF!</definedName>
    <definedName name="_mc4">#REF!</definedName>
    <definedName name="_Nch2">#REF!</definedName>
    <definedName name="_Nn1">#REF!</definedName>
    <definedName name="_nom1">#REF!</definedName>
    <definedName name="_nom2">[1]Recappe!$B$8:$B$154</definedName>
    <definedName name="_Phi1">[2]PUCana!$E$12</definedName>
    <definedName name="_Phi2">[2]PUCana!$F$12</definedName>
    <definedName name="_plv2">#REF!</definedName>
    <definedName name="_plv2000">#REF!</definedName>
    <definedName name="_prf2">#REF!</definedName>
    <definedName name="_prf3">#REF!</definedName>
    <definedName name="_pv1">#REF!</definedName>
    <definedName name="_pv2">#REF!</definedName>
    <definedName name="_pvc250">#REF!</definedName>
    <definedName name="_pvc315">#REF!</definedName>
    <definedName name="_pvc400">#REF!</definedName>
    <definedName name="_QEQ1">#REF!</definedName>
    <definedName name="_r">#REF!</definedName>
    <definedName name="_r1e">[1]Recappe!$I$8:$I$153</definedName>
    <definedName name="_r1m">#REF!</definedName>
    <definedName name="_r1r">[1]Recappe!$R$8:$R$153</definedName>
    <definedName name="_r1t">#REF!</definedName>
    <definedName name="_r2e">[1]Recappe!$J$8:$J$153</definedName>
    <definedName name="_r2m">#REF!</definedName>
    <definedName name="_r2r">[1]Recappe!$S$8:$S$153</definedName>
    <definedName name="_r2t">#REF!</definedName>
    <definedName name="_rc">#REF!</definedName>
    <definedName name="_rc1">#REF!</definedName>
    <definedName name="_rc2">#REF!</definedName>
    <definedName name="_rc3">#REF!</definedName>
    <definedName name="_rc4">#REF!</definedName>
    <definedName name="_reg1">[2]Divers!$B$9</definedName>
    <definedName name="_Reg1000">#REF!</definedName>
    <definedName name="_Reg1200">#REF!</definedName>
    <definedName name="_reg2">[2]Divers!$C$9</definedName>
    <definedName name="_REg250">#REF!</definedName>
    <definedName name="_reg3">[2]Divers!$D$9</definedName>
    <definedName name="_reg4">[2]Divers!$E$9</definedName>
    <definedName name="_reg6">[3]Recappe_Intercp!$AQ$8:$AQ$11</definedName>
    <definedName name="_sr1000">#REF!</definedName>
    <definedName name="_sr101">#REF!</definedName>
    <definedName name="_sr102">#REF!</definedName>
    <definedName name="_sr103">#REF!</definedName>
    <definedName name="_sr200">#REF!</definedName>
    <definedName name="_sr300">#REF!</definedName>
    <definedName name="_sr400">#REF!</definedName>
    <definedName name="_sr500">#REF!</definedName>
    <definedName name="_sr600">#REF!</definedName>
    <definedName name="_sr700">#REF!</definedName>
    <definedName name="_sr800">#REF!</definedName>
    <definedName name="_sr900">#REF!</definedName>
    <definedName name="_Tab3">#REF!</definedName>
    <definedName name="_Table1_In1" hidden="1">#REF!</definedName>
    <definedName name="_Table1_Out" hidden="1">#REF!</definedName>
    <definedName name="_Table2_In1" hidden="1">#REF!</definedName>
    <definedName name="_Table2_Out" hidden="1">#REF!</definedName>
    <definedName name="_TR1">#REF!</definedName>
    <definedName name="_TR2">#REF!</definedName>
    <definedName name="_Wp2">#REF!</definedName>
    <definedName name="_Xp2">#REF!</definedName>
    <definedName name="_Yp2">#REF!</definedName>
    <definedName name="_Zp2">#REF!</definedName>
    <definedName name="A">#REF!</definedName>
    <definedName name="A.1.1">#REF!</definedName>
    <definedName name="A.1.2">#REF!</definedName>
    <definedName name="A.2">#REF!</definedName>
    <definedName name="a_10">#REF!</definedName>
    <definedName name="a_2">#REF!</definedName>
    <definedName name="a_s">#REF!</definedName>
    <definedName name="a_u">#REF!</definedName>
    <definedName name="A1_2020">#REF!</definedName>
    <definedName name="A10_2020">#REF!</definedName>
    <definedName name="A11_2020">#REF!</definedName>
    <definedName name="A12_2020">#REF!</definedName>
    <definedName name="A13_2020">#REF!</definedName>
    <definedName name="A14_2020">#REF!</definedName>
    <definedName name="A15_2020">#REF!</definedName>
    <definedName name="A16_2020">#REF!</definedName>
    <definedName name="A17_2020">#REF!</definedName>
    <definedName name="A18_2020">#REF!</definedName>
    <definedName name="A19_2020">#REF!</definedName>
    <definedName name="A2_2020">#REF!</definedName>
    <definedName name="A20_2020">#REF!</definedName>
    <definedName name="A21_2020">#REF!</definedName>
    <definedName name="A22_2020">#REF!</definedName>
    <definedName name="A23_2020">#REF!</definedName>
    <definedName name="A24_2020">#REF!</definedName>
    <definedName name="A25_2020">#REF!</definedName>
    <definedName name="A26_2020">#REF!</definedName>
    <definedName name="A27_2020">#REF!</definedName>
    <definedName name="A28_2020">#REF!</definedName>
    <definedName name="A29_2020">#REF!</definedName>
    <definedName name="A3_2020">#REF!</definedName>
    <definedName name="A30_2020">#REF!</definedName>
    <definedName name="A31_2020">#REF!</definedName>
    <definedName name="A32_2020">#REF!</definedName>
    <definedName name="A33_2020">#REF!</definedName>
    <definedName name="A34_2020">#REF!</definedName>
    <definedName name="A35_2020">#REF!</definedName>
    <definedName name="A36_2020">#REF!</definedName>
    <definedName name="A37_2020">#REF!</definedName>
    <definedName name="A38_2020">#REF!</definedName>
    <definedName name="A39_2020">#REF!</definedName>
    <definedName name="A4_2020">#REF!</definedName>
    <definedName name="A40_2020">#REF!</definedName>
    <definedName name="A41_2020">#REF!</definedName>
    <definedName name="A5_2020">#REF!</definedName>
    <definedName name="A6_2020">#REF!</definedName>
    <definedName name="A7_2020">#REF!</definedName>
    <definedName name="A8_2020">#REF!</definedName>
    <definedName name="A9_2020">#REF!</definedName>
    <definedName name="AA">#REF!</definedName>
    <definedName name="Administrative__m3_j">[4]Param!$B$39</definedName>
    <definedName name="ann">#REF!</definedName>
    <definedName name="Année">#REF!</definedName>
    <definedName name="anneref">#REF!</definedName>
    <definedName name="ANREF">#REF!</definedName>
    <definedName name="ap">'[5]Métré Canal et DO'!#REF!</definedName>
    <definedName name="app">#REF!</definedName>
    <definedName name="Arrivée_sp">'[6]1. RECAP_Data'!$C$7</definedName>
    <definedName name="b">'[6]4. EQUIP'!#REF!</definedName>
    <definedName name="B.1">#REF!</definedName>
    <definedName name="b_10">#REF!</definedName>
    <definedName name="b_2">#REF!</definedName>
    <definedName name="BA_1000_135">#REF!</definedName>
    <definedName name="BA_1000_135_réh">#REF!</definedName>
    <definedName name="BA_1000_90">#REF!</definedName>
    <definedName name="BA_1000_90_réh">#REF!</definedName>
    <definedName name="BA_1200_135">#REF!</definedName>
    <definedName name="BA_1200_90">#REF!</definedName>
    <definedName name="BA_400_135">#REF!</definedName>
    <definedName name="BA_400_90">#REF!</definedName>
    <definedName name="BA_500_135">#REF!</definedName>
    <definedName name="BA_500_90">#REF!</definedName>
    <definedName name="ba_6_800_qr">#REF!</definedName>
    <definedName name="BA_600_135">#REF!</definedName>
    <definedName name="BA_600_135_réh">#REF!</definedName>
    <definedName name="ba_600_4_moh">#REF!</definedName>
    <definedName name="BA_600_90">#REF!</definedName>
    <definedName name="BA_600_90_réha">#REF!</definedName>
    <definedName name="ba_600_qr">#REF!</definedName>
    <definedName name="BA_700_135">#REF!</definedName>
    <definedName name="ba_700_135_qr">#REF!</definedName>
    <definedName name="BA_700_135_réh">#REF!</definedName>
    <definedName name="BA_700_90">#REF!</definedName>
    <definedName name="BA_700_90_réh">#REF!</definedName>
    <definedName name="ba_700_qr">#REF!</definedName>
    <definedName name="BA_800_135">#REF!</definedName>
    <definedName name="ba_800_135_qr">#REF!</definedName>
    <definedName name="BA_800_135_réh">#REF!</definedName>
    <definedName name="BA_800_90">#REF!</definedName>
    <definedName name="BA_800_90_réh">#REF!</definedName>
    <definedName name="ba_800_qr">#REF!</definedName>
    <definedName name="BA_ovoide_135_réh">#REF!</definedName>
    <definedName name="BA_ovoide_90_réh">#REF!</definedName>
    <definedName name="BA2000.90A">#REF!</definedName>
    <definedName name="ba200090a">#REF!</definedName>
    <definedName name="ba20090A">[1]Recappe!$AQ$8:$AQ$153</definedName>
    <definedName name="ba400.135">#REF!</definedName>
    <definedName name="ba400.90">#REF!</definedName>
    <definedName name="ba500.135">#REF!</definedName>
    <definedName name="ba500.90">#REF!</definedName>
    <definedName name="ba600.135">#REF!</definedName>
    <definedName name="ba600.90">#REF!</definedName>
    <definedName name="baep600.90">[1]Recappe!$AM$8:$AM$153</definedName>
    <definedName name="bar">[1]Recappe!#REF!</definedName>
    <definedName name="bar400.90">[1]Recappe!$AI$8:$AI$153</definedName>
    <definedName name="bassin">#REF!</definedName>
    <definedName name="BE">#REF!</definedName>
    <definedName name="bet">#REF!</definedName>
    <definedName name="Bét">#REF!</definedName>
    <definedName name="bét_far">#REF!</definedName>
    <definedName name="Bét_kh">#REF!</definedName>
    <definedName name="bét_moh">#REF!</definedName>
    <definedName name="bét_qr">#REF!</definedName>
    <definedName name="bét_réha">#REF!</definedName>
    <definedName name="béton">[1]Recappe!$W$8:$W$153</definedName>
    <definedName name="bp">'[5]Métré Canal et DO'!#REF!</definedName>
    <definedName name="bpp">#REF!</definedName>
    <definedName name="bprof">#REF!</definedName>
    <definedName name="BPU" localSheetId="0">#REF!</definedName>
    <definedName name="BPU">[2]PU!$A$3:$I$33</definedName>
    <definedName name="brchmt" localSheetId="0">#REF!</definedName>
    <definedName name="brchmt">[2]Divers!$E$20</definedName>
    <definedName name="BVE">#REF!</definedName>
    <definedName name="C.1">#REF!</definedName>
    <definedName name="canalisation">#REF!</definedName>
    <definedName name="cao400.90">[7]Recappe!$AI$8:$AI$154</definedName>
    <definedName name="caq13a">#REF!</definedName>
    <definedName name="caq14a">#REF!</definedName>
    <definedName name="caq19a">#REF!</definedName>
    <definedName name="caq19b">#REF!</definedName>
    <definedName name="caq21b">#REF!</definedName>
    <definedName name="caq22a">#REF!</definedName>
    <definedName name="caq23a">#REF!</definedName>
    <definedName name="caq23b">#REF!</definedName>
    <definedName name="caq24a">#REF!</definedName>
    <definedName name="caq24b">#REF!</definedName>
    <definedName name="caq24c">#REF!</definedName>
    <definedName name="caq24d">#REF!</definedName>
    <definedName name="caq24e">#REF!</definedName>
    <definedName name="caq31a">#REF!</definedName>
    <definedName name="caq31b">#REF!</definedName>
    <definedName name="caq34a">#REF!</definedName>
    <definedName name="caq38a">#REF!</definedName>
    <definedName name="caq3a">#REF!</definedName>
    <definedName name="caq40a">#REF!</definedName>
    <definedName name="caq40b">#REF!</definedName>
    <definedName name="caq44a">#REF!</definedName>
    <definedName name="caq44b">#REF!</definedName>
    <definedName name="caq45a">#REF!</definedName>
    <definedName name="caq50a">#REF!</definedName>
    <definedName name="caq50e">#REF!</definedName>
    <definedName name="caq52a">#REF!</definedName>
    <definedName name="caq53a">#REF!</definedName>
    <definedName name="caq61a">#REF!</definedName>
    <definedName name="caq63a">#REF!</definedName>
    <definedName name="caq65a">#REF!</definedName>
    <definedName name="caq65b">#REF!</definedName>
    <definedName name="caq68b">#REF!</definedName>
    <definedName name="caq71a">#REF!</definedName>
    <definedName name="caq72a">#REF!</definedName>
    <definedName name="caq77a">#REF!</definedName>
    <definedName name="caq82b">#REF!</definedName>
    <definedName name="caq84a">#REF!</definedName>
    <definedName name="caq86a">#REF!</definedName>
    <definedName name="caq9a">#REF!</definedName>
    <definedName name="CaracC" localSheetId="0">#REF!</definedName>
    <definedName name="CaracC">[2]PU!$A$39:$E$58</definedName>
    <definedName name="cc">#REF!</definedName>
    <definedName name="CChaussée" localSheetId="0">#REF!</definedName>
    <definedName name="CChaussée">[2]PUCana!$F$7</definedName>
    <definedName name="ccollb">#REF!</definedName>
    <definedName name="CDéblai" localSheetId="0">#REF!</definedName>
    <definedName name="CDéblai">[2]PUCana!$F$3</definedName>
    <definedName name="ce">#REF!</definedName>
    <definedName name="cemiss">#REF!</definedName>
    <definedName name="CEvac" localSheetId="0">#REF!</definedName>
    <definedName name="CEvac">[2]PUCana!$F$6</definedName>
    <definedName name="cext">#REF!</definedName>
    <definedName name="CHARGE">#REF!</definedName>
    <definedName name="Cim1_2020">#REF!</definedName>
    <definedName name="Cim2_2020">#REF!</definedName>
    <definedName name="Cim3_2020">#REF!</definedName>
    <definedName name="Cim4_2020">#REF!</definedName>
    <definedName name="Cim5_2020">#REF!</definedName>
    <definedName name="Cinquième_Superf_module">#REF!</definedName>
    <definedName name="Clpose" localSheetId="0">#REF!</definedName>
    <definedName name="Clpose">[2]PUCana!$F$4</definedName>
    <definedName name="CodePrix">[8]Prix!$A$2:$A$60000</definedName>
    <definedName name="CodePrixPEQ">[8]Prix!$D$2:$D$60000</definedName>
    <definedName name="CodeSeriePEQ">[8]Prix!$E$2:$E$60000</definedName>
    <definedName name="CoeffRuiss">#REF!</definedName>
    <definedName name="COL" localSheetId="0">#REF!</definedName>
    <definedName name="COL">'[2]IK-A15'!$B$19:$H$19</definedName>
    <definedName name="CollA">#REF!</definedName>
    <definedName name="CollAW">#REF!</definedName>
    <definedName name="CollAW1">#REF!</definedName>
    <definedName name="CollAZ">#REF!</definedName>
    <definedName name="CollB">#REF!</definedName>
    <definedName name="CollER">#REF!</definedName>
    <definedName name="CollET1">#REF!</definedName>
    <definedName name="CollF1">#REF!</definedName>
    <definedName name="CollF2">#REF!</definedName>
    <definedName name="CollG">#REF!</definedName>
    <definedName name="CollL">#REF!</definedName>
    <definedName name="CollM">#REF!</definedName>
    <definedName name="collm1">#REF!</definedName>
    <definedName name="CollT">#REF!</definedName>
    <definedName name="CollTA">#REF!</definedName>
    <definedName name="CollTA2">#REF!</definedName>
    <definedName name="CollTK">#REF!</definedName>
    <definedName name="cop">#REF!</definedName>
    <definedName name="cou_2.1">#REF!</definedName>
    <definedName name="cout_1">#REF!</definedName>
    <definedName name="cout_1.1">#REF!</definedName>
    <definedName name="cout_2">#REF!</definedName>
    <definedName name="Cout1">#REF!</definedName>
    <definedName name="Cout10">#REF!</definedName>
    <definedName name="Cout2">#REF!</definedName>
    <definedName name="Cout3">#REF!</definedName>
    <definedName name="Cout4">#REF!</definedName>
    <definedName name="cout5">#REF!</definedName>
    <definedName name="cout6">#REF!</definedName>
    <definedName name="cout7">#REF!</definedName>
    <definedName name="cout8">#REF!</definedName>
    <definedName name="Cout9">#REF!</definedName>
    <definedName name="CoutUni">#REF!</definedName>
    <definedName name="couv1" localSheetId="0">#REF!</definedName>
    <definedName name="couv1">[2]PUCana!$B$11</definedName>
    <definedName name="couv2" localSheetId="0">#REF!</definedName>
    <definedName name="couv2">[2]PUCana!$B$12</definedName>
    <definedName name="couv3" localSheetId="0">#REF!</definedName>
    <definedName name="couv3">[2]PUCana!$B$13</definedName>
    <definedName name="cp">'[5]Métré Canal et DO'!#REF!</definedName>
    <definedName name="CPJ">#REF!</definedName>
    <definedName name="cprof">#REF!</definedName>
    <definedName name="cprof1">'[1]Métré Azilal'!#REF!</definedName>
    <definedName name="cprof2">#REF!</definedName>
    <definedName name="cprof3">#REF!</definedName>
    <definedName name="cprof4">#REF!</definedName>
    <definedName name="CR">#REF!</definedName>
    <definedName name="crehab">#REF!</definedName>
    <definedName name="CRemblai" localSheetId="0">#REF!</definedName>
    <definedName name="CRemblai">[2]PUCana!$F$5</definedName>
    <definedName name="CTrottoir" localSheetId="0">#REF!</definedName>
    <definedName name="CTrottoir">[2]PUCana!$F$8</definedName>
    <definedName name="D">'[6]4. EQUIP'!#REF!</definedName>
    <definedName name="DA">#REF!</definedName>
    <definedName name="DA1_2020">#REF!</definedName>
    <definedName name="DA10_2020">#REF!</definedName>
    <definedName name="DA11_2020">#REF!</definedName>
    <definedName name="DA12_2020">#REF!</definedName>
    <definedName name="DA13_2020">#REF!</definedName>
    <definedName name="DA14_2020">#REF!</definedName>
    <definedName name="DA15_2020">#REF!</definedName>
    <definedName name="DA16_2020">#REF!</definedName>
    <definedName name="DA17_2020">#REF!</definedName>
    <definedName name="DA18_2020">#REF!</definedName>
    <definedName name="DA19_2020">#REF!</definedName>
    <definedName name="DA2_2020">#REF!</definedName>
    <definedName name="DA20_2020">#REF!</definedName>
    <definedName name="DA21_2020">#REF!</definedName>
    <definedName name="DA22_2020">#REF!</definedName>
    <definedName name="DA23_2020">#REF!</definedName>
    <definedName name="DA24_2020">#REF!</definedName>
    <definedName name="DA25_2020">#REF!</definedName>
    <definedName name="DA26_2020">#REF!</definedName>
    <definedName name="DA27_2020">#REF!</definedName>
    <definedName name="DA28_2020">#REF!</definedName>
    <definedName name="DA29_2020">#REF!</definedName>
    <definedName name="DA3_2020">#REF!</definedName>
    <definedName name="DA30_2020">#REF!</definedName>
    <definedName name="DA31_2020">#REF!</definedName>
    <definedName name="DA32_2020">#REF!</definedName>
    <definedName name="DA33_2020">#REF!</definedName>
    <definedName name="DA34_2020">#REF!</definedName>
    <definedName name="DA35_2020">#REF!</definedName>
    <definedName name="DA36_2020">#REF!</definedName>
    <definedName name="DA37_2020">#REF!</definedName>
    <definedName name="DA38_2020">#REF!</definedName>
    <definedName name="DA39_2020">#REF!</definedName>
    <definedName name="DA4_2020">#REF!</definedName>
    <definedName name="DA40_2020">#REF!</definedName>
    <definedName name="DA41_2020">#REF!</definedName>
    <definedName name="DA42_2020">#REF!</definedName>
    <definedName name="DA43_2020">#REF!</definedName>
    <definedName name="DA44_2020">#REF!</definedName>
    <definedName name="DA45_2020">#REF!</definedName>
    <definedName name="DA46_2020">#REF!</definedName>
    <definedName name="DA47_2020">#REF!</definedName>
    <definedName name="DA5_2020">#REF!</definedName>
    <definedName name="DA6_2020">#REF!</definedName>
    <definedName name="DA7_2020">#REF!</definedName>
    <definedName name="DA8_2020">#REF!</definedName>
    <definedName name="DA9_2020">#REF!</definedName>
    <definedName name="daz">#REF!</definedName>
    <definedName name="Db_Pl_A">#REF!</definedName>
    <definedName name="DBO">#REF!</definedName>
    <definedName name="DC" localSheetId="0">#REF!</definedName>
    <definedName name="DC">'[2]IK-A15'!$L$3:$L$7</definedName>
    <definedName name="DE">#REF!</definedName>
    <definedName name="DEb">#REF!</definedName>
    <definedName name="deb13a">#REF!</definedName>
    <definedName name="deb14a">#REF!</definedName>
    <definedName name="deb19a">#REF!</definedName>
    <definedName name="deb19b">#REF!</definedName>
    <definedName name="deb21b">#REF!</definedName>
    <definedName name="deb22a">#REF!</definedName>
    <definedName name="deb23b">#REF!</definedName>
    <definedName name="deb24a">#REF!</definedName>
    <definedName name="deb24b">#REF!</definedName>
    <definedName name="deb24c">#REF!</definedName>
    <definedName name="deb24d">#REF!</definedName>
    <definedName name="deb24e">#REF!</definedName>
    <definedName name="deb31a">#REF!</definedName>
    <definedName name="deb31b">#REF!</definedName>
    <definedName name="deb34a">#REF!</definedName>
    <definedName name="deb38a">#REF!</definedName>
    <definedName name="deb3a">#REF!</definedName>
    <definedName name="deb40a">#REF!</definedName>
    <definedName name="deb40b">#REF!</definedName>
    <definedName name="deb44a">#REF!</definedName>
    <definedName name="deb44b">#REF!</definedName>
    <definedName name="deb45a">#REF!</definedName>
    <definedName name="deb50a">#REF!</definedName>
    <definedName name="deb50e">#REF!</definedName>
    <definedName name="deb52a">#REF!</definedName>
    <definedName name="deb53a">#REF!</definedName>
    <definedName name="deb61a">#REF!</definedName>
    <definedName name="deb63a">#REF!</definedName>
    <definedName name="deb65a">#REF!</definedName>
    <definedName name="deb65b">#REF!</definedName>
    <definedName name="deb68b">#REF!</definedName>
    <definedName name="deb71a">#REF!</definedName>
    <definedName name="deb72a">#REF!</definedName>
    <definedName name="deb77a">#REF!</definedName>
    <definedName name="deb82b">#REF!</definedName>
    <definedName name="deb84a">#REF!</definedName>
    <definedName name="deb86a">#REF!</definedName>
    <definedName name="deb9a">#REF!</definedName>
    <definedName name="débit">#REF!</definedName>
    <definedName name="Débit_inf_base">#REF!</definedName>
    <definedName name="Débit_Plv_A">#REF!</definedName>
    <definedName name="Débit_Plv_Amal1">#REF!</definedName>
    <definedName name="Débit_Plv_Amal2">#REF!</definedName>
    <definedName name="Débit_Plv_B">#REF!</definedName>
    <definedName name="Débit_Plv_C">#REF!</definedName>
    <definedName name="Débit_Plv_CollD">#REF!</definedName>
    <definedName name="Débit_Plv_D">#REF!</definedName>
    <definedName name="Débits">#REF!</definedName>
    <definedName name="DEc">#REF!</definedName>
    <definedName name="DEe">#REF!</definedName>
    <definedName name="DEex">#REF!</definedName>
    <definedName name="DENSETRUISS">#REF!</definedName>
    <definedName name="densité">#REF!</definedName>
    <definedName name="DEp">#REF!</definedName>
    <definedName name="Dex">#REF!</definedName>
    <definedName name="diam">#REF!</definedName>
    <definedName name="Diam_int">#REF!</definedName>
    <definedName name="Diam_Prix">#REF!</definedName>
    <definedName name="Diam_Prix_BP">#REF!</definedName>
    <definedName name="Diam_Prix_fonte">#REF!</definedName>
    <definedName name="Diam_PVC16">#REF!</definedName>
    <definedName name="Dint">'[6]2. Diamètre_Eco'!$D$31</definedName>
    <definedName name="diver">#REF!</definedName>
    <definedName name="DL1r">#REF!</definedName>
    <definedName name="DL1t">#REF!</definedName>
    <definedName name="DL2r">#REF!</definedName>
    <definedName name="DL2t">#REF!</definedName>
    <definedName name="DL3r">#REF!</definedName>
    <definedName name="DL3t">#REF!</definedName>
    <definedName name="dlim1" localSheetId="0">#REF!</definedName>
    <definedName name="dlim1">[2]Divers!$B$11</definedName>
    <definedName name="dlim2" localSheetId="0">#REF!</definedName>
    <definedName name="dlim2">[2]Divers!$C$11</definedName>
    <definedName name="dlim3" localSheetId="0">#REF!</definedName>
    <definedName name="dlim3">[2]Divers!$D$11</definedName>
    <definedName name="DN">#REF!</definedName>
    <definedName name="Domestique__m3_j">[4]Param!$B$36</definedName>
    <definedName name="dot">#REF!</definedName>
    <definedName name="dotation2020">#REF!</definedName>
    <definedName name="dotécole">'[9]écoles et lycées'!$J$34</definedName>
    <definedName name="dp">'[5]Métré Canal et DO'!#REF!</definedName>
    <definedName name="DP_A">'[10]Laayoune-EP-CollPrx'!$M$98,'[10]Laayoune-EP-CollPrx'!$M$101,'[10]Laayoune-EP-CollPrx'!$M$107,'[10]Laayoune-EP-CollPrx'!$M$126,'[10]Laayoune-EP-CollPrx'!$M$132,'[10]Laayoune-EP-CollPrx'!$M$138,'[10]Laayoune-EP-CollPrx'!$M$157,'[10]Laayoune-EP-CollPrx'!$M$168,'[10]Laayoune-EP-CollPrx'!$M$171,'[10]Laayoune-EP-CollPrx'!$M$182,'[10]Laayoune-EP-CollPrx'!$M$188,'[10]Laayoune-EP-CollPrx'!$M$205,'[10]Laayoune-EP-CollPrx'!$M$212,'[10]Laayoune-EP-CollPrx'!$M$218,'[10]Laayoune-EP-CollPrx'!$M$237,'[10]Laayoune-EP-CollPrx'!$M$240,'[10]Laayoune-EP-CollPrx'!$M$253,'[10]Laayoune-EP-CollPrx'!#REF!,'[10]Laayoune-EP-CollPrx'!$M$259</definedName>
    <definedName name="dpp">#REF!</definedName>
    <definedName name="DT" localSheetId="0">#REF!</definedName>
    <definedName name="DT">[11]PU!$A$81:$B$94</definedName>
    <definedName name="DT1r">#REF!</definedName>
    <definedName name="DT1t">#REF!</definedName>
    <definedName name="DT2r">#REF!</definedName>
    <definedName name="DT2t">#REF!</definedName>
    <definedName name="DT3r">#REF!</definedName>
    <definedName name="DT3t">#REF!</definedName>
    <definedName name="DTE" localSheetId="0">#REF!</definedName>
    <definedName name="DTE">[11]PU!$A$81:$C$94</definedName>
    <definedName name="DTXE" localSheetId="0">#REF!</definedName>
    <definedName name="DTXE">[11]PU!$A$81:$D$94</definedName>
    <definedName name="DXTE" localSheetId="0">#REF!</definedName>
    <definedName name="DXTE">[11]PU!$A$81:$E$94</definedName>
    <definedName name="E1_2020">#REF!</definedName>
    <definedName name="E10_2020">#REF!</definedName>
    <definedName name="E11_2020">#REF!</definedName>
    <definedName name="E12_2020">#REF!</definedName>
    <definedName name="E13_2020">#REF!</definedName>
    <definedName name="E14_2020">#REF!</definedName>
    <definedName name="E15_2020">#REF!</definedName>
    <definedName name="E16_2020">#REF!</definedName>
    <definedName name="E2_2020">#REF!</definedName>
    <definedName name="E3_2020">#REF!</definedName>
    <definedName name="E4_2020">#REF!</definedName>
    <definedName name="E5_2020">#REF!</definedName>
    <definedName name="E6_2020">#REF!</definedName>
    <definedName name="E7_2020">#REF!</definedName>
    <definedName name="E8_2020">#REF!</definedName>
    <definedName name="E9_2020">#REF!</definedName>
    <definedName name="Ech">#REF!</definedName>
    <definedName name="ech_f_a">#REF!</definedName>
    <definedName name="ech_far">#REF!</definedName>
    <definedName name="ech_kh">#REF!</definedName>
    <definedName name="ech_moh">#REF!</definedName>
    <definedName name="ech_qr">#REF!</definedName>
    <definedName name="ech_réh">#REF!</definedName>
    <definedName name="echellon">#REF!</definedName>
    <definedName name="Echelons">#REF!</definedName>
    <definedName name="emissprof">#REF!</definedName>
    <definedName name="ep">#REF!</definedName>
    <definedName name="epaiss" localSheetId="0">#REF!</definedName>
    <definedName name="epaiss">[2]PUCana!$B$15</definedName>
    <definedName name="epp">#REF!</definedName>
    <definedName name="eprof">#REF!</definedName>
    <definedName name="ES1_2020">#REF!</definedName>
    <definedName name="ES2_2020">#REF!</definedName>
    <definedName name="ES3_2020">#REF!</definedName>
    <definedName name="ES4_2020">#REF!</definedName>
    <definedName name="ESC1_2020">#REF!</definedName>
    <definedName name="ESC2_2020">#REF!</definedName>
    <definedName name="ESC3_2020">#REF!</definedName>
    <definedName name="essai">#REF!</definedName>
    <definedName name="EVALUATION">[12]Sheet1!#REF!</definedName>
    <definedName name="F">[13]zonning!$F$30</definedName>
    <definedName name="F.1.1">#REF!</definedName>
    <definedName name="F.1.2">#REF!</definedName>
    <definedName name="F.1.3">#REF!</definedName>
    <definedName name="F.2">#REF!</definedName>
    <definedName name="FLUX">#REF!</definedName>
    <definedName name="fp">'[5]Métré Canal et DO'!#REF!</definedName>
    <definedName name="fpp">#REF!</definedName>
    <definedName name="g">#REF!</definedName>
    <definedName name="gou">#REF!</definedName>
    <definedName name="goud">[14]Recappe_Extension!$L$8:$L$128</definedName>
    <definedName name="Goud_réha">#REF!</definedName>
    <definedName name="Goudr">#REF!</definedName>
    <definedName name="goudr_far">#REF!</definedName>
    <definedName name="Goudr_kh">#REF!</definedName>
    <definedName name="goudr_moh">#REF!</definedName>
    <definedName name="goudr_qr">#REF!</definedName>
    <definedName name="goudron">[1]Recappe!$V$8:$V$153</definedName>
    <definedName name="gp">'[5]Métré Canal et DO'!#REF!</definedName>
    <definedName name="gpp">#REF!</definedName>
    <definedName name="h">#REF!</definedName>
    <definedName name="Hauteur_des_bassins_2">#REF!</definedName>
    <definedName name="hpp">#REF!</definedName>
    <definedName name="hr">#REF!</definedName>
    <definedName name="hta">#REF!</definedName>
    <definedName name="htf">#REF!</definedName>
    <definedName name="I">#REF!</definedName>
    <definedName name="iaff">#REF!</definedName>
    <definedName name="IM1_2020">#REF!</definedName>
    <definedName name="IM10_2020">#REF!</definedName>
    <definedName name="IM11_2020">#REF!</definedName>
    <definedName name="IM12_2020">#REF!</definedName>
    <definedName name="IM13_2020">#REF!</definedName>
    <definedName name="IM14_2020">#REF!</definedName>
    <definedName name="IM15_2020">#REF!</definedName>
    <definedName name="IM16_2020">#REF!</definedName>
    <definedName name="IM17_2020">#REF!</definedName>
    <definedName name="IM18_2020">#REF!</definedName>
    <definedName name="IM19_2020">#REF!</definedName>
    <definedName name="IM2_2020">#REF!</definedName>
    <definedName name="IM20_2020">#REF!</definedName>
    <definedName name="IM21_2020">#REF!</definedName>
    <definedName name="IM22_2020">#REF!</definedName>
    <definedName name="IM23_2020">#REF!</definedName>
    <definedName name="IM24_2020">#REF!</definedName>
    <definedName name="IM25_2020">#REF!</definedName>
    <definedName name="IM26_2020">#REF!</definedName>
    <definedName name="IM3_2020">#REF!</definedName>
    <definedName name="IM4_2020">#REF!</definedName>
    <definedName name="IM40_2020">#REF!</definedName>
    <definedName name="IM5_2020">#REF!</definedName>
    <definedName name="IM6_2020">#REF!</definedName>
    <definedName name="IM7_2020">#REF!</definedName>
    <definedName name="IM8_2020">#REF!</definedName>
    <definedName name="IM9_2020">#REF!</definedName>
    <definedName name="IMM">#REF!</definedName>
    <definedName name="_xlnm.Print_Titles" localSheetId="0">'BPU-GLOBAL'!$8:$9</definedName>
    <definedName name="Industrielle__m3_j">[4]Param!$B$38</definedName>
    <definedName name="Inv_Epur" localSheetId="0">#REF!</definedName>
    <definedName name="Inv_Epur">[15]Comptes!$E$138</definedName>
    <definedName name="Inv_Tertiaire" localSheetId="0">#REF!</definedName>
    <definedName name="Inv_Tertiaire">[15]Comptes!$E$139</definedName>
    <definedName name="jpp">#REF!</definedName>
    <definedName name="K">#REF!</definedName>
    <definedName name="k_s">#REF!</definedName>
    <definedName name="K_t____Eté">#REF!</definedName>
    <definedName name="K_t____Hiver">#REF!</definedName>
    <definedName name="K_t____Moyenne">#REF!</definedName>
    <definedName name="K_u">#REF!</definedName>
    <definedName name="ka">#REF!</definedName>
    <definedName name="KPH">#REF!</definedName>
    <definedName name="kpp">#REF!</definedName>
    <definedName name="Kt">#REF!</definedName>
    <definedName name="KT___Eté">#REF!</definedName>
    <definedName name="KT___Hiver">#REF!</definedName>
    <definedName name="KT___Moyenne">#REF!</definedName>
    <definedName name="KTaH">#REF!</definedName>
    <definedName name="KTaM">#REF!</definedName>
    <definedName name="L_P_réha">#REF!</definedName>
    <definedName name="L_Pose">#REF!</definedName>
    <definedName name="laca">#REF!</definedName>
    <definedName name="lacf">'[5]dim lag'!$G$34</definedName>
    <definedName name="lafa">#REF!</definedName>
    <definedName name="laff">'[5]dim lag'!$D$34</definedName>
    <definedName name="Lame_eau">#REF!</definedName>
    <definedName name="larg">#REF!</definedName>
    <definedName name="larg1">#REF!</definedName>
    <definedName name="larg2">#REF!</definedName>
    <definedName name="larg3">#REF!</definedName>
    <definedName name="larg4">#REF!</definedName>
    <definedName name="largb">#REF!</definedName>
    <definedName name="largc">#REF!</definedName>
    <definedName name="large">#REF!</definedName>
    <definedName name="largeur_à_la_crête">[16]Facultatif!#REF!</definedName>
    <definedName name="largeur_à_la_crête_2">#REF!</definedName>
    <definedName name="largeur_à_Mi_hauteur_2">#REF!</definedName>
    <definedName name="largeur_au_fond_2">#REF!</definedName>
    <definedName name="largex">#REF!</definedName>
    <definedName name="largp">#REF!</definedName>
    <definedName name="lca">#REF!</definedName>
    <definedName name="lcf">'[5]dim lag'!$G$33</definedName>
    <definedName name="leger">[1]Recappe!#REF!</definedName>
    <definedName name="lfa">#REF!</definedName>
    <definedName name="lff">'[5]dim lag'!$D$33</definedName>
    <definedName name="linb">[1]Recappe!#REF!</definedName>
    <definedName name="litpose" localSheetId="0">#REF!</definedName>
    <definedName name="litpose">[2]PUCana!$B$5</definedName>
    <definedName name="lmin" localSheetId="0">#REF!</definedName>
    <definedName name="lmin">[2]PUCana!$B$8</definedName>
    <definedName name="Log_Off">#REF!</definedName>
    <definedName name="long">#REF!</definedName>
    <definedName name="long1">#REF!</definedName>
    <definedName name="long2">#REF!</definedName>
    <definedName name="long3">#REF!</definedName>
    <definedName name="long4">#REF!</definedName>
    <definedName name="longb">#REF!</definedName>
    <definedName name="longc">#REF!</definedName>
    <definedName name="longe">#REF!</definedName>
    <definedName name="longex">#REF!</definedName>
    <definedName name="longp">#REF!</definedName>
    <definedName name="longueur_à_la_crête_2">#REF!</definedName>
    <definedName name="longueur_à_Mi_Hauteur_2">#REF!</definedName>
    <definedName name="longueur_au_fond_2">#REF!</definedName>
    <definedName name="lourd">[1]Recappe!#REF!</definedName>
    <definedName name="lp">[3]Recappe_Intercp!$J$8:$J$11</definedName>
    <definedName name="lp_f_a">#REF!</definedName>
    <definedName name="lp_far">#REF!</definedName>
    <definedName name="LP_kh">#REF!</definedName>
    <definedName name="lp_moh">#REF!</definedName>
    <definedName name="lp_qr">#REF!</definedName>
    <definedName name="lpe">[1]Recappe!$K$8:$K$153</definedName>
    <definedName name="lpm">#REF!</definedName>
    <definedName name="lpr">[1]Recappe!$T$8:$T$153</definedName>
    <definedName name="lpt">#REF!</definedName>
    <definedName name="M">#REF!</definedName>
    <definedName name="M1_2020">#REF!</definedName>
    <definedName name="M2_2020">#REF!</definedName>
    <definedName name="M3_2020">#REF!</definedName>
    <definedName name="M4_2020">#REF!</definedName>
    <definedName name="Mc">#REF!</definedName>
    <definedName name="McollB">#REF!</definedName>
    <definedName name="MEmiss">#REF!</definedName>
    <definedName name="Métré_du_groupe_4">#REF!</definedName>
    <definedName name="Métrégpe1">#REF!</definedName>
    <definedName name="Mext">#REF!</definedName>
    <definedName name="Mil">#REF!</definedName>
    <definedName name="MIL1_2020">#REF!</definedName>
    <definedName name="MIL2_2020">#REF!</definedName>
    <definedName name="MIL3_2020">'[17]Taux de Remplissage'!#REF!</definedName>
    <definedName name="Min">'[6]5.1.DEG_Calcul_h'!#REF!</definedName>
    <definedName name="MOP">#REF!</definedName>
    <definedName name="Mr">#REF!</definedName>
    <definedName name="Mrehab">#REF!</definedName>
    <definedName name="MV_1">#REF!</definedName>
    <definedName name="MV_1200">#REF!</definedName>
    <definedName name="MV_2">#REF!</definedName>
    <definedName name="MV_3">#REF!</definedName>
    <definedName name="MV_4">#REF!</definedName>
    <definedName name="N">#REF!</definedName>
    <definedName name="NB_bachée">#REF!</definedName>
    <definedName name="NB_bachée2005">#REF!</definedName>
    <definedName name="Nb_bachée2010">#REF!</definedName>
    <definedName name="Nb_bachée2015">#REF!</definedName>
    <definedName name="Nb_bachée2020">#REF!</definedName>
    <definedName name="Nn0">#REF!</definedName>
    <definedName name="nom">#REF!</definedName>
    <definedName name="nom_Coll">#REF!</definedName>
    <definedName name="nom_Coll_Kh">#REF!</definedName>
    <definedName name="Nom_Coll_Moh">#REF!</definedName>
    <definedName name="nom_f_a">#REF!</definedName>
    <definedName name="nom_far">#REF!</definedName>
    <definedName name="nom_qr">#REF!</definedName>
    <definedName name="Nom_réha">#REF!</definedName>
    <definedName name="noms">[18]Recappe_Renforc!$B$8:$B$26</definedName>
    <definedName name="oreg1" localSheetId="0">#REF!</definedName>
    <definedName name="oreg1">[2]Divers!$F$9</definedName>
    <definedName name="oreg2" localSheetId="0">#REF!</definedName>
    <definedName name="oreg2">[2]Divers!$G$9</definedName>
    <definedName name="ovoides" localSheetId="0">#REF!</definedName>
    <definedName name="ovoides">[2]PU!$A$63:$B$77</definedName>
    <definedName name="p">'[19]5x25'!$J$19</definedName>
    <definedName name="pav">#REF!</definedName>
    <definedName name="pav_far">#REF!</definedName>
    <definedName name="Pav_kh">#REF!</definedName>
    <definedName name="pav_moh">#REF!</definedName>
    <definedName name="pavée">[1]Recappe!$U$8:$U$153</definedName>
    <definedName name="pbeton" localSheetId="0">#REF!</definedName>
    <definedName name="pbeton">[2]Rectangulaire!$C$4</definedName>
    <definedName name="pcoff" localSheetId="0">#REF!</definedName>
    <definedName name="pcoff">[2]Rectangulaire!$C$5</definedName>
    <definedName name="PdC_PVC16">#REF!</definedName>
    <definedName name="Pent">#REF!</definedName>
    <definedName name="Pente">#REF!</definedName>
    <definedName name="Pente_du_talus_L_H_2">#REF!</definedName>
    <definedName name="pente1">#REF!</definedName>
    <definedName name="pfer" localSheetId="0">#REF!</definedName>
    <definedName name="pfer">[2]Rectangulaire!$C$6</definedName>
    <definedName name="plusvalue1">#REF!</definedName>
    <definedName name="plvCh2000">#REF!</definedName>
    <definedName name="PlVlCh">[7]Recappe!$AY$8:$AY$153</definedName>
    <definedName name="Pompage">#REF!</definedName>
    <definedName name="pop">#REF!</definedName>
    <definedName name="Pop_2000">#REF!</definedName>
    <definedName name="Pop_2001">#REF!</definedName>
    <definedName name="pop_ménages">[20]Dotations!$B$21</definedName>
    <definedName name="population">[21]pop!$E$30:$W$33</definedName>
    <definedName name="PP_rocher">#REF!</definedName>
    <definedName name="pprof">#REF!</definedName>
    <definedName name="pprofondeur">#REF!</definedName>
    <definedName name="prd">[12]Sheet1!#REF!</definedName>
    <definedName name="prdsomm">[12]Sheet1!#REF!</definedName>
    <definedName name="Prix">#REF!</definedName>
    <definedName name="Prix_BP">#REF!</definedName>
    <definedName name="Prix_conduiteCAO">#REF!</definedName>
    <definedName name="Prix_Fonte">#REF!</definedName>
    <definedName name="Prof">#REF!</definedName>
    <definedName name="prof1">#REF!</definedName>
    <definedName name="profb">#REF!</definedName>
    <definedName name="profc">#REF!</definedName>
    <definedName name="profc1">#REF!</definedName>
    <definedName name="profc2">#REF!</definedName>
    <definedName name="profc3">#REF!</definedName>
    <definedName name="profc4">#REF!</definedName>
    <definedName name="profe">#REF!</definedName>
    <definedName name="profex">#REF!</definedName>
    <definedName name="Profondeur">[1]Recappe!$BA$8:$BA$154</definedName>
    <definedName name="profp">#REF!</definedName>
    <definedName name="pta">#REF!</definedName>
    <definedName name="ptf">#REF!</definedName>
    <definedName name="PU_meuble">[22]PU!$D$24</definedName>
    <definedName name="Puiss_4">#REF!</definedName>
    <definedName name="Puiss1">#REF!</definedName>
    <definedName name="Puiss10">#REF!</definedName>
    <definedName name="Puiss2">#REF!</definedName>
    <definedName name="Puiss3">#REF!</definedName>
    <definedName name="Puiss4">#REF!</definedName>
    <definedName name="puiss5">#REF!</definedName>
    <definedName name="puiss6">#REF!</definedName>
    <definedName name="puiss7">#REF!</definedName>
    <definedName name="puiss8">#REF!</definedName>
    <definedName name="Puiss9">#REF!</definedName>
    <definedName name="PV_1">#REF!</definedName>
    <definedName name="PV_1000">#REF!</definedName>
    <definedName name="PV_1200">#REF!</definedName>
    <definedName name="PV_2">#REF!</definedName>
    <definedName name="PV_3">#REF!</definedName>
    <definedName name="PV_4">#REF!</definedName>
    <definedName name="PV_rocher">[22]PU!$D$25</definedName>
    <definedName name="PVC_250">#REF!</definedName>
    <definedName name="PVC_250_4_far">#REF!</definedName>
    <definedName name="PVC_250_4_kh">#REF!</definedName>
    <definedName name="pvc_250_4_moh">#REF!</definedName>
    <definedName name="PVC_250_4_réh">#REF!</definedName>
    <definedName name="pvc_250_f_a">#REF!</definedName>
    <definedName name="pvc_250_qr">#REF!</definedName>
    <definedName name="PVC_315">#REF!</definedName>
    <definedName name="pvc_315_4_far">#REF!</definedName>
    <definedName name="PVC_315_4_kh">#REF!</definedName>
    <definedName name="pvc_315_4_moh">#REF!</definedName>
    <definedName name="PVC_315_4_réh">#REF!</definedName>
    <definedName name="PVC_315_8_kh">#REF!</definedName>
    <definedName name="PVC_315_8_réh">#REF!</definedName>
    <definedName name="pvc_315_f_a">#REF!</definedName>
    <definedName name="pvc_315_qr">#REF!</definedName>
    <definedName name="pvc_400">[1]Recappe!$AG$8:$AG$154</definedName>
    <definedName name="pvc_400_4_far">#REF!</definedName>
    <definedName name="PVC_400_4_kh">#REF!</definedName>
    <definedName name="pvc_400_4_moh">#REF!</definedName>
    <definedName name="PVC_400_4_réh">#REF!</definedName>
    <definedName name="PVC_400_8_réh">#REF!</definedName>
    <definedName name="pvc_400_f_a">#REF!</definedName>
    <definedName name="pvc_400_qr">#REF!</definedName>
    <definedName name="pvc_500">[14]Recappe_Extension!$Y$8:$Y$128</definedName>
    <definedName name="pvc_500_4_moh">#REF!</definedName>
    <definedName name="PVC_500_4_réh">#REF!</definedName>
    <definedName name="PVC_500_8_réh">#REF!</definedName>
    <definedName name="pvc_500_f_a">#REF!</definedName>
    <definedName name="pvc_500_qr">#REF!</definedName>
    <definedName name="pvc315_2">#REF!</definedName>
    <definedName name="pvch">#REF!</definedName>
    <definedName name="pvcr250">[7]Recappe!$AD$8:$AD$153</definedName>
    <definedName name="pvcr315">[7]Recappe!$AE$8:$AE$153</definedName>
    <definedName name="Q">#REF!</definedName>
    <definedName name="Q2Q1">#REF!</definedName>
    <definedName name="Q2q3">#REF!</definedName>
    <definedName name="Qéq1">#REF!</definedName>
    <definedName name="Qéq10">#REF!</definedName>
    <definedName name="Qéq2">#REF!</definedName>
    <definedName name="Qéq3">#REF!</definedName>
    <definedName name="Qéq4">#REF!</definedName>
    <definedName name="qéq5">#REF!</definedName>
    <definedName name="qéq6">#REF!</definedName>
    <definedName name="qéq7">#REF!</definedName>
    <definedName name="qéq8">#REF!</definedName>
    <definedName name="Qéq9">#REF!</definedName>
    <definedName name="QEUVAR1">#REF!</definedName>
    <definedName name="Qmax">'[6]4. EQUIP'!#REF!</definedName>
    <definedName name="QPS">#REF!</definedName>
    <definedName name="Qréel">#REF!</definedName>
    <definedName name="QS">#REF!</definedName>
    <definedName name="Rac">'[23]Rep pop'!$A$5:$AE$56</definedName>
    <definedName name="Racc">'[23]Rep pop'!$A$5:$AD$56</definedName>
    <definedName name="ragard">#REF!</definedName>
    <definedName name="Rang">#REF!</definedName>
    <definedName name="Range">#REF!</definedName>
    <definedName name="Rangn">#REF!</definedName>
    <definedName name="Rapport_largeur__Rayon_2">#REF!</definedName>
    <definedName name="Rapport_Longueur_largeur_2">#REF!</definedName>
    <definedName name="Rayon_de_courbure_2">#REF!</definedName>
    <definedName name="rch">#REF!</definedName>
    <definedName name="rcollb">#REF!</definedName>
    <definedName name="reg_1000_3_réh">#REF!</definedName>
    <definedName name="reg_1000_6_réh">#REF!</definedName>
    <definedName name="reg_3">[18]Recappe_Renforc!$AJ$8:$AJ$26</definedName>
    <definedName name="reg_3_700_qr">#REF!</definedName>
    <definedName name="reg_3_800_qr">#REF!</definedName>
    <definedName name="reg_3_f_a">#REF!</definedName>
    <definedName name="reg_3_far">#REF!</definedName>
    <definedName name="reg_3_kh">#REF!</definedName>
    <definedName name="reg_3_moh">#REF!</definedName>
    <definedName name="reg_6">[18]Recappe_Renforc!$AK$8:$AK$26</definedName>
    <definedName name="reg_6_700_qr">#REF!</definedName>
    <definedName name="reg_6_f_a">#REF!</definedName>
    <definedName name="reg_6_far">#REF!</definedName>
    <definedName name="reg_6_kh">#REF!</definedName>
    <definedName name="reg_6_moh">#REF!</definedName>
    <definedName name="Reg_700_3_réh">#REF!</definedName>
    <definedName name="reg_700_6_réh">#REF!</definedName>
    <definedName name="reg_800_3_réh">#REF!</definedName>
    <definedName name="reg_800_6_réh">#REF!</definedName>
    <definedName name="reg_t150_3_réh">#REF!</definedName>
    <definedName name="reg_t150_6_réh">#REF!</definedName>
    <definedName name="Reg600.3">[1]Recappe!$AS$8:$AS$154</definedName>
    <definedName name="Reg600.3.6">[1]Recappe!$AT$8:$AT$154</definedName>
    <definedName name="Reg800.3">[1]Recappe!$AV$8:$AV$154</definedName>
    <definedName name="Reg800.3.6">[1]Recappe!$AW$8:$AW$154</definedName>
    <definedName name="regard">#REF!</definedName>
    <definedName name="regard1">#REF!</definedName>
    <definedName name="regard2">#REF!</definedName>
    <definedName name="regCh2000">#REF!</definedName>
    <definedName name="RegChute">#REF!</definedName>
    <definedName name="Rem_1_réha">#REF!</definedName>
    <definedName name="rem_2_réha">#REF!</definedName>
    <definedName name="Rem_P">#REF!</definedName>
    <definedName name="rem_pr">[3]Recappe_Intercp!$H$8:$H$11</definedName>
    <definedName name="rem_pr_f_a">#REF!</definedName>
    <definedName name="rem_pr_far">#REF!</definedName>
    <definedName name="rem_pr_kh">#REF!</definedName>
    <definedName name="rem_pr_moh">#REF!</definedName>
    <definedName name="rem_pr_qr">#REF!</definedName>
    <definedName name="Rem_S">#REF!</definedName>
    <definedName name="rem_sec">[3]Recappe_Intercp!$I$8:$I$11</definedName>
    <definedName name="rem_sec_f_a">#REF!</definedName>
    <definedName name="rem_sec_far">#REF!</definedName>
    <definedName name="rem_sec_kh">#REF!</definedName>
    <definedName name="rem_sec_moh">#REF!</definedName>
    <definedName name="rem_sec_qr">#REF!</definedName>
    <definedName name="remiss">#REF!</definedName>
    <definedName name="Rend1">#REF!</definedName>
    <definedName name="Rend10">#REF!</definedName>
    <definedName name="rend11">#REF!</definedName>
    <definedName name="rend12">#REF!</definedName>
    <definedName name="rend13">#REF!</definedName>
    <definedName name="rend14">#REF!</definedName>
    <definedName name="rend15">#REF!</definedName>
    <definedName name="rend16">#REF!</definedName>
    <definedName name="rend17">#REF!</definedName>
    <definedName name="rend18">#REF!</definedName>
    <definedName name="rend19">#REF!</definedName>
    <definedName name="Rend2">#REF!</definedName>
    <definedName name="rend20">#REF!</definedName>
    <definedName name="Rend3">#REF!</definedName>
    <definedName name="Rend4">#REF!</definedName>
    <definedName name="Rend5">#REF!</definedName>
    <definedName name="Rend6">#REF!</definedName>
    <definedName name="Rend7">#REF!</definedName>
    <definedName name="Rend8">#REF!</definedName>
    <definedName name="Rend9">#REF!</definedName>
    <definedName name="repartition">[24]TABLE!$A$3:$AK$99</definedName>
    <definedName name="Rés">#REF!</definedName>
    <definedName name="reserv2">#REF!</definedName>
    <definedName name="Revanche_2">#REF!</definedName>
    <definedName name="rext">#REF!</definedName>
    <definedName name="rfd">[1]Recappe!#REF!</definedName>
    <definedName name="rfs">[1]Recappe!#REF!</definedName>
    <definedName name="rgb">[1]Recappe!#REF!</definedName>
    <definedName name="RH">#REF!</definedName>
    <definedName name="Roch">#REF!</definedName>
    <definedName name="roch_f_a">#REF!</definedName>
    <definedName name="roch_far">#REF!</definedName>
    <definedName name="roch_kh">#REF!</definedName>
    <definedName name="Roch_moh">#REF!</definedName>
    <definedName name="roch_qr">#REF!</definedName>
    <definedName name="Roch_réhab">#REF!</definedName>
    <definedName name="RoE">[1]Recappe!$C$8:$C$153</definedName>
    <definedName name="rom">#REF!</definedName>
    <definedName name="rop">#REF!</definedName>
    <definedName name="ror">[1]Recappe!$L$8:$L$153</definedName>
    <definedName name="rot">#REF!</definedName>
    <definedName name="rprof">#REF!</definedName>
    <definedName name="Rqvh">[25]ABAQUE!$B$13:$D$119</definedName>
    <definedName name="rreg1" localSheetId="0">#REF!</definedName>
    <definedName name="rreg1">[2]Divers!$H$9</definedName>
    <definedName name="rreg2" localSheetId="0">#REF!</definedName>
    <definedName name="rreg2">[2]Divers!$I$9</definedName>
    <definedName name="rrehab">#REF!</definedName>
    <definedName name="S">'[6]4. EQUIP'!#REF!</definedName>
    <definedName name="S1_2020">#REF!</definedName>
    <definedName name="S2_2020">#REF!</definedName>
    <definedName name="S3_2020">#REF!</definedName>
    <definedName name="S4_2020">#REF!</definedName>
    <definedName name="section">#REF!</definedName>
    <definedName name="Souk_2020">#REF!</definedName>
    <definedName name="Sp1_2020">#REF!</definedName>
    <definedName name="Sp2_2020">#REF!</definedName>
    <definedName name="Sp3_2020">#REF!</definedName>
    <definedName name="SR">#REF!</definedName>
    <definedName name="SR1_2020">#REF!</definedName>
    <definedName name="SR10_2020">#REF!</definedName>
    <definedName name="sr1000.2">#REF!</definedName>
    <definedName name="sr101.2">#REF!</definedName>
    <definedName name="sr102.2">#REF!</definedName>
    <definedName name="sr103.2">#REF!</definedName>
    <definedName name="SR11_2020">#REF!</definedName>
    <definedName name="SR12_2020">#REF!</definedName>
    <definedName name="SR13_2020">#REF!</definedName>
    <definedName name="SR14_2020">#REF!</definedName>
    <definedName name="SR15_2020">#REF!</definedName>
    <definedName name="SR2_2020">#REF!</definedName>
    <definedName name="sr200.2">#REF!</definedName>
    <definedName name="SR3_2020">#REF!</definedName>
    <definedName name="sr300.2">#REF!</definedName>
    <definedName name="SR4_2020">#REF!</definedName>
    <definedName name="sr400.2">#REF!</definedName>
    <definedName name="SR5_2020">#REF!</definedName>
    <definedName name="sr500.2">#REF!</definedName>
    <definedName name="SR6_2020">#REF!</definedName>
    <definedName name="sr600.2">#REF!</definedName>
    <definedName name="SR7_2020">#REF!</definedName>
    <definedName name="sr700.2">#REF!</definedName>
    <definedName name="SR8_2020">#REF!</definedName>
    <definedName name="sr800.2">#REF!</definedName>
    <definedName name="SR9_2020">#REF!</definedName>
    <definedName name="sr900.2">#REF!</definedName>
    <definedName name="SReq_2005">#REF!</definedName>
    <definedName name="Sreq_2010">#REF!</definedName>
    <definedName name="Sreq_2015">#REF!</definedName>
    <definedName name="Sreq_2020">#REF!</definedName>
    <definedName name="stationr">#REF!</definedName>
    <definedName name="Superf_req_2020">#REF!</definedName>
    <definedName name="Superficie">#REF!</definedName>
    <definedName name="Surface_à_mi_hauteur_2">#REF!</definedName>
    <definedName name="surl" localSheetId="0">#REF!</definedName>
    <definedName name="surl">[2]PUCana!$B$6</definedName>
    <definedName name="T_CUC">#REF!</definedName>
    <definedName name="T_diam">#REF!</definedName>
    <definedName name="T_Racc">#REF!</definedName>
    <definedName name="T_racc_2005">[26]Param!$B$31</definedName>
    <definedName name="T_racc_2010">[26]Param!$B$32</definedName>
    <definedName name="T_racc_2015">[26]Param!$B$33</definedName>
    <definedName name="T_racc_2020">[26]Param!$B$34</definedName>
    <definedName name="t1E">[1]Recappe!$D$8:$D$153</definedName>
    <definedName name="t1m">#REF!</definedName>
    <definedName name="T1R">[1]Recappe!$M$8:$M$153</definedName>
    <definedName name="t1t">#REF!</definedName>
    <definedName name="t2E">[1]Recappe!$E$8:$E$153</definedName>
    <definedName name="t2m">#REF!</definedName>
    <definedName name="t2r">[1]Recappe!$N$8:$N$153</definedName>
    <definedName name="t2t">#REF!</definedName>
    <definedName name="t3E">[1]Recappe!$F$8:$F$153</definedName>
    <definedName name="t3m">#REF!</definedName>
    <definedName name="t3r">[1]Recappe!$O$8:$O$153</definedName>
    <definedName name="t3t">#REF!</definedName>
    <definedName name="t4E">#REF!</definedName>
    <definedName name="t4m">#REF!</definedName>
    <definedName name="t4r">[7]Recappe!$P$8:$P$153</definedName>
    <definedName name="t4t">#REF!</definedName>
    <definedName name="Ta">#REF!</definedName>
    <definedName name="Ta_s">#REF!</definedName>
    <definedName name="TA_u">#REF!</definedName>
    <definedName name="TAAM_2000_2005">#REF!</definedName>
    <definedName name="TAAM_2001_2005">#REF!</definedName>
    <definedName name="TAAM_2005_2010">#REF!</definedName>
    <definedName name="TAAM_2010_2015">#REF!</definedName>
    <definedName name="TAAM_2015_2020">#REF!</definedName>
    <definedName name="Tab_DN">#REF!</definedName>
    <definedName name="Tab_QS">#REF!</definedName>
    <definedName name="Tab_qsd">#REF!</definedName>
    <definedName name="TAB_TR">#REF!</definedName>
    <definedName name="Tab_vc">#REF!</definedName>
    <definedName name="Tab_VS">#REF!</definedName>
    <definedName name="Tab_vsd">#REF!</definedName>
    <definedName name="Table">'[27]Données BV'!$A$2:$I$23</definedName>
    <definedName name="TABLE_C">#REF!</definedName>
    <definedName name="Table_diam">#REF!</definedName>
    <definedName name="Table_DN">#REF!</definedName>
    <definedName name="TABLE_O">#REF!</definedName>
    <definedName name="Table_s">#REF!</definedName>
    <definedName name="Table_sd">#REF!</definedName>
    <definedName name="Table_u">#REF!</definedName>
    <definedName name="Table_ud">#REF!</definedName>
    <definedName name="tampon">#REF!</definedName>
    <definedName name="taux">#REF!</definedName>
    <definedName name="Taux_des_eaux_parasites">[28]Param!$B$33</definedName>
    <definedName name="tauxterr">#REF!</definedName>
    <definedName name="te">#REF!</definedName>
    <definedName name="terrassement">#REF!</definedName>
    <definedName name="TerS">#REF!</definedName>
    <definedName name="Tf">#REF!</definedName>
    <definedName name="TH">#REF!</definedName>
    <definedName name="THC">#REF!</definedName>
    <definedName name="TITRE">#REF!</definedName>
    <definedName name="TM">#REF!</definedName>
    <definedName name="TM_1994">[29]F.AEP!#REF!</definedName>
    <definedName name="TMC">#REF!</definedName>
    <definedName name="TminE">#REF!</definedName>
    <definedName name="Tminh">#REF!</definedName>
    <definedName name="Tmoy">#REF!</definedName>
    <definedName name="Tmoymin">#REF!</definedName>
    <definedName name="TR">#REF!</definedName>
    <definedName name="tr_0_2">#REF!</definedName>
    <definedName name="tr_2">[3]Recappe_Intercp!$D$8:$D$11</definedName>
    <definedName name="Tr_2_4">#REF!</definedName>
    <definedName name="tr_2_f_a">#REF!</definedName>
    <definedName name="tr_2_far">#REF!</definedName>
    <definedName name="tr_2_kh">#REF!</definedName>
    <definedName name="Tr_2_moh">#REF!</definedName>
    <definedName name="tr_2_qr">#REF!</definedName>
    <definedName name="Tr_4">#REF!</definedName>
    <definedName name="tr_4_f_a">#REF!</definedName>
    <definedName name="tr_4_far">#REF!</definedName>
    <definedName name="tr_4_kh">#REF!</definedName>
    <definedName name="tr_4_moh">#REF!</definedName>
    <definedName name="tr_4_qr">#REF!</definedName>
    <definedName name="tr_5_kh">#REF!</definedName>
    <definedName name="tr_6">[3]Recappe_Intercp!$F$8:$F$11</definedName>
    <definedName name="tr_6_f_a">#REF!</definedName>
    <definedName name="tr_6_far">#REF!</definedName>
    <definedName name="tr_6_moh">#REF!</definedName>
    <definedName name="tr_6_qr">#REF!</definedName>
    <definedName name="Tr_réha_0_2">#REF!</definedName>
    <definedName name="Tr_réha_2_4">#REF!</definedName>
    <definedName name="Tr_réha_4">#REF!</definedName>
    <definedName name="tr_tot_f_a">#REF!</definedName>
    <definedName name="tr_tot_far">#REF!</definedName>
    <definedName name="tr_tot_moh">#REF!</definedName>
    <definedName name="tr_tot_qr">#REF!</definedName>
    <definedName name="tr_total_kh">#REF!</definedName>
    <definedName name="Tranche1">'[6]5.1.DEG_Calcul_h'!#REF!</definedName>
    <definedName name="Tsm">#REF!</definedName>
    <definedName name="ttm">#REF!</definedName>
    <definedName name="ttt">#REF!</definedName>
    <definedName name="u">#REF!</definedName>
    <definedName name="v">#REF!</definedName>
    <definedName name="V1_2020">#REF!</definedName>
    <definedName name="V2_2020">#REF!</definedName>
    <definedName name="V3_2020">#REF!</definedName>
    <definedName name="V4_2020">#REF!</definedName>
    <definedName name="vac">#REF!</definedName>
    <definedName name="vacs">#REF!</definedName>
    <definedName name="VC">#REF!</definedName>
    <definedName name="Villa">#REF!</definedName>
    <definedName name="Viv">#REF!</definedName>
    <definedName name="VL1_2020">#REF!</definedName>
    <definedName name="VL2_2020">#REF!</definedName>
    <definedName name="VL3_2020">#REF!</definedName>
    <definedName name="VL4_2020">#REF!</definedName>
    <definedName name="VL5_2020">#REF!</definedName>
    <definedName name="VL6_2020">#REF!</definedName>
    <definedName name="Vmax">'[6]4. EQUIP'!#REF!</definedName>
    <definedName name="Volume_bachée">#REF!</definedName>
    <definedName name="Volume_total_2">#REF!</definedName>
    <definedName name="VPS">#REF!</definedName>
    <definedName name="VS">#REF!</definedName>
    <definedName name="w">#REF!</definedName>
    <definedName name="wrn.PRD._.Ben._.Guerir." hidden="1">{"data-lag",#N/A,FALSE,"Data-Lag";"data-BA",#N/A,FALSE,"Data-BA";"variante R1",#N/A,FALSE,"Variante R1";"variante R2",#N/A,FALSE,"Variante R2";"variante P1",#N/A,FALSE,"variante P1";"variante P2",#N/A,FALSE,"variante P2";"variante T1",#N/A,FALSE,"Variante T1";"variante T2",#N/A,FALSE,"Variante T2";"recap",#N/A,FALSE,"Récap"}</definedName>
    <definedName name="x">#REF!</definedName>
    <definedName name="xex">'[17]Débits eaux usées'!#REF!</definedName>
    <definedName name="y">#REF!</definedName>
    <definedName name="z">#REF!</definedName>
    <definedName name="zad1">[13]zonning!#REF!</definedName>
    <definedName name="zad10">[13]zonning!#REF!</definedName>
    <definedName name="zad11">[13]zonning!#REF!</definedName>
    <definedName name="zad12">[13]zonning!#REF!</definedName>
    <definedName name="zad13">[13]zonning!#REF!</definedName>
    <definedName name="zad2">[13]zonning!#REF!</definedName>
    <definedName name="zad3">[13]zonning!#REF!</definedName>
    <definedName name="zad4">[13]zonning!#REF!</definedName>
    <definedName name="zad5">[13]zonning!#REF!</definedName>
    <definedName name="zad6">[13]zonning!#REF!</definedName>
    <definedName name="zad7">[13]zonning!#REF!</definedName>
    <definedName name="zad8">[13]zonning!#REF!</definedName>
    <definedName name="zad9">[13]zonning!#REF!</definedName>
    <definedName name="ZIND">#REF!</definedName>
    <definedName name="ZINDMOD">#REF!</definedName>
    <definedName name="zone">#REF!</definedName>
    <definedName name="_xlnm.Print_Area" localSheetId="0">'BPU-GLOBAL'!$A$1:$F$278</definedName>
    <definedName name="ZONE_IMPRES_MI" localSheetId="0">#REF!</definedName>
    <definedName name="ZONE_IMPRES_MI">'[2]IK-A15'!$B$1:$E$19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5" i="142" l="1"/>
  <c r="D45" i="142"/>
  <c r="D252" i="142"/>
  <c r="D244" i="142"/>
  <c r="A241" i="142"/>
  <c r="A234" i="142"/>
  <c r="D233" i="142"/>
  <c r="D232" i="142"/>
  <c r="A230" i="142"/>
  <c r="D229" i="142"/>
  <c r="D225" i="142"/>
  <c r="D215" i="142"/>
  <c r="D214" i="142"/>
  <c r="D227" i="142" s="1"/>
  <c r="D200" i="142"/>
  <c r="D199" i="142"/>
  <c r="A198" i="142"/>
  <c r="D196" i="142"/>
  <c r="D190" i="142"/>
  <c r="D185" i="142"/>
  <c r="D108" i="142"/>
  <c r="D80" i="142"/>
  <c r="D75" i="142"/>
  <c r="D228" i="142" l="1"/>
  <c r="D55" i="142" l="1"/>
  <c r="D39" i="142"/>
  <c r="D27" i="142"/>
  <c r="A12" i="142"/>
  <c r="A13" i="142" l="1"/>
  <c r="A14" i="142" s="1"/>
  <c r="A15" i="142" s="1"/>
  <c r="A16" i="142" l="1"/>
  <c r="A20" i="142" l="1"/>
  <c r="A21" i="142" l="1"/>
  <c r="A22" i="142" l="1"/>
  <c r="A23" i="142" s="1"/>
  <c r="A24" i="142" s="1"/>
  <c r="A25" i="142" s="1"/>
  <c r="A26" i="142" s="1"/>
  <c r="A27" i="142" l="1"/>
  <c r="A29" i="142"/>
  <c r="A30" i="142" l="1"/>
  <c r="A31" i="142" s="1"/>
  <c r="A32" i="142" l="1"/>
  <c r="A33" i="142" l="1"/>
  <c r="A34" i="142" s="1"/>
  <c r="A35" i="142" s="1"/>
  <c r="A36" i="142" s="1"/>
  <c r="A37" i="142" s="1"/>
  <c r="A38" i="142" s="1"/>
  <c r="A39" i="142" s="1"/>
  <c r="A40" i="142" s="1"/>
  <c r="A41" i="142" s="1"/>
  <c r="A42" i="142" s="1"/>
  <c r="A43" i="142" s="1"/>
  <c r="A44" i="142" s="1"/>
  <c r="A45" i="142" l="1"/>
  <c r="A48" i="142" s="1"/>
  <c r="A49" i="142" l="1"/>
  <c r="A50" i="142" s="1"/>
  <c r="A51" i="142" s="1"/>
  <c r="A52" i="142" s="1"/>
  <c r="A53" i="142" s="1"/>
  <c r="A54" i="142" s="1"/>
  <c r="A55" i="142" s="1"/>
  <c r="A57" i="142" s="1"/>
  <c r="A58" i="142" s="1"/>
  <c r="A59" i="142" s="1"/>
  <c r="A60" i="142" s="1"/>
  <c r="A61" i="142" s="1"/>
  <c r="A62" i="142" s="1"/>
  <c r="A63" i="142" s="1"/>
  <c r="A64" i="142" s="1"/>
  <c r="A65" i="142" l="1"/>
  <c r="A66" i="142" s="1"/>
  <c r="A67" i="142" s="1"/>
  <c r="A68" i="142" s="1"/>
  <c r="A71" i="142" l="1"/>
  <c r="A72" i="142" s="1"/>
  <c r="A73" i="142" l="1"/>
  <c r="A74" i="142" l="1"/>
  <c r="A75" i="142" s="1"/>
  <c r="A76" i="142" s="1"/>
  <c r="A77" i="142" l="1"/>
  <c r="A78" i="142" s="1"/>
  <c r="A79" i="142" s="1"/>
  <c r="A80" i="142" s="1"/>
  <c r="A81" i="142" s="1"/>
  <c r="A82" i="142" s="1"/>
  <c r="A83" i="142" s="1"/>
  <c r="A84" i="142" s="1"/>
  <c r="A85" i="142" s="1"/>
  <c r="A87" i="142" s="1"/>
  <c r="A88" i="142" s="1"/>
  <c r="A89" i="142" s="1"/>
  <c r="A90" i="142" s="1"/>
  <c r="A91" i="142" s="1"/>
  <c r="A92" i="142" s="1"/>
  <c r="A93" i="142" s="1"/>
  <c r="A94" i="142" s="1"/>
  <c r="A95" i="142" s="1"/>
  <c r="A96" i="142" s="1"/>
  <c r="A97" i="142" s="1"/>
  <c r="A98" i="142" s="1"/>
  <c r="A99" i="142" s="1"/>
  <c r="A100" i="142" s="1"/>
  <c r="A102" i="142" s="1"/>
  <c r="A103" i="142" s="1"/>
  <c r="A105" i="142" s="1"/>
  <c r="A106" i="142" s="1"/>
  <c r="A107" i="142" s="1"/>
  <c r="A108" i="142" s="1"/>
  <c r="A109" i="142" s="1"/>
  <c r="A110" i="142" s="1"/>
  <c r="A111" i="142" s="1"/>
  <c r="A112" i="142" s="1"/>
  <c r="A113" i="142" s="1"/>
  <c r="A114" i="142" s="1"/>
  <c r="A115" i="142" s="1"/>
  <c r="A116" i="142" s="1"/>
  <c r="A117" i="142" s="1"/>
  <c r="A118" i="142" s="1"/>
  <c r="A119" i="142" s="1"/>
  <c r="A120" i="142" s="1"/>
  <c r="A121" i="142" s="1"/>
  <c r="A122" i="142" s="1"/>
  <c r="A123" i="142" s="1"/>
  <c r="A124" i="142" s="1"/>
  <c r="A125" i="142" s="1"/>
  <c r="A126" i="142" s="1"/>
  <c r="A127" i="142" s="1"/>
  <c r="A128" i="142" s="1"/>
  <c r="A129" i="142" s="1"/>
  <c r="A130" i="142" s="1"/>
  <c r="A131" i="142" s="1"/>
  <c r="A132" i="142" s="1"/>
  <c r="A133" i="142" s="1"/>
  <c r="A134" i="142" s="1"/>
  <c r="A135" i="142" s="1"/>
  <c r="A136" i="142" s="1"/>
  <c r="A137" i="142" s="1"/>
  <c r="A138" i="142" s="1"/>
  <c r="A139" i="142" s="1"/>
  <c r="A140" i="142" s="1"/>
  <c r="A141" i="142" s="1"/>
  <c r="A142" i="142" s="1"/>
  <c r="A143" i="142" s="1"/>
  <c r="A145" i="142" s="1"/>
  <c r="A146" i="142" s="1"/>
  <c r="A147" i="142" s="1"/>
  <c r="A148" i="142" s="1"/>
  <c r="A149" i="142" s="1"/>
  <c r="A150" i="142" s="1"/>
  <c r="A151" i="142" s="1"/>
  <c r="A152" i="142" s="1"/>
  <c r="A153" i="142" s="1"/>
  <c r="A154" i="142" s="1"/>
  <c r="A155" i="142" s="1"/>
  <c r="A156" i="142" s="1"/>
  <c r="A157" i="142" s="1"/>
  <c r="A158" i="142" s="1"/>
  <c r="A159" i="142" s="1"/>
  <c r="A160" i="142" s="1"/>
  <c r="A161" i="142" s="1"/>
  <c r="A164" i="142" s="1"/>
  <c r="A165" i="142" s="1"/>
  <c r="A166" i="142" s="1"/>
  <c r="A167" i="142" s="1"/>
  <c r="A168" i="142" s="1"/>
  <c r="A169" i="142" s="1"/>
  <c r="A170" i="142" s="1"/>
  <c r="A171" i="142" l="1"/>
  <c r="A172" i="142" s="1"/>
  <c r="A173" i="142" l="1"/>
  <c r="A176" i="142" s="1"/>
  <c r="A177" i="142" s="1"/>
  <c r="A178" i="142" l="1"/>
  <c r="A179" i="142" s="1"/>
  <c r="A180" i="142" s="1"/>
  <c r="A181" i="142" s="1"/>
  <c r="A182" i="142" s="1"/>
  <c r="A183" i="142" l="1"/>
  <c r="A184" i="142" s="1"/>
  <c r="A185" i="142" s="1"/>
  <c r="A186" i="142" s="1"/>
  <c r="A187" i="142" s="1"/>
  <c r="A188" i="142" s="1"/>
  <c r="A189" i="142" s="1"/>
  <c r="A190" i="142" s="1"/>
  <c r="A191" i="142" s="1"/>
  <c r="A192" i="142" s="1"/>
  <c r="A193" i="142" s="1"/>
  <c r="A195" i="142" s="1"/>
  <c r="A196" i="142" s="1"/>
  <c r="A197" i="142" s="1"/>
  <c r="A199" i="142" s="1"/>
  <c r="A200" i="142" s="1"/>
  <c r="A201" i="142" s="1"/>
  <c r="A202" i="142" s="1"/>
  <c r="A203" i="142" s="1"/>
  <c r="A204" i="142" l="1"/>
  <c r="A205" i="142" s="1"/>
  <c r="A206" i="142" s="1"/>
  <c r="A207" i="142" s="1"/>
  <c r="A208" i="142" s="1"/>
  <c r="A209" i="142" s="1"/>
  <c r="A210" i="142" s="1"/>
  <c r="A211" i="142" s="1"/>
  <c r="A212" i="142" s="1"/>
  <c r="A213" i="142" s="1"/>
  <c r="A214" i="142" s="1"/>
  <c r="A215" i="142" s="1"/>
  <c r="A216" i="142" s="1"/>
  <c r="A217" i="142" s="1"/>
  <c r="A218" i="142" s="1"/>
  <c r="A219" i="142" s="1"/>
  <c r="A220" i="142" s="1"/>
  <c r="A221" i="142" s="1"/>
  <c r="A222" i="142" s="1"/>
  <c r="A223" i="142" s="1"/>
  <c r="A224" i="142" s="1"/>
  <c r="A225" i="142" s="1"/>
  <c r="A226" i="142" s="1"/>
  <c r="A227" i="142" s="1"/>
  <c r="A228" i="142" s="1"/>
  <c r="A229" i="142" s="1"/>
  <c r="A231" i="142" s="1"/>
  <c r="A232" i="142" s="1"/>
  <c r="A233" i="142" s="1"/>
  <c r="A235" i="142" s="1"/>
  <c r="A236" i="142" s="1"/>
  <c r="A237" i="142" s="1"/>
  <c r="A238" i="142" s="1"/>
  <c r="A239" i="142" s="1"/>
  <c r="A240" i="142" s="1"/>
  <c r="A242" i="142" s="1"/>
  <c r="A243" i="142" s="1"/>
  <c r="A244" i="142" s="1"/>
  <c r="A246" i="142" s="1"/>
  <c r="A247" i="142" s="1"/>
  <c r="A248" i="142" s="1"/>
  <c r="A249" i="142" s="1"/>
  <c r="A250" i="142" s="1"/>
  <c r="A251" i="142" s="1"/>
  <c r="A252" i="142" s="1"/>
  <c r="A253" i="142" s="1"/>
  <c r="A254" i="142" s="1"/>
  <c r="A255" i="142" s="1"/>
  <c r="A256" i="142" s="1"/>
  <c r="A258" i="142" s="1"/>
  <c r="A259" i="142" s="1"/>
  <c r="A260" i="142" s="1"/>
  <c r="A261" i="142" s="1"/>
  <c r="A262" i="142" s="1"/>
  <c r="A263" i="142" s="1"/>
  <c r="A264" i="142" s="1"/>
  <c r="A265" i="142" s="1"/>
  <c r="A266" i="142" s="1"/>
  <c r="A267" i="142" s="1"/>
  <c r="A268" i="142" s="1"/>
  <c r="A269" i="142" s="1"/>
  <c r="A270" i="142" s="1"/>
  <c r="A271" i="142" s="1"/>
  <c r="A272" i="142" s="1"/>
  <c r="A273" i="142" s="1"/>
</calcChain>
</file>

<file path=xl/sharedStrings.xml><?xml version="1.0" encoding="utf-8"?>
<sst xmlns="http://schemas.openxmlformats.org/spreadsheetml/2006/main" count="515" uniqueCount="234">
  <si>
    <t>TRAVAUX D’ASSAINISSEMENT LIQUIDE DU CENTRE TALMEST
LOT UNIQUE :  RESEAU D’ASSAINISSEMENT, STATION DE POMPAGE ET 
STEP</t>
  </si>
  <si>
    <t xml:space="preserve">BORDEREAU DES PRIX ET DETAIL ESTIMATIF </t>
  </si>
  <si>
    <t>N° PRIX</t>
  </si>
  <si>
    <t>Libellé</t>
  </si>
  <si>
    <t>Unité</t>
  </si>
  <si>
    <t>Qantité</t>
  </si>
  <si>
    <t>PU en DH HT</t>
  </si>
  <si>
    <t>PP en DH HT</t>
  </si>
  <si>
    <t>TRAVAUX  PREPARATOIRES</t>
  </si>
  <si>
    <t>Etudes, dossier d'exécution et autres documents</t>
  </si>
  <si>
    <t>Installations de chantier</t>
  </si>
  <si>
    <t>Dossier de récolement</t>
  </si>
  <si>
    <t>Remise en état des lieux et Repliement du chantier</t>
  </si>
  <si>
    <t>Fourniture, transport et pose de Panneaux de présentation de projet</t>
  </si>
  <si>
    <t>U</t>
  </si>
  <si>
    <t>Fourniture, transport et pose de Panneaux signalisation, type : indication de travaux</t>
  </si>
  <si>
    <t>A- RESEAU DES EAUX USÉES</t>
  </si>
  <si>
    <t>RÉSEAU DES EAUX USEES PROJETÉ</t>
  </si>
  <si>
    <t>TERRASSEMENTS</t>
  </si>
  <si>
    <t>Terrassement en tranchée et en puits pour canalisations et ouvrages annexes, NT : terrain en toute nature, PF : toute profondeur</t>
  </si>
  <si>
    <t>m3</t>
  </si>
  <si>
    <t xml:space="preserve">Remblai en tranchée pour conduites et ouvrages annexes, Type : Remblai primaire d'enrobage des conduites , Nature du matériau : terre tamisée </t>
  </si>
  <si>
    <t>Remblai en tranchée pour conduites et ouvrages annexes, Type : Remblai primaire d'enrobage des conduites , Nature du matériau : sable de concassage</t>
  </si>
  <si>
    <t xml:space="preserve">Remblai en tranchée pour conduites et ouvrages annexes, Type : Remblai secondaire de couverture des conduites , Nature du matériau : terre d'extraction des fouilles </t>
  </si>
  <si>
    <t>Remblai en tranchée pour conduites et ouvrages annexes, Type : Remblai secondaire de couverture des conduites , Nature du matériau : matériau d'apport constitué de terre propre de bonne qualité</t>
  </si>
  <si>
    <t>Remblai en tranchée pour conduites et ouvrages annexes, Type : Remblai secondaire de couverture des conduites , Nature du matériau : Tout venant</t>
  </si>
  <si>
    <t>Lit de pose pour conduite, Nature du matériau : sable</t>
  </si>
  <si>
    <t>Lit de pose pour conduite, Nature du matériau : gravier</t>
  </si>
  <si>
    <t>CONDUITES ET OUVRAGES ANNEXES</t>
  </si>
  <si>
    <t>Fourniture, transport et pose de Cadre et tampon, Type de tampon : rond articulé et verrouillé à cadre carré , Classe de résistance : D400  KN, Dimensions : 850x850  mm</t>
  </si>
  <si>
    <t xml:space="preserve">Fourniture, transport et pose d'Echelles métalliques, Type d'échelle : en aluminium </t>
  </si>
  <si>
    <t>Démolition et Réfection de piste et chaussée, Type : chaussée goudronnée</t>
  </si>
  <si>
    <t>m2</t>
  </si>
  <si>
    <t>Fourniture, transport et pose de conduites en polyéthylène haute densité PEHD pour assainissement, Type : double paroi, Classe : CR8, Diamètre nominal : 300  mm</t>
  </si>
  <si>
    <t>Fourniture, transport et pose de conduites en polyéthylène haute densité PEHD pour assainissement, Type : double paroi, Classe : CR8, Diamètre nominal : 400  mm</t>
  </si>
  <si>
    <t>Génie civil des regards ou regards de visite préfabriqués en PVC ou en PEHD, Type : de visite, Profondeur sous dalle : inférieure ou égale à 3 m, Diamètre nominal de la plus grande conduite abritée par l'ouvrage : tout diamètre</t>
  </si>
  <si>
    <t>Génie civil des regards ou regard de visite préfabriqué en PVC ou en PEHD, Type : de visite, Profondeur sous dalle : supérieur à 3 m et inférieure ou égale à 4 m, Diamètre nominal de la plus grande conduite abritée par l'ouvrage : tout diamètre</t>
  </si>
  <si>
    <t>Génie civil des regards ou regard de visite préfabriqué en PVC ou en PEHD, Type : de visite, Profondeur sous dalle : supérieur à 4 m et inférieure ou égale à 5 m, Diamètre nominal de la plus grande conduite abritée par l'ouvrage : tout diamètre</t>
  </si>
  <si>
    <t>Génie civil des regards doubles ou regard de visite préfabriqué en PVC ou en PEHD, Type : de chute, Profondeur sous dalle : inférieure ou égale à 3 m, Diamètre nominal de la plus grande conduite abritée par l'ouvrage : tout diamètre</t>
  </si>
  <si>
    <t>Génie civil des regards doubles ou regard de visite préfabriqué en PVC ou en PEHD, Type : de chute, Profondeur sous dalle : supérieur à 3 m et inférieure ou égale à 4 m, Diamètre nominal de la plus grande conduite abritée par l'ouvrage : tout diamètre</t>
  </si>
  <si>
    <t>Essai d'étanchéité in situ sur conduites d'assainissement pour tous diamètre y/c toutes sujétions</t>
  </si>
  <si>
    <t>Boite de branchement, Type : simple en PVC y compris, conduite de raccordement  en PVC DN 200 mm et clip de piquage, sur conduite DN 300 mm ou 400 mm</t>
  </si>
  <si>
    <t>Réalisation de traversée de chausseé, Type de traversée : tranchée ouverte</t>
  </si>
  <si>
    <t>Réalisation de traversée de route nationale, Type de traversée : par fonçage horizontal y compris fourreau en acier DN 600 et toutes sujestions</t>
  </si>
  <si>
    <t>Réalisation de traversée de chaaba, Type de traversée : ancrage sous-chaaba</t>
  </si>
  <si>
    <t>Bétons y compris les coffrages, Type de béton : Béton armé de classe B30 avec incorporation de produit hydrofuge, Dosage de ciment : 350 kg ciment CPJ45 ou équivalent par m3 de béton Kg, Résistance nominale à la compression à 28 jours: 270 bar</t>
  </si>
  <si>
    <t xml:space="preserve">Armature pour béton, Type d'acier : Acier TOR à haute adhérence de nuance FE500 pour béton armé </t>
  </si>
  <si>
    <t>Kg</t>
  </si>
  <si>
    <t>RÉHABILITATION DU RESEAU EXISTANT</t>
  </si>
  <si>
    <t>Génie civil des regards ou regard de visite préfabriqué en PVC ou en PEHD, Type : de visite, Profondeur sous dalle : inférieure ou égale à 3 m, Diamètre nominal de la plus grande conduite abritée par l'ouvrage : tout diamètre</t>
  </si>
  <si>
    <t xml:space="preserve">Curage du réseau existant </t>
  </si>
  <si>
    <t>B- STATIONS DE POMPAGE DES EAUX USÉES</t>
  </si>
  <si>
    <t xml:space="preserve">TERRASSEMENTS ET GENIE CIVIL </t>
  </si>
  <si>
    <t>Construction d'un déversoir d'orage en béton armé dosé à 350 kg/m3, conformément aux plans, y compris étude de béton armé, coffrage, décoffrage, béton de propreté, joint de retrait, joint de dilatation, acier pour armature raccordement, trapes d'accès, vanne murale de sectionnement, echelons et toutes sujétions</t>
  </si>
  <si>
    <t>Génie Civil du regard  d'arrivée, Type : intercepteur des eaux usées et de by-pass</t>
  </si>
  <si>
    <t>Démolition de la fosse septique et du puits perdu existants, Vidange et évacuation des boues y compris le Remblaiement, compactage, règlage et évacuation des déblais et matériaux de démolition vers le lieu désigné par le maître d’ouvrage.</t>
  </si>
  <si>
    <t>Décapage, mise à niveau du terrain et épandage de la terre végétale</t>
  </si>
  <si>
    <t>Terrassement en pleine masse pour ouvrages, Nature du terrain : tout nature, Profondeur : toute profondeur</t>
  </si>
  <si>
    <t xml:space="preserve">Remblai en masse pour ouvrage, Nature du matériau : terre d'extraction des fouilles </t>
  </si>
  <si>
    <t xml:space="preserve">Béton Armé, Classe : B30 avec incorporation de produit hydrofuge, Résistance nominale à la compression à 28 jours : 300 bars, dosage de ciment : 350 kg ciment CPJ45.   </t>
  </si>
  <si>
    <t>Armature pour béton, Type d’acier :  Acier TOR à haute adhérence de nuance FE500 pour béton armé</t>
  </si>
  <si>
    <t>Hérissonnage ou Blocage en pierres sèches</t>
  </si>
  <si>
    <t xml:space="preserve">Enduit au mortier de ciment, Type d'enduit : Enduit étanche au mortier de ciment et produit hydrofuge d'épaisseur 3 cm </t>
  </si>
  <si>
    <t xml:space="preserve">Enduit au mortier de ciment, Type d'enduit : Enduit intérieur au mortier de ciment lisse d'épaisseur 2 cm </t>
  </si>
  <si>
    <t>Enduit bitumineux</t>
  </si>
  <si>
    <t>Fourniture, transport et pose de Caillebotis, Matériau : PRV</t>
  </si>
  <si>
    <t>AMÉNAGEMENT DU SITE</t>
  </si>
  <si>
    <t>Fourniture, transport et mise en place de gazon</t>
  </si>
  <si>
    <t>Fourniture, transport et mise en place de Plantations, Type : arbre</t>
  </si>
  <si>
    <t xml:space="preserve">Réalisation du Revêtement de chaussées, Type de revêtement : superficiel - bicouche </t>
  </si>
  <si>
    <t xml:space="preserve">Fourniture, transport et pose de Bordures, Type de bordure : Trottoir T3 </t>
  </si>
  <si>
    <t>Fourniture, transport et pose de Clôture grillagée</t>
  </si>
  <si>
    <t>Fourniture, transport et pose de Portail métallique pour mur de clôture, Type : en Fer plein 16x16 mm , Dimensions (Hauteur x largeur) : 1,90 x 3,10  m</t>
  </si>
  <si>
    <t>Fourniture, transport et pose de Portillon métallique pour mur de clôture, Type : en Fer plein 16x16 mm , Dimensions : 1,90 x 1,10  m</t>
  </si>
  <si>
    <t>Aménagement de piste carrossable, Type : Tout venant</t>
  </si>
  <si>
    <t>Réalisation de Branchement d'ouvrage au réseau d'eau potable</t>
  </si>
  <si>
    <t>Inscription et Mise en oeuvre d'enseigne SRM-MS</t>
  </si>
  <si>
    <t>Fourniture, transport et pose de conduites de by passe et de Trop plein en polyéthylène haute densité PEHD pour assainissement, Type : double paroi, Classe : CR8, Diamètre nominal : 400  mm</t>
  </si>
  <si>
    <t>Génie civil des regards ou regard de visite préfabriqué en PVC ou en PEHD, Type : de visite, Profondeur sous dalle : toute profondeur, Diamètre nominal de la plus grande conduite abritée par l'ouvrage : tout diamètre</t>
  </si>
  <si>
    <t>Réalisation de l'ouvrage de rejet</t>
  </si>
  <si>
    <t>CONSTRUCTION DES LOCAUX</t>
  </si>
  <si>
    <t>Construction de local de groupe électrogène</t>
  </si>
  <si>
    <t>Construction de local d'armoire de commande</t>
  </si>
  <si>
    <t>EQUIPEMENTS HYDRO-ELECTROMECANIQUES TYPE ASSAINISSEMENT - SP</t>
  </si>
  <si>
    <t>Fourniture, transport et pose de vanne murale, Nature du matériau : corps et pelle en acier inox, Forme de l'orifice : orifice carré, Mode de commande : à commande manuelle, Diamètre nominal : 500 mm</t>
  </si>
  <si>
    <t>Fourniture, transport et pose du dégrilleur automatique, Nature du matériau : acier inox 316L</t>
  </si>
  <si>
    <t>Fourniture, transport et pose de Panier dégrilleur, Nature du matériau : acier inox 316L</t>
  </si>
  <si>
    <t>Fourniture, transport et installation d’un Ensemble de système de manutention électrique, Type : Potence amovible démontable avec Palan de 0,5 tonnes,</t>
  </si>
  <si>
    <t>Fourniture et transport sur site de conteneur à ordure, Type : sur roues en PEHD, Capacité : 360  l</t>
  </si>
  <si>
    <t>Fourniture, transport et pose de Pompe, Type : immergé, Débit nominal : supérieur à 10 l/s et inférieur ou égal à 15 l/s, Hauteur manométrique totale : supérieure à 15 m et inférieure ou égale à 20 m avec variateurs de vitesse y compris coude à patin et toutes sujestions</t>
  </si>
  <si>
    <t xml:space="preserve">Fourniture et transport de Manomètre, Type : antivibratoire à bain de glycérine 0 à 10 bars </t>
  </si>
  <si>
    <t>Fourniture, transport et pose de cône de réduction, Nature du matériau : acier inox 316 L, Diamètre nominal : 125 mm, Pression nominale : 10 bar, Classe : NA, Forme des extrémités : bouts à brides de raccordement à la pompe</t>
  </si>
  <si>
    <t>Fourniture, transport et pose de Colonne montante, Nature du matériau : en tubes acier inox 316L, Diamètre nominale : 125 mm, Pression nominale : 10 bar, Forme des extrémités : bridés (longueur par colonne: L≈3,00 m) y compris colliers de fixation)</t>
  </si>
  <si>
    <t>Fourniture, transport et pose de Coude, Nature du matériau : acier inox 316L, Angle de courbure : 1/4, Diamètre nominal : 125 mm, Pression nominale : 10 bar, Classe : NA, Forme des extrémités : bouts à brides</t>
  </si>
  <si>
    <t>Fourniture, transport et pose de manchette à deux brides, Type : avec colorette d’ancrage et d’étanchéité, Nature du matériau : acier inox 316L, Diamètre nominal : 125  mm, Pression nominale : 10  bar, Longueur : inférieure ou égale à 1000  mm</t>
  </si>
  <si>
    <t>Fourniture, transport et pose de Joint de démontage, Type : autobuté, Nature du matériau : acier inox 316L, Diamètre nominal : 125 mm, Pression nominale : 10 bar</t>
  </si>
  <si>
    <t>Fourniture, transport et pose de clapet, Type : anti-retour à boule pour réseau d'assainissement, Nature du matériau : corps en fonte ductile, Forme des extrémités : à bride, Diamètre nominal : 125 mm, Pression nominale : 10 bar</t>
  </si>
  <si>
    <t>Fourniture, transport et pose de Robinet vanne, Type : à opercule et corps ovale série courte, Nature du matériau : corps en fonte, forme des extrémités : à brides, Diamètre nominal : 125 mm, Pression nominale : 10 bar</t>
  </si>
  <si>
    <t>fourniture, transport et pose de Collecteur, type : de refoulement pour 2 groupes de pompage DN 125, Pression nominale : 10 bar, diamètre nominal : 125 mm, nature matériau : Acier inox 316 L</t>
  </si>
  <si>
    <t>fourniture, transport et pose de Collecteur, type : de refoulement pour 1 groupe de pompage DN125 et un piquage pour vidange DN 65 , Pression nominale : 10 bar, diamètre nominal : 125 mm, nature matériau : Acier inox 316 L</t>
  </si>
  <si>
    <t>Fourniture, transport et pose de plaque pleine, Nature du matériau : acier inox 316L, Diamètre nominal : 125 mm, Pression nominale : 10 bar, Classe : NA</t>
  </si>
  <si>
    <t>Fourniture, transport et pose de cône de réduction, Nature du matériau : acier inox 316 L, Diamètre nominal : 125/100 mm, Pression nominale : 10 bar, Classe : NA, Forme des extrémités : bouts à brides</t>
  </si>
  <si>
    <t>Fourniture, transport et pose de Joint de démontage, Type : autobuté, Nature du matériau : acier inox 316L, Diamètre nominal : 100 mm, Pression nominale : 10 bar</t>
  </si>
  <si>
    <t>Fourniture, transport et pose de Robinet vanne, Type : à opercule et corps ovale série courte, Nature du matériau : corps en fonte, forme des extrémités : à brides, Diamètre nominal : 100 mm, Pression nominale : 10 bar</t>
  </si>
  <si>
    <t>Fourniture, transport et pose de manchette à deux brides, Type : de raccordement, Nature du matériau : acier inox 316L, Diamètre nominal : 100  mm, Pression nominale : 10  bar, Longueur : inférieure à 1000  mm</t>
  </si>
  <si>
    <t>Fourniture, transport et pose de Débitmètre, Type : électromagnétique, Diamètre nominal : 100  mm, Pression nominale : 10  bar, Forme des extrémités : corps à brides</t>
  </si>
  <si>
    <t>Ens</t>
  </si>
  <si>
    <t>Fourniture, transport et pose de Té, Nature du matériau : acier inox 316L, Diamètre nominal : 125/80  mm, Pression nominale : 10  bar, Classe : NA, Forme des extrémités : bouts à brides</t>
  </si>
  <si>
    <t>Fourniture, transport et pose de manchette à deux brides, Type : de raccordement, Nature du matériau : acier inox 316L, Diamètre nominal : 125  mm, Pression nominale : 10  bar, Longueur : inférieure à 1000  mm</t>
  </si>
  <si>
    <t>Fourniture, transport et pose de cône de réduction, Nature du matériau : acier inox 316 L, Diamètre nominal : 150/125 mm, Pression nominale : 10 bar, Classe : NA, Forme des extrémités : bouts à brides</t>
  </si>
  <si>
    <t>Fourniture, transport et pose de raccord bride major, Nature du matériau : fonte ductile pour tuyau PVC, Diamètre nominal : 150/160 mm, Pression nominale : 10 bar</t>
  </si>
  <si>
    <t>Fourniture, transport et pose de Coude, Nature du matériau : acier inox 316L, Angle de courbure : 1/4, Diamètre nominal : 80 mm, Pression nominale : 10 bar, Classe : NA, Forme des extrémités : bouts à brides</t>
  </si>
  <si>
    <t>Fourniture, transport et pose de Joint de démontage, Type : autobuté, Nature du matériau : acier inox 316L, Diamètre nominal : 80 mm, Pression nominale : 10 bar</t>
  </si>
  <si>
    <t>Fourniture, transport et pose de Robinet vanne, Type : à opercule et corps ovale série courte, Nature du matériau : corps en fonte, forme des extrémités : à brides, Diamètre nominal : 80 mm, Pression nominale : 10 bar</t>
  </si>
  <si>
    <t>Fourniture, transport et pose de manchette à deux brides, Type : de raccordement, Nature du matériau : acier inox 316L, Diamètre nominal : 80  mm, Pression nominale : 10  bar, Longueur : 1500  mm</t>
  </si>
  <si>
    <t>Fourniture, transport et pose de manchette à deux brides, Type : de raccordement, Nature du matériau : acier inox 316L, Diamètre nominal : 80  mm, Pression nominale : 10  bar, Longueur : inférieure à 1000  mm</t>
  </si>
  <si>
    <t>Fourniture, transport et pose de Joint de démontage, Type : autobuté, Nature du matériau : acier inox 316L, Diamètre nominal : 65 mm, Pression nominale : 10 bar</t>
  </si>
  <si>
    <t>Fourniture, transport et pose de Robinet vanne, Type : à opercule et corps ovale série courte, Nature du matériau : corps en fonte, forme des extrémités : à brides, Diamètre nominal : 65 mm, Pression nominale : 10 bar</t>
  </si>
  <si>
    <t>Fourniture, transport et pose de manchette à deux brides, Type : de raccordement, Nature du matériau : acier inox 316L, Diamètre nominal : 65  mm, Pression nominale : 10  bar, Longueur : inférieure à 1000  mm</t>
  </si>
  <si>
    <t>Fourniture, transport et pose de Coude, Nature du matériau : acier inox 316L, Angle de courbure : 1/4, Diamètre nominal : 65 mm, Pression nominale : 10 bar, Classe : NA, Forme des extrémités : bouts à brides</t>
  </si>
  <si>
    <t>Fourniture, transport et pose de ballon antibélier, Type : eau usées  à vessie de régulation, d'une capacité minimale de 200 litres, Pression Nominale : 10/16  bar</t>
  </si>
  <si>
    <t xml:space="preserve"> Fourniture, transport et pose de Dispositif de désodorisation, Type : Tour à charbon (Y/C équipement de désodorisation)</t>
  </si>
  <si>
    <t>Fourniture et transport de pièces de rechange, Type : hydro et électromécaniques</t>
  </si>
  <si>
    <t xml:space="preserve">EQUIPEMENTS ELECTRIQUES </t>
  </si>
  <si>
    <t xml:space="preserve">Fourniture, transport et pose d'armoire d'arrivée </t>
  </si>
  <si>
    <t>Fourniture, transport et pose d'armoire, Type : permutation source normale/secours</t>
  </si>
  <si>
    <t>Fourniture, transport et pose d’armoire, Type : d'automatismes</t>
  </si>
  <si>
    <t>Fourniture, transport et pose de câble électrique BT, Type: pour liaison réseau BT aux TC comptage, Disjonct. débrochable et armoire d'arrivée y/c accessoires de raccord. U1000R02V, Section: appropriée avec cable de terre en cuivre nu section appropriée mm2</t>
  </si>
  <si>
    <t>Fourniture, transport et pose de câble électrique, Type : de liaison entre l'armoire d'arrivée, l'armoire de commande et les groupes électropompes de section appropriée</t>
  </si>
  <si>
    <t>Eclairage électrique pour ouvrage, Type : à l'intérieur</t>
  </si>
  <si>
    <t xml:space="preserve">Eclairage électrique pour ouvrage, Type : à l'extérieur </t>
  </si>
  <si>
    <t>Raccordement de la station de pompage au réseau d'électricité MT</t>
  </si>
  <si>
    <t>Poste de transformation de 50 KVA sur poteau type H 61 (pour Station de
pompage)</t>
  </si>
  <si>
    <t>Circuit de terre</t>
  </si>
  <si>
    <t>Groupe électrogène de 20 KVA pour Station de pompage</t>
  </si>
  <si>
    <t>Fourniture, transport et pose de Poires à seuils de niveau</t>
  </si>
  <si>
    <t xml:space="preserve">Fourniture, transport et pose de Prise de terre, Type : des masses </t>
  </si>
  <si>
    <t xml:space="preserve">Fourniture et transport de Manostat électrique, Type : télémécanique ou similaire </t>
  </si>
  <si>
    <t xml:space="preserve">Fourniture, transport et pose d'armoire de commande et de protection, Type : pour groupes de pompage </t>
  </si>
  <si>
    <t>Fourniture, transport et installation d'extincteur, Type : au CO2, Capacité : 6 Kg</t>
  </si>
  <si>
    <t>Fournitures et transport de pièces de rechange, Type : électriques</t>
  </si>
  <si>
    <t>CONDUITE DE REFOULEMENT</t>
  </si>
  <si>
    <t>TÉRASSEMENT &amp; REMBLAI</t>
  </si>
  <si>
    <t>Lit de pose pour conduite, Nature du matériau : graviers</t>
  </si>
  <si>
    <t>Remblai en tranchée pour conduites et ouvrages annexes, Type : Remblai primaire d'enrobage des conduites , Nature du matériau :  terre tamisée</t>
  </si>
  <si>
    <t>Fourniture, transport et pose de conduites en PVC, pression à bague de joint, Diamètre nominal : 160 mm, Pression nominale : 10 bar</t>
  </si>
  <si>
    <t>Essai de pression in situ sur conduites d’assainissement pour tout diamètre y/c toutes sujétions</t>
  </si>
  <si>
    <t>Travaux de construction d'une passerelle métallique de longueur 40 m et de largeur du tablier de 1,3 m et une hauteu du garde corps de 2 m y compris de portes à cadenas de part et d'autre de la passerelle. Cette passerelle est destinée au passage d'une conduite de refoulement, la prestation de réalisation comprent les travaux de terrassement, fourniture, transport et pose de conduites en acier inox 316 L, diamètre nominal : 150 mm, pression nominale : minimum 10 bar, de longueur 40 ml y/c tronçons de conduites en inox , coudes et raccords à la conduite en PVC DN160 PN10, vanne de sectionnement et regard de garde et toutes sujestions de parfaite exécution,</t>
  </si>
  <si>
    <t>C- STATION D'EPURATION</t>
  </si>
  <si>
    <t>Ouvrage de chasse d'eau et de répartition</t>
  </si>
  <si>
    <t>Prix débroussaillage, déboisement et décapage</t>
  </si>
  <si>
    <t xml:space="preserve">Terrassement en terrain de toute nature et à toutes profondeurs en pleine masse, en tranchée, en puits ou en rigole  </t>
  </si>
  <si>
    <t>Terrassement en tranchée et en puits pour canalisations et ouvrages annexes, Nature du terrain : toute nature , Profondeur de tranchée : toute profondeur</t>
  </si>
  <si>
    <t xml:space="preserve">Remblai en tranchée pour conduites et ouvrages annexes, Type : Remblai secondaire de couverture des conduites , Nature du matériau : terre dextraction des fouilles </t>
  </si>
  <si>
    <t xml:space="preserve">Lit de pose pour conduite, Nature du matériau : sable de concassage </t>
  </si>
  <si>
    <t>Bétons y compris les coffrages, Type de béton : Béton de propreté de classe B15, Dosage de ciment : 150 kg ciment CPJ 35 ou équivalent par m3 de béton Kg, Résistance nominale à la compression à 28 jours : 130 bar</t>
  </si>
  <si>
    <t>Enduit au mortier de ciment, Type d'enduit : Enduit bitumeux</t>
  </si>
  <si>
    <t>Fourniture, transport et pose de conduites en PVC type assainissement, Diamètre nominal :250 mm, SN4</t>
  </si>
  <si>
    <t>Regard de contrôle 80 x 80 cm2</t>
  </si>
  <si>
    <t>Fourniture, transport et pose de Cadre et tampon en fonte</t>
  </si>
  <si>
    <t>Fourniture, transport et pose d'Echelons en acier galvanisé plastifié  Dimensions: 30 X 20 cm</t>
  </si>
  <si>
    <t>Filtres plantés</t>
  </si>
  <si>
    <t>Débroussaillage, déboisement et décapage</t>
  </si>
  <si>
    <t xml:space="preserve">Terrassement en terrain de toute nature et à toutes profondeurs en pleine masse, en tranchée, en puits ou en rigole </t>
  </si>
  <si>
    <t>Ouvrages de communication :</t>
  </si>
  <si>
    <t>Drain PVC DN110 perforé</t>
  </si>
  <si>
    <t>Drain PVC DN160 perforé</t>
  </si>
  <si>
    <t>Fourniture, transport et pose de conduites en PVC type assainissement, Diamètre nominal :200 mm, SN4</t>
  </si>
  <si>
    <t xml:space="preserve">Fourniture, transport et pose de Tubes en acier inox AISI 316 L, soudés, filetables et finis à chaud, Diamètre nominal : 200 mm, forme des extrémités : bouts à brides </t>
  </si>
  <si>
    <t xml:space="preserve">Fourniture, transport et pose de Tubes en acier inox AISI 316 L, soudés, filetables et finis à chaud, Diamètre nominal : 150 mm, forme des extrémités : bouts à brides </t>
  </si>
  <si>
    <t xml:space="preserve">Fourniture, transport et pose de Tubes en acier inox AISI 316 L, soudés, filetables et finis à chaud, Diamètre nominal : 125 mm, forme des extrémités : bouts à brides </t>
  </si>
  <si>
    <t xml:space="preserve">Fourniture, transport et pose de Tubes en acier inox AISI 316 L, soudés, filetables et finis à chaud, Diamètre nominal : 100 mm, forme des extrémités : bouts à brides </t>
  </si>
  <si>
    <t xml:space="preserve">Fourniture, transport et pose de cône de réduction , Nature du matériau : acier inox AISI 316 L, Diamètre nominal : 200/150 mm, Pression nominale : 10 bar, Classe : NA, Forme des extrémités : bouts à brides </t>
  </si>
  <si>
    <t xml:space="preserve">Fourniture, transport et pose de cône de réduction , Nature du matériau : acier inox AISI 316 L, Diamètre nominal : 150/125 mm, Pression nominale : 10 bar, Classe : NA, Forme des extrémités : bouts à brides </t>
  </si>
  <si>
    <t xml:space="preserve">Fourniture, transport et pose de cône de réduction , Nature du matériau : acier inox AISI 316 L, Diamètre nominal : 125/100 mm, Pression nominale : 10 bar, Classe : NA, Forme des extrémités : bouts à brides </t>
  </si>
  <si>
    <t xml:space="preserve">Fourniture, transport et pose de Té, Nature du matériau : acier inox AISI 316 L, Diamètre nominal : 150/150 mm, Pression nominale : 10 bar, Classe : NA, Forme des extrémités : bouts à brides </t>
  </si>
  <si>
    <t xml:space="preserve">Fourniture, transport et pose de Té, Nature du matériau : acier inox AISI 316 L, Diamètre nominal : 125/125 mm, Pression nominale : 10 bar, Classe : NA, Forme des extrémités : bouts à brides </t>
  </si>
  <si>
    <t xml:space="preserve">Fourniture, transport et pose de Té, Nature du matériau : acier inox AISI 316 L, Diamètre nominal : 100/100 mm, Pression nominale : 10 bar, Classe : NA, Forme des extrémités : bouts à brides </t>
  </si>
  <si>
    <t xml:space="preserve">Fourniture, transport et pose de Coude, Nature du matériau : acier inox AISI 316 L, Angle de courbure : 1/4, Diamètre nominal : 100 mm, Pression nominale : 10 bar, Classe : NA, Forme des extrémités : bouts à brides </t>
  </si>
  <si>
    <t>Event en PVC, Diamètre Nominal : 100  mm</t>
  </si>
  <si>
    <t>Coude 90°  en PVC DN 200 mm à joint</t>
  </si>
  <si>
    <t>Coude 45°  en PVC DN 200 mm à joint</t>
  </si>
  <si>
    <t>Coude 45°  en PVC DN 110 mm à joint</t>
  </si>
  <si>
    <t>Té égal en PVC à joint DN 200 mm</t>
  </si>
  <si>
    <t>Té égal en PVC à joint DN 250 mm</t>
  </si>
  <si>
    <t>Té réduit PVC assainissement DN 160/110 mm</t>
  </si>
  <si>
    <t>Bouchon PVC assainissement Ø160 mm à joint</t>
  </si>
  <si>
    <t>Réduction excentrique PVC assainissement 250/160 mm à joint</t>
  </si>
  <si>
    <t xml:space="preserve">Massif anti-affouillement en béton B4 de 0,50 x 0,50 </t>
  </si>
  <si>
    <t xml:space="preserve">Enrochement de dissipation </t>
  </si>
  <si>
    <t>Supports en béton</t>
  </si>
  <si>
    <t>Etanchéité</t>
  </si>
  <si>
    <t>Géotextile de 300 g/m2</t>
  </si>
  <si>
    <t>Géogrille pour dégazage</t>
  </si>
  <si>
    <t>géomembrane d'épaisseur de 1,5 mm</t>
  </si>
  <si>
    <t>Matériaux de remplissage</t>
  </si>
  <si>
    <t>Couche filtrante (Gravier de 2 à 10 mm)</t>
  </si>
  <si>
    <t>Couches de transition (Gravier de 6 à 20 mm)</t>
  </si>
  <si>
    <t>Couche drainante (Gravier de 20 à 60 mm)</t>
  </si>
  <si>
    <t>Couche grossière de filtration (Gravier de 4 à 10 mm)</t>
  </si>
  <si>
    <t>Gabion (gabion de 40 mm)</t>
  </si>
  <si>
    <t>Roseaux</t>
  </si>
  <si>
    <t>Mur de Séparation entre casiers</t>
  </si>
  <si>
    <t xml:space="preserve"> Ouvrage de mesure et de rejet </t>
  </si>
  <si>
    <t>Génie civil de canal de venturi</t>
  </si>
  <si>
    <t>Fourniture, transport et pose de canal de venturi, préfabriqué, Débit : de 0 à 30 l/s,</t>
  </si>
  <si>
    <t>Mise en place d'ouvrage de rejet</t>
  </si>
  <si>
    <t xml:space="preserve"> Aménagement divers</t>
  </si>
  <si>
    <t>Génie Civil local Electrique</t>
  </si>
  <si>
    <t>Fourniture, transport et pose de Clôture Maconnerie</t>
  </si>
  <si>
    <t>Fourniture, transport et pose de Portail métallique pour mur de clôture, Type : en Fer plein 16x16 mm, Dimensions (Hauteur x largeur) : 1,90 x 3,10 m</t>
  </si>
  <si>
    <t>Fourniture, transport et pose de Portillon métallique pour mur de clôture, Dimensions (Hauteur x largeur) : 1,90 x 1,10 m</t>
  </si>
  <si>
    <t>Aménagement de chaussée Encaillassée à l'intérieur de la parcelle</t>
  </si>
  <si>
    <t xml:space="preserve">Fourniture, transport et pose de Bordures, Type de bordure : Trottoir T4 </t>
  </si>
  <si>
    <t>Aménagement des voie de circulation entre les filtres</t>
  </si>
  <si>
    <t xml:space="preserve">Plantation végétal, de type arbres cyprès. </t>
  </si>
  <si>
    <t>Alimentation électrique de la STEP</t>
  </si>
  <si>
    <t>Éclairage et installation intérieure  de la STEP</t>
  </si>
  <si>
    <t>Aménagement du piste d'accés à la station d'épuration</t>
  </si>
  <si>
    <t>Réalisation de caniveau supérficiel de drainage des EP trapézoïdal (H variable de 0,40m à 0.50 m; Petite base=0,40m, grande base = 1,20 m; Ep= 0.15 m) en béton armé y compris terrassement longeant la clôture en maçonnerie de pierres amont à la STEP</t>
  </si>
  <si>
    <t>TOTAL GÉNÉRAL EN DH HT</t>
  </si>
  <si>
    <t>TVA (20%)</t>
  </si>
  <si>
    <t>TOTAL GÉNÉRAL EN DH TTC</t>
  </si>
  <si>
    <t>Fourniture, transport et pose de barres, Type : de guidage, Nature du matériau : acier inox 316L</t>
  </si>
  <si>
    <t>Prix 165- Fourniture, transport et pose de Caillebotis, Matériau : PRV</t>
  </si>
  <si>
    <t>Fourniture, transport et pose de bride Major, Nature du matériau : acier inox AISI 316L , Diamètre nominal : 200/200 mm, Pression nominale : 10 bar, Classe : NA, Forme des extrémités : manchonnés filetés</t>
  </si>
  <si>
    <t>Construction de Loge gardien</t>
  </si>
  <si>
    <t xml:space="preserve">Béton de propreté, Classe : B15, Résistance nominale à la compression à 28 jours : 150 bars, dosage de ciment : 200 kg ciment CPJ45.   </t>
  </si>
  <si>
    <t xml:space="preserve">Béton, Classe : B25, Résistance nominale à la compression à 28 jours : 250 bars, dosage de ciment : 300 kg ciment CPJ45.   </t>
  </si>
  <si>
    <t>Hérissonnage en moellons calcaires de 20 cm d'épaisseur y compris drainage  arrosage et toutes sujétions</t>
  </si>
  <si>
    <t>Fourniture, transport et pose d'une chasse pendulaire en inox 316L (siphon auto-amorçant) de débit 80 m3/h, y compris pied de la chasse, butée, chaine de réglage, tuyaux flexible de raccordement, coudes de sortie et de départ, mise en place d’une plaque métallique conformément au plan et toutes sujétions de parfaite exécution</t>
  </si>
  <si>
    <t>FOR</t>
  </si>
  <si>
    <t>MLN</t>
  </si>
  <si>
    <t>AO N°238/26/ASST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</si>
</sst>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F_-;\-* #,##0.00\ _F_-;_-* &quot;-&quot;??\ _F_-;_-@_-"/>
    <numFmt numFmtId="165" formatCode="_-* #,##0.00\ [$€-1]_-;\-* #,##0.00\ [$€-1]_-;_-* &quot;-&quot;??\ [$€-1]_-"/>
    <numFmt numFmtId="166" formatCode="General_)"/>
    <numFmt numFmtId="167" formatCode="0.000"/>
    <numFmt numFmtId="168" formatCode="_-* #,##0\ _F_-;\-* #,##0\ _F_-;_-* &quot;-&quot;??\ _F_-;_-@_-"/>
  </numFmts>
  <fonts count="35" x14ac:knownFonts="1">
    <font>
      <sz val="10"/>
      <name val="Arial"/>
    </font>
    <font>
      <sz val="11"/>
      <color theme="1"/>
      <name val="Calibri"/>
      <family val="2"/>
      <scheme val="minor"/>
    </font>
    <font>
      <sz val="11"/>
      <color theme="1"/>
      <name val="Calibri"/>
      <family val="2"/>
      <scheme val="minor"/>
    </font>
    <font>
      <sz val="10"/>
      <name val="Arial"/>
      <family val="2"/>
    </font>
    <font>
      <sz val="10"/>
      <name val="Arial"/>
      <family val="2"/>
    </font>
    <font>
      <b/>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0"/>
      <color indexed="8"/>
      <name val="Arial"/>
      <family val="2"/>
    </font>
    <font>
      <sz val="8"/>
      <name val="Helv"/>
    </font>
    <font>
      <sz val="10"/>
      <name val="Courier New"/>
      <family val="3"/>
    </font>
    <font>
      <sz val="11"/>
      <name val="Arial"/>
      <family val="2"/>
    </font>
    <font>
      <sz val="11"/>
      <color theme="1"/>
      <name val="Calibri"/>
      <family val="2"/>
      <scheme val="minor"/>
    </font>
    <font>
      <b/>
      <sz val="12"/>
      <name val="Arial"/>
      <family val="2"/>
    </font>
    <font>
      <sz val="10"/>
      <color rgb="FFFF0000"/>
      <name val="Arial"/>
      <family val="2"/>
    </font>
    <font>
      <b/>
      <sz val="12"/>
      <color rgb="FFFF0000"/>
      <name val="Arial"/>
      <family val="2"/>
    </font>
    <font>
      <b/>
      <sz val="12"/>
      <color theme="1"/>
      <name val="Calibri"/>
      <family val="2"/>
      <scheme val="minor"/>
    </font>
    <font>
      <b/>
      <sz val="12"/>
      <name val="Arial Narrow"/>
      <family val="2"/>
    </font>
    <font>
      <sz val="12"/>
      <name val="Times New Roman"/>
      <family val="1"/>
    </font>
    <font>
      <b/>
      <sz val="12"/>
      <name val="Times New Roman"/>
      <family val="1"/>
    </font>
    <font>
      <b/>
      <sz val="14"/>
      <color theme="1"/>
      <name val="Calibri"/>
      <family val="2"/>
      <scheme val="minor"/>
    </font>
  </fonts>
  <fills count="2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43"/>
      </patternFill>
    </fill>
    <fill>
      <patternFill patternType="solid">
        <fgColor rgb="FFFFFF00"/>
        <bgColor indexed="64"/>
      </patternFill>
    </fill>
    <fill>
      <patternFill patternType="solid">
        <fgColor theme="8" tint="0.79998168889431442"/>
        <bgColor indexed="64"/>
      </patternFill>
    </fill>
    <fill>
      <patternFill patternType="solid">
        <fgColor theme="9" tint="0.59999389629810485"/>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thin">
        <color indexed="64"/>
      </right>
      <top/>
      <bottom/>
      <diagonal/>
    </border>
    <border>
      <left/>
      <right style="medium">
        <color indexed="64"/>
      </right>
      <top/>
      <bottom style="thin">
        <color indexed="64"/>
      </bottom>
      <diagonal/>
    </border>
  </borders>
  <cellStyleXfs count="56">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12" fillId="3" borderId="0" applyNumberFormat="0" applyBorder="0" applyAlignment="0" applyProtection="0"/>
    <xf numFmtId="0" fontId="9" fillId="16" borderId="1" applyNumberFormat="0" applyAlignment="0" applyProtection="0"/>
    <xf numFmtId="0" fontId="21" fillId="17" borderId="3" applyNumberFormat="0" applyAlignment="0" applyProtection="0"/>
    <xf numFmtId="165" fontId="3" fillId="0" borderId="0" applyFont="0" applyFill="0" applyBorder="0" applyAlignment="0" applyProtection="0"/>
    <xf numFmtId="0" fontId="16" fillId="0" borderId="0" applyNumberFormat="0" applyFill="0" applyBorder="0" applyAlignment="0" applyProtection="0"/>
    <xf numFmtId="0" fontId="14"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11" fillId="7" borderId="1" applyNumberFormat="0" applyAlignment="0" applyProtection="0"/>
    <xf numFmtId="0" fontId="10" fillId="0" borderId="2" applyNumberFormat="0" applyFill="0" applyAlignment="0" applyProtection="0"/>
    <xf numFmtId="164" fontId="3" fillId="0" borderId="0" applyFont="0" applyFill="0" applyBorder="0" applyAlignment="0" applyProtection="0"/>
    <xf numFmtId="164" fontId="4" fillId="0" borderId="0" applyFont="0" applyFill="0" applyBorder="0" applyAlignment="0" applyProtection="0"/>
    <xf numFmtId="0" fontId="13" fillId="18" borderId="0" applyNumberFormat="0" applyBorder="0" applyAlignment="0" applyProtection="0"/>
    <xf numFmtId="0" fontId="26" fillId="0" borderId="0"/>
    <xf numFmtId="0" fontId="4" fillId="0" borderId="0"/>
    <xf numFmtId="0" fontId="22" fillId="0" borderId="0"/>
    <xf numFmtId="0" fontId="22" fillId="0" borderId="0"/>
    <xf numFmtId="0" fontId="4" fillId="0" borderId="0"/>
    <xf numFmtId="0" fontId="4" fillId="0" borderId="0"/>
    <xf numFmtId="0" fontId="26" fillId="0" borderId="0"/>
    <xf numFmtId="0" fontId="4" fillId="0" borderId="0"/>
    <xf numFmtId="0" fontId="4" fillId="0" borderId="0"/>
    <xf numFmtId="0" fontId="23" fillId="0" borderId="0"/>
    <xf numFmtId="0" fontId="25" fillId="0" borderId="0"/>
    <xf numFmtId="0" fontId="24" fillId="0" borderId="0"/>
    <xf numFmtId="0" fontId="15" fillId="16" borderId="7" applyNumberFormat="0" applyAlignment="0" applyProtection="0"/>
    <xf numFmtId="0" fontId="17" fillId="0" borderId="0" applyNumberFormat="0" applyFill="0" applyBorder="0" applyAlignment="0" applyProtection="0"/>
    <xf numFmtId="0" fontId="8" fillId="0" borderId="0" applyNumberFormat="0" applyFill="0" applyBorder="0" applyAlignment="0" applyProtection="0"/>
    <xf numFmtId="0" fontId="2" fillId="0" borderId="0"/>
    <xf numFmtId="0" fontId="6" fillId="0" borderId="0"/>
    <xf numFmtId="0" fontId="1" fillId="0" borderId="0"/>
    <xf numFmtId="0" fontId="25" fillId="0" borderId="0" applyFont="0" applyFill="0" applyBorder="0" applyAlignment="0" applyProtection="0"/>
    <xf numFmtId="9" fontId="3" fillId="0" borderId="0" applyFont="0" applyFill="0" applyBorder="0" applyAlignment="0" applyProtection="0"/>
    <xf numFmtId="0" fontId="3" fillId="0" borderId="0"/>
    <xf numFmtId="0" fontId="3" fillId="0" borderId="0"/>
  </cellStyleXfs>
  <cellXfs count="127">
    <xf numFmtId="0" fontId="0" fillId="0" borderId="0" xfId="0"/>
    <xf numFmtId="0" fontId="4" fillId="0" borderId="0" xfId="0" applyFont="1"/>
    <xf numFmtId="0" fontId="4" fillId="0" borderId="0" xfId="51" applyFont="1" applyAlignment="1">
      <alignment vertical="center"/>
    </xf>
    <xf numFmtId="0" fontId="5" fillId="0" borderId="8" xfId="0" applyFont="1" applyBorder="1" applyAlignment="1">
      <alignment horizontal="center" vertical="center" wrapText="1"/>
    </xf>
    <xf numFmtId="0" fontId="5" fillId="0" borderId="8" xfId="0" applyFont="1" applyBorder="1" applyAlignment="1" applyProtection="1">
      <alignment horizontal="center" vertical="center" wrapText="1"/>
      <protection hidden="1"/>
    </xf>
    <xf numFmtId="4" fontId="5" fillId="0" borderId="8" xfId="0" applyNumberFormat="1" applyFont="1" applyBorder="1" applyAlignment="1">
      <alignment horizontal="center" vertical="center" wrapText="1"/>
    </xf>
    <xf numFmtId="4" fontId="5" fillId="0" borderId="8" xfId="0" applyNumberFormat="1" applyFont="1" applyBorder="1" applyAlignment="1" applyProtection="1">
      <alignment horizontal="center" vertical="center" wrapText="1"/>
      <protection hidden="1"/>
    </xf>
    <xf numFmtId="0" fontId="5" fillId="20" borderId="11" xfId="0" applyFont="1" applyFill="1" applyBorder="1" applyAlignment="1" applyProtection="1">
      <alignment vertical="center"/>
      <protection locked="0"/>
    </xf>
    <xf numFmtId="0" fontId="5" fillId="20" borderId="8" xfId="0" applyFont="1" applyFill="1" applyBorder="1" applyAlignment="1" applyProtection="1">
      <alignment vertical="center"/>
      <protection locked="0"/>
    </xf>
    <xf numFmtId="0" fontId="5" fillId="21" borderId="8" xfId="49" applyFont="1" applyFill="1" applyBorder="1" applyAlignment="1" applyProtection="1">
      <alignment vertical="center"/>
      <protection locked="0"/>
    </xf>
    <xf numFmtId="0" fontId="5" fillId="21" borderId="8" xfId="49" applyFont="1" applyFill="1" applyBorder="1" applyAlignment="1" applyProtection="1">
      <alignment vertical="center" wrapText="1"/>
      <protection locked="0"/>
    </xf>
    <xf numFmtId="166" fontId="5" fillId="0" borderId="9" xfId="42" applyNumberFormat="1" applyFont="1" applyBorder="1" applyAlignment="1">
      <alignment horizontal="left" vertical="top" wrapText="1"/>
    </xf>
    <xf numFmtId="0" fontId="5" fillId="0" borderId="8" xfId="44" applyFont="1" applyBorder="1" applyAlignment="1">
      <alignment horizontal="left" vertical="top" wrapText="1"/>
    </xf>
    <xf numFmtId="4" fontId="5" fillId="0" borderId="8" xfId="0" applyNumberFormat="1" applyFont="1" applyBorder="1" applyAlignment="1">
      <alignment horizontal="center" vertical="center"/>
    </xf>
    <xf numFmtId="0" fontId="28" fillId="0" borderId="0" xfId="51" applyFont="1" applyAlignment="1">
      <alignment vertical="center"/>
    </xf>
    <xf numFmtId="0" fontId="28" fillId="19" borderId="0" xfId="51" applyFont="1" applyFill="1" applyAlignment="1">
      <alignment vertical="center"/>
    </xf>
    <xf numFmtId="166" fontId="5" fillId="0" borderId="8" xfId="42" applyNumberFormat="1" applyFont="1" applyBorder="1" applyAlignment="1">
      <alignment horizontal="left" vertical="top" wrapText="1"/>
    </xf>
    <xf numFmtId="0" fontId="3" fillId="0" borderId="8" xfId="44" applyFont="1" applyBorder="1" applyAlignment="1">
      <alignment horizontal="left" vertical="top" wrapText="1"/>
    </xf>
    <xf numFmtId="0" fontId="3" fillId="0" borderId="8" xfId="35" applyFont="1" applyBorder="1" applyAlignment="1" applyProtection="1">
      <alignment vertical="center" wrapText="1"/>
      <protection hidden="1"/>
    </xf>
    <xf numFmtId="0" fontId="3" fillId="0" borderId="8" xfId="49" applyFont="1" applyBorder="1" applyAlignment="1">
      <alignment horizontal="center" vertical="center"/>
    </xf>
    <xf numFmtId="0" fontId="3" fillId="0" borderId="8" xfId="35" applyFont="1" applyBorder="1" applyAlignment="1" applyProtection="1">
      <alignment horizontal="center" vertical="center"/>
      <protection hidden="1"/>
    </xf>
    <xf numFmtId="164" fontId="3" fillId="0" borderId="8" xfId="31" applyFont="1" applyFill="1" applyBorder="1" applyAlignment="1" applyProtection="1">
      <alignment horizontal="right" vertical="center"/>
      <protection hidden="1"/>
    </xf>
    <xf numFmtId="164" fontId="3" fillId="20" borderId="8" xfId="31" applyFont="1" applyFill="1" applyBorder="1" applyAlignment="1" applyProtection="1">
      <alignment horizontal="right" vertical="center"/>
      <protection hidden="1"/>
    </xf>
    <xf numFmtId="0" fontId="3" fillId="0" borderId="8" xfId="0" applyFont="1" applyBorder="1" applyAlignment="1" applyProtection="1">
      <alignment vertical="center" wrapText="1"/>
      <protection hidden="1"/>
    </xf>
    <xf numFmtId="0" fontId="3" fillId="0" borderId="8" xfId="0" applyFont="1" applyBorder="1" applyAlignment="1" applyProtection="1">
      <alignment horizontal="center" vertical="center"/>
      <protection hidden="1"/>
    </xf>
    <xf numFmtId="0" fontId="3" fillId="0" borderId="8" xfId="35" applyFont="1" applyBorder="1" applyAlignment="1" applyProtection="1">
      <alignment horizontal="center" vertical="center" wrapText="1"/>
      <protection hidden="1"/>
    </xf>
    <xf numFmtId="164" fontId="3" fillId="0" borderId="8" xfId="31" applyFont="1" applyFill="1" applyBorder="1" applyAlignment="1">
      <alignment horizontal="center" vertical="center"/>
    </xf>
    <xf numFmtId="166" fontId="3" fillId="0" borderId="8" xfId="43" applyNumberFormat="1" applyFont="1" applyBorder="1" applyAlignment="1">
      <alignment horizontal="center" vertical="center" wrapText="1"/>
    </xf>
    <xf numFmtId="166" fontId="3" fillId="0" borderId="8" xfId="42" applyNumberFormat="1" applyFont="1" applyBorder="1" applyAlignment="1">
      <alignment horizontal="center" vertical="center" wrapText="1"/>
    </xf>
    <xf numFmtId="0" fontId="3" fillId="20" borderId="0" xfId="51" applyFont="1" applyFill="1"/>
    <xf numFmtId="0" fontId="3" fillId="20" borderId="8" xfId="51" applyFont="1" applyFill="1" applyBorder="1"/>
    <xf numFmtId="0" fontId="3" fillId="0" borderId="8" xfId="45" applyFont="1" applyBorder="1" applyAlignment="1">
      <alignment horizontal="justify" vertical="top" wrapText="1"/>
    </xf>
    <xf numFmtId="0" fontId="3" fillId="0" borderId="9" xfId="44" applyFont="1" applyBorder="1" applyAlignment="1">
      <alignment horizontal="center" vertical="center" wrapText="1"/>
    </xf>
    <xf numFmtId="0" fontId="3" fillId="0" borderId="8" xfId="51" applyFont="1" applyBorder="1" applyAlignment="1" applyProtection="1">
      <alignment vertical="top" wrapText="1"/>
      <protection hidden="1"/>
    </xf>
    <xf numFmtId="166" fontId="3" fillId="0" borderId="8" xfId="42" applyNumberFormat="1" applyFont="1" applyBorder="1" applyAlignment="1">
      <alignment horizontal="left" vertical="top" wrapText="1"/>
    </xf>
    <xf numFmtId="0" fontId="3" fillId="0" borderId="9" xfId="44" applyFont="1" applyBorder="1" applyAlignment="1">
      <alignment horizontal="center" vertical="center"/>
    </xf>
    <xf numFmtId="0" fontId="3" fillId="0" borderId="8" xfId="44" applyFont="1" applyBorder="1" applyAlignment="1">
      <alignment horizontal="center" vertical="center"/>
    </xf>
    <xf numFmtId="0" fontId="3" fillId="20" borderId="8" xfId="35" applyFont="1" applyFill="1" applyBorder="1" applyAlignment="1">
      <alignment horizontal="center" vertical="center"/>
    </xf>
    <xf numFmtId="0" fontId="3" fillId="0" borderId="8" xfId="35" applyFont="1" applyBorder="1" applyAlignment="1">
      <alignment horizontal="center" vertical="center"/>
    </xf>
    <xf numFmtId="166" fontId="3" fillId="0" borderId="8" xfId="41" applyNumberFormat="1" applyFont="1" applyBorder="1" applyAlignment="1">
      <alignment horizontal="left" vertical="top" wrapText="1"/>
    </xf>
    <xf numFmtId="164" fontId="5" fillId="21" borderId="8" xfId="49" applyNumberFormat="1" applyFont="1" applyFill="1" applyBorder="1" applyAlignment="1" applyProtection="1">
      <alignment vertical="center"/>
      <protection locked="0"/>
    </xf>
    <xf numFmtId="164" fontId="3" fillId="0" borderId="8" xfId="44" applyNumberFormat="1" applyFont="1" applyBorder="1" applyAlignment="1">
      <alignment horizontal="right" vertical="center" indent="1"/>
    </xf>
    <xf numFmtId="164" fontId="3" fillId="0" borderId="8" xfId="51" applyNumberFormat="1" applyFont="1" applyBorder="1" applyAlignment="1">
      <alignment horizontal="right" vertical="center" wrapText="1" indent="1"/>
    </xf>
    <xf numFmtId="168" fontId="5" fillId="21" borderId="8" xfId="49" applyNumberFormat="1" applyFont="1" applyFill="1" applyBorder="1" applyAlignment="1" applyProtection="1">
      <alignment vertical="center"/>
      <protection locked="0"/>
    </xf>
    <xf numFmtId="168" fontId="3" fillId="0" borderId="8" xfId="31" applyNumberFormat="1" applyFont="1" applyFill="1" applyBorder="1" applyAlignment="1" applyProtection="1">
      <alignment vertical="center"/>
      <protection locked="0"/>
    </xf>
    <xf numFmtId="168" fontId="3" fillId="0" borderId="8" xfId="31" applyNumberFormat="1" applyFont="1" applyFill="1" applyBorder="1" applyAlignment="1">
      <alignment horizontal="right" vertical="center" wrapText="1"/>
    </xf>
    <xf numFmtId="168" fontId="3" fillId="0" borderId="8" xfId="51" applyNumberFormat="1" applyFont="1" applyBorder="1" applyAlignment="1">
      <alignment horizontal="right" indent="1"/>
    </xf>
    <xf numFmtId="168" fontId="3" fillId="0" borderId="8" xfId="43" applyNumberFormat="1" applyFont="1" applyBorder="1" applyAlignment="1">
      <alignment horizontal="right" vertical="center" wrapText="1" indent="1"/>
    </xf>
    <xf numFmtId="168" fontId="3" fillId="20" borderId="8" xfId="51" applyNumberFormat="1" applyFont="1" applyFill="1" applyBorder="1" applyAlignment="1">
      <alignment horizontal="right" indent="1"/>
    </xf>
    <xf numFmtId="168" fontId="3" fillId="0" borderId="9" xfId="43" applyNumberFormat="1" applyFont="1" applyBorder="1" applyAlignment="1">
      <alignment horizontal="right" vertical="center" wrapText="1" indent="1"/>
    </xf>
    <xf numFmtId="168" fontId="3" fillId="20" borderId="8" xfId="43" applyNumberFormat="1" applyFont="1" applyFill="1" applyBorder="1" applyAlignment="1">
      <alignment horizontal="right" vertical="center" wrapText="1" indent="1"/>
    </xf>
    <xf numFmtId="168" fontId="3" fillId="0" borderId="8" xfId="44" applyNumberFormat="1" applyFont="1" applyBorder="1" applyAlignment="1">
      <alignment horizontal="right" vertical="center" indent="1"/>
    </xf>
    <xf numFmtId="168" fontId="3" fillId="0" borderId="8" xfId="42" applyNumberFormat="1" applyFont="1" applyBorder="1" applyAlignment="1">
      <alignment horizontal="right" vertical="center" wrapText="1" indent="1"/>
    </xf>
    <xf numFmtId="168" fontId="3" fillId="0" borderId="8" xfId="51" applyNumberFormat="1" applyFont="1" applyBorder="1" applyAlignment="1">
      <alignment horizontal="right" vertical="center" wrapText="1" indent="1"/>
    </xf>
    <xf numFmtId="4" fontId="5" fillId="0" borderId="8" xfId="0" applyNumberFormat="1" applyFont="1" applyBorder="1" applyAlignment="1">
      <alignment vertical="center" wrapText="1"/>
    </xf>
    <xf numFmtId="4" fontId="5" fillId="21" borderId="8" xfId="49" applyNumberFormat="1" applyFont="1" applyFill="1" applyBorder="1" applyAlignment="1" applyProtection="1">
      <alignment vertical="center"/>
      <protection locked="0"/>
    </xf>
    <xf numFmtId="4" fontId="3" fillId="0" borderId="8" xfId="31" applyNumberFormat="1" applyFont="1" applyFill="1" applyBorder="1" applyAlignment="1" applyProtection="1">
      <alignment vertical="center"/>
      <protection locked="0"/>
    </xf>
    <xf numFmtId="4" fontId="3" fillId="0" borderId="8" xfId="31" applyNumberFormat="1" applyFont="1" applyFill="1" applyBorder="1" applyAlignment="1">
      <alignment vertical="center" wrapText="1"/>
    </xf>
    <xf numFmtId="4" fontId="3" fillId="0" borderId="8" xfId="31" applyNumberFormat="1" applyFont="1" applyFill="1" applyBorder="1" applyAlignment="1" applyProtection="1">
      <alignment vertical="center"/>
      <protection hidden="1"/>
    </xf>
    <xf numFmtId="4" fontId="3" fillId="0" borderId="8" xfId="51" applyNumberFormat="1" applyFont="1" applyBorder="1"/>
    <xf numFmtId="4" fontId="3" fillId="0" borderId="8" xfId="43" applyNumberFormat="1" applyFont="1" applyBorder="1" applyAlignment="1">
      <alignment vertical="center" wrapText="1"/>
    </xf>
    <xf numFmtId="4" fontId="3" fillId="20" borderId="8" xfId="51" applyNumberFormat="1" applyFont="1" applyFill="1" applyBorder="1"/>
    <xf numFmtId="4" fontId="3" fillId="0" borderId="9" xfId="52" applyNumberFormat="1" applyFont="1" applyFill="1" applyBorder="1" applyAlignment="1">
      <alignment vertical="center"/>
    </xf>
    <xf numFmtId="4" fontId="3" fillId="0" borderId="8" xfId="52" applyNumberFormat="1" applyFont="1" applyFill="1" applyBorder="1" applyAlignment="1">
      <alignment vertical="center"/>
    </xf>
    <xf numFmtId="4" fontId="3" fillId="20" borderId="8" xfId="43" applyNumberFormat="1" applyFont="1" applyFill="1" applyBorder="1" applyAlignment="1">
      <alignment vertical="center" wrapText="1"/>
    </xf>
    <xf numFmtId="4" fontId="3" fillId="0" borderId="8" xfId="42" applyNumberFormat="1" applyFont="1" applyBorder="1" applyAlignment="1">
      <alignment vertical="center" wrapText="1"/>
    </xf>
    <xf numFmtId="4" fontId="3" fillId="0" borderId="8" xfId="51" applyNumberFormat="1" applyFont="1" applyBorder="1" applyAlignment="1">
      <alignment vertical="center" wrapText="1"/>
    </xf>
    <xf numFmtId="164" fontId="3" fillId="20" borderId="8" xfId="51" applyNumberFormat="1" applyFont="1" applyFill="1" applyBorder="1" applyAlignment="1">
      <alignment horizontal="right" vertical="center" wrapText="1" indent="1"/>
    </xf>
    <xf numFmtId="164" fontId="3" fillId="20" borderId="8" xfId="35" applyNumberFormat="1" applyFont="1" applyFill="1" applyBorder="1" applyAlignment="1">
      <alignment horizontal="right" vertical="center" wrapText="1" indent="1"/>
    </xf>
    <xf numFmtId="0" fontId="30" fillId="0" borderId="0" xfId="0" applyFont="1" applyAlignment="1">
      <alignment horizontal="center" vertical="center"/>
    </xf>
    <xf numFmtId="0" fontId="31" fillId="0" borderId="0" xfId="54" applyFont="1" applyAlignment="1">
      <alignment vertical="center"/>
    </xf>
    <xf numFmtId="0" fontId="32" fillId="0" borderId="0" xfId="55" applyFont="1" applyAlignment="1">
      <alignment vertical="center"/>
    </xf>
    <xf numFmtId="0" fontId="33" fillId="0" borderId="0" xfId="55" applyFont="1" applyAlignment="1">
      <alignment vertical="center"/>
    </xf>
    <xf numFmtId="3" fontId="33" fillId="0" borderId="0" xfId="55" applyNumberFormat="1" applyFont="1" applyAlignment="1">
      <alignment horizontal="center" vertical="center"/>
    </xf>
    <xf numFmtId="2" fontId="30" fillId="0" borderId="0" xfId="0" applyNumberFormat="1" applyFont="1" applyAlignment="1">
      <alignment horizontal="center" vertical="center"/>
    </xf>
    <xf numFmtId="1" fontId="32" fillId="0" borderId="0" xfId="55" applyNumberFormat="1" applyFont="1" applyAlignment="1">
      <alignment horizontal="center" vertical="center"/>
    </xf>
    <xf numFmtId="0" fontId="5" fillId="20" borderId="9" xfId="0" applyFont="1" applyFill="1" applyBorder="1" applyAlignment="1" applyProtection="1">
      <alignment vertical="center"/>
      <protection locked="0"/>
    </xf>
    <xf numFmtId="0" fontId="3" fillId="20" borderId="10" xfId="0" applyFont="1" applyFill="1" applyBorder="1"/>
    <xf numFmtId="4" fontId="5" fillId="20" borderId="12" xfId="0" applyNumberFormat="1" applyFont="1" applyFill="1" applyBorder="1" applyAlignment="1">
      <alignment vertical="center"/>
    </xf>
    <xf numFmtId="0" fontId="3" fillId="0" borderId="8" xfId="0" applyFont="1" applyBorder="1" applyAlignment="1" applyProtection="1">
      <alignment horizontal="center" vertical="center"/>
      <protection locked="0"/>
    </xf>
    <xf numFmtId="4" fontId="3" fillId="0" borderId="8" xfId="0" applyNumberFormat="1" applyFont="1" applyBorder="1" applyAlignment="1" applyProtection="1">
      <alignment vertical="center"/>
      <protection locked="0"/>
    </xf>
    <xf numFmtId="168" fontId="3" fillId="0" borderId="8" xfId="31" applyNumberFormat="1" applyFont="1" applyFill="1" applyBorder="1" applyAlignment="1" applyProtection="1">
      <alignment horizontal="center" vertical="center"/>
      <protection locked="0"/>
    </xf>
    <xf numFmtId="0" fontId="3" fillId="20" borderId="8" xfId="0" applyFont="1" applyFill="1" applyBorder="1"/>
    <xf numFmtId="4" fontId="3" fillId="20" borderId="8" xfId="0" applyNumberFormat="1" applyFont="1" applyFill="1" applyBorder="1"/>
    <xf numFmtId="168" fontId="3" fillId="20" borderId="8" xfId="0" applyNumberFormat="1" applyFont="1" applyFill="1" applyBorder="1"/>
    <xf numFmtId="164" fontId="5" fillId="20" borderId="8" xfId="0" applyNumberFormat="1" applyFont="1" applyFill="1" applyBorder="1" applyAlignment="1">
      <alignment horizontal="center" vertical="center"/>
    </xf>
    <xf numFmtId="164" fontId="5" fillId="20" borderId="8" xfId="0" applyNumberFormat="1" applyFont="1" applyFill="1" applyBorder="1" applyAlignment="1">
      <alignment vertical="center"/>
    </xf>
    <xf numFmtId="0" fontId="3" fillId="20" borderId="8" xfId="0" applyFont="1" applyFill="1" applyBorder="1" applyAlignment="1">
      <alignment vertical="center"/>
    </xf>
    <xf numFmtId="4" fontId="3" fillId="20" borderId="8" xfId="0" applyNumberFormat="1" applyFont="1" applyFill="1" applyBorder="1" applyAlignment="1">
      <alignment vertical="center"/>
    </xf>
    <xf numFmtId="168" fontId="3" fillId="20" borderId="8" xfId="31" applyNumberFormat="1" applyFont="1" applyFill="1" applyBorder="1" applyAlignment="1"/>
    <xf numFmtId="0" fontId="3" fillId="0" borderId="8" xfId="0" applyFont="1" applyBorder="1" applyAlignment="1">
      <alignment horizontal="left" vertical="center"/>
    </xf>
    <xf numFmtId="0" fontId="5" fillId="20" borderId="8" xfId="49" applyFont="1" applyFill="1" applyBorder="1" applyAlignment="1" applyProtection="1">
      <alignment vertical="center"/>
      <protection locked="0"/>
    </xf>
    <xf numFmtId="0" fontId="5" fillId="20" borderId="8" xfId="49" applyFont="1" applyFill="1" applyBorder="1" applyAlignment="1" applyProtection="1">
      <alignment vertical="center" wrapText="1"/>
      <protection locked="0"/>
    </xf>
    <xf numFmtId="4" fontId="5" fillId="20" borderId="8" xfId="49" applyNumberFormat="1" applyFont="1" applyFill="1" applyBorder="1" applyAlignment="1" applyProtection="1">
      <alignment vertical="center"/>
      <protection locked="0"/>
    </xf>
    <xf numFmtId="168" fontId="5" fillId="20" borderId="8" xfId="49" applyNumberFormat="1" applyFont="1" applyFill="1" applyBorder="1" applyAlignment="1" applyProtection="1">
      <alignment vertical="center"/>
      <protection locked="0"/>
    </xf>
    <xf numFmtId="164" fontId="5" fillId="20" borderId="8" xfId="49" applyNumberFormat="1" applyFont="1" applyFill="1" applyBorder="1" applyAlignment="1" applyProtection="1">
      <alignment vertical="center"/>
      <protection locked="0"/>
    </xf>
    <xf numFmtId="0" fontId="3" fillId="0" borderId="8" xfId="50" applyFont="1" applyBorder="1" applyAlignment="1" applyProtection="1">
      <alignment horizontal="center" vertical="center"/>
      <protection hidden="1"/>
    </xf>
    <xf numFmtId="4" fontId="5" fillId="20" borderId="8" xfId="31" applyNumberFormat="1" applyFont="1" applyFill="1" applyBorder="1" applyAlignment="1" applyProtection="1">
      <alignment vertical="center"/>
      <protection locked="0"/>
    </xf>
    <xf numFmtId="168" fontId="5" fillId="20" borderId="8" xfId="31" applyNumberFormat="1" applyFont="1" applyFill="1" applyBorder="1" applyAlignment="1" applyProtection="1">
      <alignment vertical="center"/>
      <protection locked="0"/>
    </xf>
    <xf numFmtId="164" fontId="5" fillId="20" borderId="8" xfId="31" applyFont="1" applyFill="1" applyBorder="1" applyAlignment="1" applyProtection="1">
      <alignment vertical="center"/>
      <protection locked="0"/>
    </xf>
    <xf numFmtId="0" fontId="5" fillId="20" borderId="9" xfId="51" applyFont="1" applyFill="1" applyBorder="1" applyAlignment="1">
      <alignment horizontal="left"/>
    </xf>
    <xf numFmtId="0" fontId="3" fillId="20" borderId="9" xfId="51" applyFont="1" applyFill="1" applyBorder="1"/>
    <xf numFmtId="4" fontId="3" fillId="20" borderId="9" xfId="51" applyNumberFormat="1" applyFont="1" applyFill="1" applyBorder="1"/>
    <xf numFmtId="168" fontId="3" fillId="20" borderId="9" xfId="51" applyNumberFormat="1" applyFont="1" applyFill="1" applyBorder="1" applyAlignment="1">
      <alignment horizontal="right" indent="1"/>
    </xf>
    <xf numFmtId="164" fontId="3" fillId="20" borderId="9" xfId="51" applyNumberFormat="1" applyFont="1" applyFill="1" applyBorder="1" applyAlignment="1">
      <alignment horizontal="right" vertical="center" wrapText="1" indent="1"/>
    </xf>
    <xf numFmtId="0" fontId="5" fillId="20" borderId="8" xfId="51" applyFont="1" applyFill="1" applyBorder="1" applyAlignment="1">
      <alignment horizontal="left"/>
    </xf>
    <xf numFmtId="4" fontId="5" fillId="20" borderId="8" xfId="51" applyNumberFormat="1" applyFont="1" applyFill="1" applyBorder="1"/>
    <xf numFmtId="168" fontId="5" fillId="20" borderId="8" xfId="51" applyNumberFormat="1" applyFont="1" applyFill="1" applyBorder="1" applyAlignment="1">
      <alignment horizontal="left"/>
    </xf>
    <xf numFmtId="164" fontId="5" fillId="20" borderId="8" xfId="51" applyNumberFormat="1" applyFont="1" applyFill="1" applyBorder="1" applyAlignment="1">
      <alignment horizontal="left"/>
    </xf>
    <xf numFmtId="0" fontId="3" fillId="0" borderId="0" xfId="0" applyFont="1"/>
    <xf numFmtId="0" fontId="3" fillId="0" borderId="0" xfId="51" applyFont="1" applyAlignment="1">
      <alignment vertical="center"/>
    </xf>
    <xf numFmtId="3" fontId="3" fillId="0" borderId="0" xfId="51" applyNumberFormat="1" applyFont="1" applyAlignment="1">
      <alignment vertical="center"/>
    </xf>
    <xf numFmtId="2" fontId="3" fillId="0" borderId="0" xfId="51" applyNumberFormat="1" applyFont="1" applyAlignment="1">
      <alignment vertical="center"/>
    </xf>
    <xf numFmtId="167" fontId="3" fillId="0" borderId="0" xfId="51" applyNumberFormat="1" applyFont="1" applyAlignment="1">
      <alignment vertical="center"/>
    </xf>
    <xf numFmtId="9" fontId="3" fillId="0" borderId="0" xfId="53" applyFont="1" applyAlignment="1">
      <alignment vertical="center"/>
    </xf>
    <xf numFmtId="0" fontId="3" fillId="19" borderId="0" xfId="51" applyFont="1" applyFill="1" applyAlignment="1">
      <alignment vertical="center"/>
    </xf>
    <xf numFmtId="0" fontId="34" fillId="0" borderId="0" xfId="0" applyFont="1" applyAlignment="1">
      <alignment horizontal="center" vertical="center"/>
    </xf>
    <xf numFmtId="0" fontId="5" fillId="0" borderId="8" xfId="0" applyFont="1" applyBorder="1" applyAlignment="1" applyProtection="1">
      <alignment horizontal="center" vertical="center"/>
      <protection locked="0"/>
    </xf>
    <xf numFmtId="0" fontId="27" fillId="0" borderId="0" xfId="0" applyFont="1" applyAlignment="1">
      <alignment horizontal="center" vertical="center" wrapText="1"/>
    </xf>
    <xf numFmtId="0" fontId="27" fillId="0" borderId="0" xfId="0" applyFont="1" applyAlignment="1">
      <alignment horizontal="center" vertical="center"/>
    </xf>
    <xf numFmtId="0" fontId="29" fillId="0" borderId="0" xfId="0" applyFont="1" applyAlignment="1">
      <alignment horizontal="center" vertical="center"/>
    </xf>
    <xf numFmtId="0" fontId="3" fillId="0" borderId="8" xfId="0" applyFont="1" applyFill="1" applyBorder="1" applyAlignment="1" applyProtection="1">
      <alignment vertical="center" wrapText="1"/>
      <protection hidden="1"/>
    </xf>
    <xf numFmtId="0" fontId="3" fillId="0" borderId="8" xfId="35" applyFont="1" applyFill="1" applyBorder="1" applyAlignment="1" applyProtection="1">
      <alignment vertical="center" wrapText="1"/>
      <protection hidden="1"/>
    </xf>
    <xf numFmtId="0" fontId="3" fillId="0" borderId="8" xfId="51" applyFont="1" applyFill="1" applyBorder="1" applyAlignment="1" applyProtection="1">
      <alignment horizontal="left" vertical="top" wrapText="1"/>
      <protection hidden="1"/>
    </xf>
    <xf numFmtId="0" fontId="3" fillId="0" borderId="8" xfId="45" applyFont="1" applyFill="1" applyBorder="1" applyAlignment="1">
      <alignment horizontal="justify" vertical="top" wrapText="1"/>
    </xf>
    <xf numFmtId="0" fontId="3" fillId="0" borderId="8" xfId="51" applyFont="1" applyFill="1" applyBorder="1" applyAlignment="1" applyProtection="1">
      <alignment vertical="top" wrapText="1"/>
      <protection hidden="1"/>
    </xf>
    <xf numFmtId="0" fontId="3" fillId="0" borderId="8" xfId="44" applyFont="1" applyFill="1" applyBorder="1" applyAlignment="1">
      <alignment horizontal="left" vertical="top" wrapText="1"/>
    </xf>
  </cellXfs>
  <cellStyles count="56">
    <cellStyle name="20% - Accent1" xfId="1" xr:uid="{BBA2D622-BA85-4F61-8576-308AB6587875}"/>
    <cellStyle name="20% - Accent2" xfId="2" xr:uid="{CCB24E7D-4779-4D8B-8BAF-09E64BA53809}"/>
    <cellStyle name="20% - Accent3" xfId="3" xr:uid="{2EF70A4B-04A4-4602-AC87-2897A964268F}"/>
    <cellStyle name="20% - Accent4" xfId="4" xr:uid="{153A1B87-450C-4152-BDD9-9273AB6E2E32}"/>
    <cellStyle name="20% - Accent5" xfId="5" xr:uid="{1A10BB5C-8CEC-404D-B3EF-2FCCE003F535}"/>
    <cellStyle name="20% - Accent6" xfId="6" xr:uid="{4B7E80CE-DA30-49CD-B846-03BAD493AF82}"/>
    <cellStyle name="40% - Accent1" xfId="7" xr:uid="{309D788C-B0C7-48EF-803B-9A578F008CC9}"/>
    <cellStyle name="40% - Accent2" xfId="8" xr:uid="{13822674-805E-480C-995A-E70CC8624440}"/>
    <cellStyle name="40% - Accent3" xfId="9" xr:uid="{F5541EA9-9CC7-41BA-BE31-352C5637F665}"/>
    <cellStyle name="40% - Accent4" xfId="10" xr:uid="{406E9B97-4CF7-4664-A588-01A731AE0E93}"/>
    <cellStyle name="40% - Accent5" xfId="11" xr:uid="{6C4DA477-6674-461A-A766-796F6F0A19C6}"/>
    <cellStyle name="40% - Accent6" xfId="12" xr:uid="{CDF41D94-8E32-4154-9CA9-935E61B50AC0}"/>
    <cellStyle name="60% - Accent1" xfId="13" xr:uid="{847EE18D-673B-468B-9F8B-80C472B28E8B}"/>
    <cellStyle name="60% - Accent2" xfId="14" xr:uid="{91587B9C-8D13-443C-BFA7-859FE92E0AE3}"/>
    <cellStyle name="60% - Accent3" xfId="15" xr:uid="{D9E2C4AC-05D1-4115-ABDE-0F48800FD67A}"/>
    <cellStyle name="60% - Accent4" xfId="16" xr:uid="{6BCA2A73-70C3-4C61-96F1-4DCB19044E84}"/>
    <cellStyle name="60% - Accent5" xfId="17" xr:uid="{50DAC7F3-47F4-46B8-89DC-E44B5EC7DCA3}"/>
    <cellStyle name="60% - Accent6" xfId="18" xr:uid="{738E0519-68E1-4C69-9302-57D4AAC3A081}"/>
    <cellStyle name="Bad" xfId="19" xr:uid="{EC519625-40C6-4AB2-AB08-DCD9EB16DCBB}"/>
    <cellStyle name="Calculation" xfId="20" xr:uid="{35A033F7-03AE-42D8-B954-A46894773192}"/>
    <cellStyle name="Check Cell" xfId="21" xr:uid="{C846FCE6-8A1B-4B64-86D2-56AF77B5F4DB}"/>
    <cellStyle name="Euro" xfId="22" xr:uid="{77E40F53-FF68-4046-A283-094C84FD7A78}"/>
    <cellStyle name="Explanatory Text" xfId="23" xr:uid="{8E588AA7-EA35-417E-BF9B-841ABD82A792}"/>
    <cellStyle name="Good" xfId="24" xr:uid="{AB0889B7-1F49-4F65-AFDB-042230626033}"/>
    <cellStyle name="Heading 1" xfId="25" xr:uid="{5A1A7AB2-54FA-49CB-A0C4-21D517B423DE}"/>
    <cellStyle name="Heading 2" xfId="26" xr:uid="{FFA977E2-98D4-4CBC-AEC3-ECF671033407}"/>
    <cellStyle name="Heading 3" xfId="27" xr:uid="{6AA7B15A-4F73-48E4-A136-3CC64C1EC89E}"/>
    <cellStyle name="Heading 4" xfId="28" xr:uid="{8790B178-9E67-4BC0-B12D-11C4F715984F}"/>
    <cellStyle name="Input" xfId="29" xr:uid="{30447735-5223-4916-8477-F21D4D9D59D7}"/>
    <cellStyle name="Linked Cell" xfId="30" xr:uid="{B47B7B60-3EDA-4D80-8F5D-5ECFED4F0425}"/>
    <cellStyle name="Milliers" xfId="31" builtinId="3"/>
    <cellStyle name="Milliers 2" xfId="32" xr:uid="{9D04A044-1576-43F8-B484-42CFFB4AAD0E}"/>
    <cellStyle name="Milliers_Lot 4 P4(1).2 Laayoune" xfId="52" xr:uid="{AB21BDB5-D878-4CA8-A311-8C9A4C49F972}"/>
    <cellStyle name="Neutral" xfId="33" xr:uid="{5A233415-F74C-4802-9FE8-17FF1E96D81B}"/>
    <cellStyle name="Normal" xfId="0" builtinId="0"/>
    <cellStyle name="Normal 2" xfId="34" xr:uid="{71DBC52B-0258-4409-AA3C-5CC558AC6D04}"/>
    <cellStyle name="Normal 2 2" xfId="35" xr:uid="{95749E70-A1D9-400A-A6F0-5C780B60E3F0}"/>
    <cellStyle name="Normal 2 3" xfId="36" xr:uid="{EBE082B6-E8D9-4E6B-840E-2918A525C0EC}"/>
    <cellStyle name="Normal 2 4" xfId="37" xr:uid="{84605A49-53EC-445C-8923-0660E4D47A5F}"/>
    <cellStyle name="Normal 2 5" xfId="49" xr:uid="{3D7BD310-D38D-40B4-A842-6CDB1CA63E1A}"/>
    <cellStyle name="Normal 2 6" xfId="51" xr:uid="{6A095D06-5174-46F1-8AAF-907D3FA8CA96}"/>
    <cellStyle name="Normal 3" xfId="38" xr:uid="{4A58A8FF-B866-41E9-BF11-DD28AF3C3330}"/>
    <cellStyle name="Normal 35" xfId="39" xr:uid="{289C3685-5062-42D6-B269-C5A6A536D1B0}"/>
    <cellStyle name="Normal 4" xfId="54" xr:uid="{FC5092BC-2F25-4F05-B1A4-4AB48B786A02}"/>
    <cellStyle name="Normal 7" xfId="40" xr:uid="{D4C99652-E971-4D3D-AD23-F9B0DDDFB90F}"/>
    <cellStyle name="Normal_APD Prov-Teroual" xfId="55" xr:uid="{E2F8B3DB-0631-4C32-8032-F51EC207AE8B}"/>
    <cellStyle name="Normal_DET-SP" xfId="41" xr:uid="{D5DA84E9-808D-4BB7-88F1-4B205FFD4DE1}"/>
    <cellStyle name="Normal_DET-SP_Détail estimatif STEP" xfId="42" xr:uid="{C42CFF9E-8795-4BDC-B363-B9B266E529FB}"/>
    <cellStyle name="Normal_Feuil1" xfId="50" xr:uid="{7F7B5B77-FF34-4CED-98B5-370ED1E58A9D}"/>
    <cellStyle name="Normal_loge" xfId="43" xr:uid="{CF822D1A-02A7-455D-951F-E7FB612817A1}"/>
    <cellStyle name="Normal_Lot 4 P4(1).2 Laayoune" xfId="44" xr:uid="{924ABFA6-5D5C-4764-BB5C-3D9D338B2CD2}"/>
    <cellStyle name="Normal_SP Riche" xfId="45" xr:uid="{D72367F6-C28D-467A-9126-086BBFD50216}"/>
    <cellStyle name="Output" xfId="46" xr:uid="{77E83BEF-AD35-4797-8540-F9823EAC1C58}"/>
    <cellStyle name="Pourcentage" xfId="53" builtinId="5"/>
    <cellStyle name="Title" xfId="47" xr:uid="{7BA1CDD3-D399-4ECB-8B58-57C05343B875}"/>
    <cellStyle name="Warning Text" xfId="48" xr:uid="{6BE92C6F-F166-4D6C-ADD8-B76907E57162}"/>
  </cellStyles>
  <dxfs count="16">
    <dxf>
      <font>
        <b/>
        <i/>
        <condense val="0"/>
        <extend val="0"/>
        <color indexed="10"/>
      </font>
    </dxf>
    <dxf>
      <font>
        <b/>
        <i/>
        <condense val="0"/>
        <extend val="0"/>
        <color indexed="10"/>
      </font>
    </dxf>
    <dxf>
      <font>
        <b/>
        <i/>
        <condense val="0"/>
        <extend val="0"/>
        <color indexed="10"/>
      </font>
    </dxf>
    <dxf>
      <font>
        <b/>
        <i/>
        <condense val="0"/>
        <extend val="0"/>
        <color indexed="10"/>
      </font>
    </dxf>
    <dxf>
      <font>
        <b/>
        <i/>
        <condense val="0"/>
        <extend val="0"/>
        <color indexed="10"/>
      </font>
    </dxf>
    <dxf>
      <font>
        <b/>
        <i/>
        <condense val="0"/>
        <extend val="0"/>
        <color indexed="10"/>
      </font>
    </dxf>
    <dxf>
      <font>
        <b/>
        <i/>
        <condense val="0"/>
        <extend val="0"/>
        <color indexed="10"/>
      </font>
    </dxf>
    <dxf>
      <font>
        <b/>
        <i/>
        <condense val="0"/>
        <extend val="0"/>
        <color indexed="10"/>
      </font>
    </dxf>
    <dxf>
      <font>
        <b/>
        <i/>
        <condense val="0"/>
        <extend val="0"/>
        <color indexed="10"/>
      </font>
    </dxf>
    <dxf>
      <font>
        <b/>
        <i/>
        <condense val="0"/>
        <extend val="0"/>
        <color indexed="10"/>
      </font>
    </dxf>
    <dxf>
      <font>
        <b/>
        <i/>
        <condense val="0"/>
        <extend val="0"/>
        <color indexed="10"/>
      </font>
    </dxf>
    <dxf>
      <font>
        <b/>
        <i/>
        <condense val="0"/>
        <extend val="0"/>
        <color indexed="10"/>
      </font>
    </dxf>
    <dxf>
      <font>
        <b/>
        <i/>
        <condense val="0"/>
        <extend val="0"/>
        <color indexed="10"/>
      </font>
    </dxf>
    <dxf>
      <font>
        <b/>
        <i/>
        <condense val="0"/>
        <extend val="0"/>
        <color indexed="10"/>
      </font>
    </dxf>
    <dxf>
      <font>
        <b/>
        <i/>
        <condense val="0"/>
        <extend val="0"/>
        <color indexed="10"/>
      </font>
    </dxf>
    <dxf>
      <font>
        <b/>
        <i/>
        <condense val="0"/>
        <extend val="0"/>
        <color indexed="10"/>
      </font>
    </dxf>
  </dxfs>
  <tableStyles count="0" defaultTableStyle="TableStyleMedium9" defaultPivotStyle="PivotStyleLight16"/>
  <colors>
    <mruColors>
      <color rgb="FFFF3399"/>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34" Type="http://schemas.openxmlformats.org/officeDocument/2006/relationships/calcChain" Target="calcChain.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8"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user\Bureau\DCE%20AZILAL\DCE%20r&#233;seau%20AZILAL%2030-04-08\Eaux%20pluviales_Azila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user\Bureau\Etudes\Laayoune\APS-Pr&#233;def\Tableaux_Calcul\R&#233;seau%20-%20Eaux%20Pluviales%20Laayoune%2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Travail%20ZAIM\Assainissement%20Goulmima\R&#233;dactions\Mission%20B\APD%20Goulmima\Volume%20r&#233;seau\El&#233;ments%20Brahim\dim-azr.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Nouveau%20dossier\SL-APD-D&#233;finitif-Mission%20B-Iskane-Novembre-2008\ONEP-SDA-2006\BEN%20GUERIR-\MISSION%20B1-OCT-06\STEP-LAGUNAGE-RETENUE-\BEN%20GUERIR-STEP-22-9-06\Calc-ratio-step\INV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azilal\Documents%20and%20Settings\Default%20User-1\Bureau\Etudes\Teroual\APS%20Teroual\APS%20Def\APS-Terou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Etudes%20Sebbari\Bouizakarene\DCE%20Bouizakarne\DCE%20R&#233;seau\Pi&#232;ces%20&#233;crites_R&#233;seau_Bouizakarene\Divers\Dim%20Extensio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01\donnees.f01\Maroc\F511\Miss_c\Rapport\MODFIKHO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azilal\Talliouine-ASS2\APD%20PROV\STEP%20Arrondi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Documents%20and%20Settings\Default%20User-1\Bureau\Etudes\azilal\Fiche%20Diag%20Azilal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Etudes%20Sebbari\Bouizakarene\DCE%20Bouizakarne\DCE%20R&#233;seau\Pi&#232;ces%20&#233;crites_R&#233;seau_Bouizakarene\Divers\Dim_Refor_Quartier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Nouveau%20dossier\SL-APD-D&#233;finitif-Mission%20B-Iskane-Novembre-2008\ONEP-SDA-2006\SOUK%20LARBAA\SL-8-06\STEP-SL-DEF\donnees%20d\ONEP\12Centres\DCE-d&#233;finitif\Sidi%20Mokhtar\Pi&#232;ces-41-42\Metr&#233;\LS-SidiMokh.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01-ELOUATI\DONNEES\Ass-imkn.R01\IK-MIID\IK-EU-D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Documents%20and%20Settings\user\Bureau\Etudes\Chichaoua\APS%20Defenitif\APS%20DEF%20Chichaoua\ASS-%20CHICHAOU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Default%20User-1\Bureau\Etudes\Boujdour\APS%20Prov\Tab%20Cal\Dim%20Boujdour.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azilal\Documents%20and%20Settings\Default%20User-1\Bureau\En%20Cours\APD%20Teroual\APD%20Prov\APD%20Prov-Teroua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user\Bureau\Etudes\Chichaoua\APS%20Defenitif\DIM-Chichaoua-AP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EU%20Pr&#233;def.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E:\CID\BOUZNIKA\MISSION%20C%20APD\NC%20-%20RESEAU\NC-RESEAU-5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Documents%20and%20Settings\user\Bureau\Etudes\Azilal\APD%20Azilal\APD%20Pr&#233;def\Step\STEP_dim.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A:\Dim%20Collecteur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Documents%20and%20Settings\Default%20User-1\Bureau\Etudes\Chichaoua\APS\Definitif\ASS-%20CHICHAOUA.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llassraoui\Teroual\Documents%20and%20Settings\Default%20User-1\Bureau\STEP%20ET%20RESEA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tudes%20Sebbari\Bouizakarene\DCE%20Bouizakarne\DCE%20R&#233;seau\Pi&#232;ces%20&#233;crites_R&#233;seau_Bouizakarene\Divers\Dim%20Interce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WINDOWS\Bureau\Dossier%20Chichaoua\DCE%20CHICHAOUA%20Final\DCE%20LOT%201%20R&#233;seau\DCE%20Chichaoua%20Sous-Lot%201.1\APS%20DEF%20Chichaoua\ASS-%20CHICHAOU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azilal\Documents%20and%20Settings\Default%20User-1\Bureau\Etudes\Teroual\APD\APD%20Prov\Pi&#233;ces%20&#233;crites\Metr&#233;%20STEP-APD%20Prov-Teroual.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D:\travail_adi\Bouchlih\PNAM-Essaouira\A_Centre%20Talmest\Version%202%20S&#233;paratif\Notes%20de%20calculs%20et%20dimensionnement\VERIF%20SP%20FATH_CID.xlsm" TargetMode="External"/><Relationship Id="rId1" Type="http://schemas.openxmlformats.org/officeDocument/2006/relationships/externalLinkPath" Target="file:///D:\travail_adi\Bouchlih\PNAM-Essaouira\A_Centre%20Talmest\Version%202%20S&#233;paratif\Notes%20de%20calculs%20et%20dimensionnement\VERIF%20SP%20FATH_CID.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user\Bureau\DCE%20AZILAL\DCE%20r&#233;seau%20AZILAL%2030-04-08\Extension_Azil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TRAVAIL\Fay&#231;al\GUERCIF\MISSION%20B%20DCE\DCE%20RESEAU\DCE%20DEFINITIF%20VERSION%20GPR\RefGPR_30.04.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20and%20Settings\user\Bureau\Etudes\A%20Graver\AZILAL\APS-DEF\RAPPORT\APS%20Definitif\Pieces%20Ecrites\Fiche%20Diag%20Azilal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lot"/>
      <sheetName val="Chaaba B"/>
      <sheetName val="CANAL"/>
      <sheetName val="Métré Canal "/>
      <sheetName val="Azilal-EP"/>
      <sheetName val="Rapport"/>
      <sheetName val="Débits-EU"/>
      <sheetName val="Azilal-EU"/>
      <sheetName val="Métré Azilal"/>
      <sheetName val="Recappe"/>
      <sheetName val="Confidentiel_Déf "/>
      <sheetName val="Détail_Estim_Déf"/>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sheetData sheetId="9">
        <row r="8">
          <cell r="B8" t="str">
            <v>Coll TA6-1</v>
          </cell>
          <cell r="C8">
            <v>0</v>
          </cell>
          <cell r="D8">
            <v>0</v>
          </cell>
          <cell r="E8">
            <v>0</v>
          </cell>
          <cell r="F8">
            <v>0</v>
          </cell>
          <cell r="I8">
            <v>0</v>
          </cell>
          <cell r="J8">
            <v>0</v>
          </cell>
          <cell r="K8">
            <v>0</v>
          </cell>
          <cell r="L8">
            <v>49.524999999999999</v>
          </cell>
          <cell r="M8">
            <v>99.02619868500588</v>
          </cell>
          <cell r="N8">
            <v>0</v>
          </cell>
          <cell r="O8">
            <v>0</v>
          </cell>
          <cell r="R8">
            <v>44.764780500000001</v>
          </cell>
          <cell r="S8">
            <v>37.827050000000007</v>
          </cell>
          <cell r="T8">
            <v>10.80405</v>
          </cell>
          <cell r="U8">
            <v>0</v>
          </cell>
          <cell r="V8">
            <v>0</v>
          </cell>
          <cell r="W8">
            <v>0</v>
          </cell>
          <cell r="AG8">
            <v>0</v>
          </cell>
          <cell r="AI8">
            <v>0</v>
          </cell>
          <cell r="AM8">
            <v>0</v>
          </cell>
          <cell r="AO8">
            <v>0</v>
          </cell>
          <cell r="AS8">
            <v>3</v>
          </cell>
          <cell r="AT8">
            <v>0</v>
          </cell>
          <cell r="AV8">
            <v>0</v>
          </cell>
          <cell r="AW8">
            <v>0</v>
          </cell>
          <cell r="BA8">
            <v>3.5941100000000006</v>
          </cell>
        </row>
        <row r="9">
          <cell r="B9" t="str">
            <v>Coll TA6-1-1</v>
          </cell>
          <cell r="C9">
            <v>0</v>
          </cell>
          <cell r="D9">
            <v>0</v>
          </cell>
          <cell r="E9">
            <v>0</v>
          </cell>
          <cell r="F9">
            <v>0</v>
          </cell>
          <cell r="I9">
            <v>0</v>
          </cell>
          <cell r="J9">
            <v>0</v>
          </cell>
          <cell r="K9">
            <v>0</v>
          </cell>
          <cell r="L9">
            <v>54.125</v>
          </cell>
          <cell r="M9">
            <v>108.2374380000136</v>
          </cell>
          <cell r="N9">
            <v>0</v>
          </cell>
          <cell r="O9">
            <v>0</v>
          </cell>
          <cell r="R9">
            <v>50.453370000000007</v>
          </cell>
          <cell r="S9">
            <v>39.247</v>
          </cell>
          <cell r="T9">
            <v>12.177000000000001</v>
          </cell>
          <cell r="U9">
            <v>0</v>
          </cell>
          <cell r="V9">
            <v>0</v>
          </cell>
          <cell r="W9">
            <v>0</v>
          </cell>
          <cell r="AG9">
            <v>0</v>
          </cell>
          <cell r="AI9">
            <v>0</v>
          </cell>
          <cell r="AM9">
            <v>0</v>
          </cell>
          <cell r="AO9">
            <v>0</v>
          </cell>
          <cell r="AS9">
            <v>2</v>
          </cell>
          <cell r="AT9">
            <v>0</v>
          </cell>
          <cell r="AV9">
            <v>0</v>
          </cell>
          <cell r="AW9">
            <v>0</v>
          </cell>
          <cell r="BA9">
            <v>2.3182000000003882</v>
          </cell>
        </row>
        <row r="10">
          <cell r="B10" t="str">
            <v>Coll TA6-1-2</v>
          </cell>
          <cell r="C10">
            <v>0</v>
          </cell>
          <cell r="D10">
            <v>0</v>
          </cell>
          <cell r="E10">
            <v>0</v>
          </cell>
          <cell r="F10">
            <v>0</v>
          </cell>
          <cell r="I10">
            <v>0</v>
          </cell>
          <cell r="J10">
            <v>0</v>
          </cell>
          <cell r="K10">
            <v>0</v>
          </cell>
          <cell r="L10">
            <v>56.589999999999996</v>
          </cell>
          <cell r="M10">
            <v>113.16485873250312</v>
          </cell>
          <cell r="N10">
            <v>0</v>
          </cell>
          <cell r="O10">
            <v>0</v>
          </cell>
          <cell r="R10">
            <v>52.925697</v>
          </cell>
          <cell r="S10">
            <v>40.795699999999997</v>
          </cell>
          <cell r="T10">
            <v>12.773700000000002</v>
          </cell>
          <cell r="U10">
            <v>0</v>
          </cell>
          <cell r="V10">
            <v>0</v>
          </cell>
          <cell r="W10">
            <v>0</v>
          </cell>
          <cell r="AG10">
            <v>0</v>
          </cell>
          <cell r="AI10">
            <v>0</v>
          </cell>
          <cell r="AM10">
            <v>0</v>
          </cell>
          <cell r="AO10">
            <v>0</v>
          </cell>
          <cell r="AS10">
            <v>3</v>
          </cell>
          <cell r="AT10">
            <v>0</v>
          </cell>
          <cell r="AV10">
            <v>0</v>
          </cell>
          <cell r="AW10">
            <v>0</v>
          </cell>
          <cell r="BA10">
            <v>3.465355000000045</v>
          </cell>
        </row>
        <row r="11">
          <cell r="B11" t="str">
            <v>Coll TA6-1-2-1</v>
          </cell>
          <cell r="C11">
            <v>0</v>
          </cell>
          <cell r="D11">
            <v>0</v>
          </cell>
          <cell r="E11">
            <v>0</v>
          </cell>
          <cell r="F11">
            <v>0</v>
          </cell>
          <cell r="I11">
            <v>0</v>
          </cell>
          <cell r="J11">
            <v>0</v>
          </cell>
          <cell r="K11">
            <v>0</v>
          </cell>
          <cell r="L11">
            <v>24.6</v>
          </cell>
          <cell r="M11">
            <v>49.181080500002913</v>
          </cell>
          <cell r="N11">
            <v>0</v>
          </cell>
          <cell r="O11">
            <v>0</v>
          </cell>
          <cell r="R11">
            <v>22.681642500000002</v>
          </cell>
          <cell r="S11">
            <v>18.179250000000003</v>
          </cell>
          <cell r="T11">
            <v>5.4742499999999996</v>
          </cell>
          <cell r="U11">
            <v>0</v>
          </cell>
          <cell r="V11">
            <v>0</v>
          </cell>
          <cell r="W11">
            <v>0</v>
          </cell>
          <cell r="AG11">
            <v>0</v>
          </cell>
          <cell r="AI11">
            <v>0</v>
          </cell>
          <cell r="AM11">
            <v>0</v>
          </cell>
          <cell r="AO11">
            <v>0</v>
          </cell>
          <cell r="AS11">
            <v>1</v>
          </cell>
          <cell r="AT11">
            <v>0</v>
          </cell>
          <cell r="AV11">
            <v>0</v>
          </cell>
          <cell r="AW11">
            <v>0</v>
          </cell>
          <cell r="BA11">
            <v>1.1838000000000193</v>
          </cell>
        </row>
        <row r="12">
          <cell r="B12" t="str">
            <v>Coll TA6-1-2-2</v>
          </cell>
          <cell r="C12">
            <v>0</v>
          </cell>
          <cell r="D12">
            <v>0</v>
          </cell>
          <cell r="E12">
            <v>0</v>
          </cell>
          <cell r="F12">
            <v>0</v>
          </cell>
          <cell r="I12">
            <v>0</v>
          </cell>
          <cell r="J12">
            <v>0</v>
          </cell>
          <cell r="K12">
            <v>0</v>
          </cell>
          <cell r="L12">
            <v>56.53</v>
          </cell>
          <cell r="M12">
            <v>113.04563850000905</v>
          </cell>
          <cell r="N12">
            <v>0</v>
          </cell>
          <cell r="O12">
            <v>0</v>
          </cell>
          <cell r="R12">
            <v>50.089792500000001</v>
          </cell>
          <cell r="S12">
            <v>44.554249999999996</v>
          </cell>
          <cell r="T12">
            <v>12.089250000000002</v>
          </cell>
          <cell r="U12">
            <v>0</v>
          </cell>
          <cell r="V12">
            <v>0</v>
          </cell>
          <cell r="W12">
            <v>0</v>
          </cell>
          <cell r="AG12">
            <v>0</v>
          </cell>
          <cell r="AI12">
            <v>0</v>
          </cell>
          <cell r="AM12">
            <v>0</v>
          </cell>
          <cell r="AO12">
            <v>0</v>
          </cell>
          <cell r="AS12">
            <v>2</v>
          </cell>
          <cell r="AT12">
            <v>0</v>
          </cell>
          <cell r="AV12">
            <v>0</v>
          </cell>
          <cell r="AW12">
            <v>0</v>
          </cell>
          <cell r="BA12">
            <v>2.5634500000001026</v>
          </cell>
        </row>
        <row r="13">
          <cell r="B13" t="str">
            <v>Coll TA1-4-4-1</v>
          </cell>
          <cell r="C13">
            <v>59.625</v>
          </cell>
          <cell r="D13">
            <v>119.24261775001088</v>
          </cell>
          <cell r="E13">
            <v>0</v>
          </cell>
          <cell r="F13">
            <v>0</v>
          </cell>
          <cell r="I13">
            <v>54.603746999999998</v>
          </cell>
          <cell r="J13">
            <v>44.570699999999988</v>
          </cell>
          <cell r="K13">
            <v>13.178700000000001</v>
          </cell>
          <cell r="L13">
            <v>0</v>
          </cell>
          <cell r="M13">
            <v>0</v>
          </cell>
          <cell r="N13">
            <v>0</v>
          </cell>
          <cell r="O13">
            <v>0</v>
          </cell>
          <cell r="R13">
            <v>0</v>
          </cell>
          <cell r="S13">
            <v>0</v>
          </cell>
          <cell r="T13">
            <v>0</v>
          </cell>
          <cell r="U13">
            <v>0</v>
          </cell>
          <cell r="V13">
            <v>0</v>
          </cell>
          <cell r="W13">
            <v>0</v>
          </cell>
          <cell r="AG13">
            <v>0</v>
          </cell>
          <cell r="AI13">
            <v>0</v>
          </cell>
          <cell r="AM13">
            <v>0</v>
          </cell>
          <cell r="AO13">
            <v>0</v>
          </cell>
          <cell r="AS13">
            <v>2</v>
          </cell>
          <cell r="AT13">
            <v>0</v>
          </cell>
          <cell r="AV13">
            <v>0</v>
          </cell>
          <cell r="AW13">
            <v>0</v>
          </cell>
          <cell r="BA13">
            <v>2.5820000000001073</v>
          </cell>
        </row>
        <row r="14">
          <cell r="B14" t="str">
            <v>Coll TA1-3-2</v>
          </cell>
          <cell r="C14">
            <v>123.77</v>
          </cell>
          <cell r="D14">
            <v>247.50620525700691</v>
          </cell>
          <cell r="E14">
            <v>0</v>
          </cell>
          <cell r="F14">
            <v>0</v>
          </cell>
          <cell r="I14">
            <v>112.49087850000001</v>
          </cell>
          <cell r="J14">
            <v>93.690849999999983</v>
          </cell>
          <cell r="K14">
            <v>27.149850000000001</v>
          </cell>
          <cell r="L14">
            <v>112.395</v>
          </cell>
          <cell r="M14">
            <v>224.76447738000286</v>
          </cell>
          <cell r="N14">
            <v>0</v>
          </cell>
          <cell r="O14">
            <v>0</v>
          </cell>
          <cell r="R14">
            <v>97.99812</v>
          </cell>
          <cell r="S14">
            <v>90.761999999999972</v>
          </cell>
          <cell r="T14">
            <v>23.652000000000001</v>
          </cell>
          <cell r="U14">
            <v>0</v>
          </cell>
          <cell r="V14">
            <v>0</v>
          </cell>
          <cell r="W14">
            <v>0</v>
          </cell>
          <cell r="AG14">
            <v>0</v>
          </cell>
          <cell r="AI14">
            <v>0</v>
          </cell>
          <cell r="AM14">
            <v>0</v>
          </cell>
          <cell r="AO14">
            <v>0</v>
          </cell>
          <cell r="AS14">
            <v>11</v>
          </cell>
          <cell r="AT14">
            <v>0</v>
          </cell>
          <cell r="AV14">
            <v>0</v>
          </cell>
          <cell r="AW14">
            <v>0</v>
          </cell>
          <cell r="BA14">
            <v>13.945863000000372</v>
          </cell>
        </row>
        <row r="15">
          <cell r="B15" t="str">
            <v>Coll TA1-3-2-1</v>
          </cell>
          <cell r="C15">
            <v>34.47</v>
          </cell>
          <cell r="D15">
            <v>68.932251450007243</v>
          </cell>
          <cell r="E15">
            <v>0</v>
          </cell>
          <cell r="F15">
            <v>0</v>
          </cell>
          <cell r="I15">
            <v>32.067535499999998</v>
          </cell>
          <cell r="J15">
            <v>25.082549999999998</v>
          </cell>
          <cell r="K15">
            <v>7.7395500000000013</v>
          </cell>
          <cell r="L15">
            <v>0</v>
          </cell>
          <cell r="M15">
            <v>0</v>
          </cell>
          <cell r="N15">
            <v>0</v>
          </cell>
          <cell r="O15">
            <v>0</v>
          </cell>
          <cell r="R15">
            <v>0</v>
          </cell>
          <cell r="S15">
            <v>0</v>
          </cell>
          <cell r="T15">
            <v>0</v>
          </cell>
          <cell r="U15">
            <v>0</v>
          </cell>
          <cell r="V15">
            <v>0</v>
          </cell>
          <cell r="W15">
            <v>0</v>
          </cell>
          <cell r="AG15">
            <v>0</v>
          </cell>
          <cell r="AI15">
            <v>0</v>
          </cell>
          <cell r="AM15">
            <v>0</v>
          </cell>
          <cell r="AO15">
            <v>0</v>
          </cell>
          <cell r="AS15">
            <v>2</v>
          </cell>
          <cell r="AT15">
            <v>0</v>
          </cell>
          <cell r="AV15">
            <v>0</v>
          </cell>
          <cell r="AW15">
            <v>0</v>
          </cell>
          <cell r="BA15">
            <v>2.3301200000003064</v>
          </cell>
        </row>
        <row r="16">
          <cell r="B16" t="str">
            <v>Coll TA1-3-2-2</v>
          </cell>
          <cell r="C16">
            <v>53.69</v>
          </cell>
          <cell r="D16">
            <v>107.36175235499964</v>
          </cell>
          <cell r="E16">
            <v>0</v>
          </cell>
          <cell r="F16">
            <v>0</v>
          </cell>
          <cell r="I16">
            <v>49.938768000000003</v>
          </cell>
          <cell r="J16">
            <v>39.080799999999989</v>
          </cell>
          <cell r="K16">
            <v>12.052800000000001</v>
          </cell>
          <cell r="L16">
            <v>0</v>
          </cell>
          <cell r="M16">
            <v>0</v>
          </cell>
          <cell r="N16">
            <v>0</v>
          </cell>
          <cell r="O16">
            <v>0</v>
          </cell>
          <cell r="R16">
            <v>0</v>
          </cell>
          <cell r="S16">
            <v>0</v>
          </cell>
          <cell r="T16">
            <v>0</v>
          </cell>
          <cell r="U16">
            <v>0</v>
          </cell>
          <cell r="V16">
            <v>0</v>
          </cell>
          <cell r="W16">
            <v>0</v>
          </cell>
          <cell r="AG16">
            <v>0</v>
          </cell>
          <cell r="AI16">
            <v>0</v>
          </cell>
          <cell r="AM16">
            <v>0</v>
          </cell>
          <cell r="AO16">
            <v>0</v>
          </cell>
          <cell r="AS16">
            <v>3</v>
          </cell>
          <cell r="AT16">
            <v>0</v>
          </cell>
          <cell r="AV16">
            <v>0</v>
          </cell>
          <cell r="AW16">
            <v>0</v>
          </cell>
          <cell r="BA16">
            <v>3.4861899999998514</v>
          </cell>
        </row>
        <row r="17">
          <cell r="B17" t="str">
            <v>Coll TA1-3-2-3</v>
          </cell>
          <cell r="C17">
            <v>24.295000000000002</v>
          </cell>
          <cell r="D17">
            <v>48.584424937505062</v>
          </cell>
          <cell r="E17">
            <v>0</v>
          </cell>
          <cell r="F17">
            <v>0</v>
          </cell>
          <cell r="I17">
            <v>22.681642499999999</v>
          </cell>
          <cell r="J17">
            <v>17.569249999999997</v>
          </cell>
          <cell r="K17">
            <v>5.4742499999999996</v>
          </cell>
          <cell r="L17">
            <v>0</v>
          </cell>
          <cell r="M17">
            <v>0</v>
          </cell>
          <cell r="N17">
            <v>0</v>
          </cell>
          <cell r="O17">
            <v>0</v>
          </cell>
          <cell r="R17">
            <v>0</v>
          </cell>
          <cell r="S17">
            <v>0</v>
          </cell>
          <cell r="T17">
            <v>0</v>
          </cell>
          <cell r="U17">
            <v>0</v>
          </cell>
          <cell r="V17">
            <v>0</v>
          </cell>
          <cell r="W17">
            <v>0</v>
          </cell>
          <cell r="AG17">
            <v>0</v>
          </cell>
          <cell r="AI17">
            <v>0</v>
          </cell>
          <cell r="AM17">
            <v>0</v>
          </cell>
          <cell r="AO17">
            <v>0</v>
          </cell>
          <cell r="AS17">
            <v>1</v>
          </cell>
          <cell r="AT17">
            <v>0</v>
          </cell>
          <cell r="AV17">
            <v>0</v>
          </cell>
          <cell r="AW17">
            <v>0</v>
          </cell>
          <cell r="BA17">
            <v>1.162525000000187</v>
          </cell>
        </row>
        <row r="18">
          <cell r="B18" t="str">
            <v>Coll TA1-3-2-4</v>
          </cell>
          <cell r="C18">
            <v>61.924999999999997</v>
          </cell>
          <cell r="D18">
            <v>123.82834009499976</v>
          </cell>
          <cell r="E18">
            <v>0</v>
          </cell>
          <cell r="F18">
            <v>0</v>
          </cell>
          <cell r="I18">
            <v>51.130183500000001</v>
          </cell>
          <cell r="J18">
            <v>53.921350000000004</v>
          </cell>
          <cell r="K18">
            <v>12.340350000000001</v>
          </cell>
          <cell r="L18">
            <v>0</v>
          </cell>
          <cell r="M18">
            <v>0</v>
          </cell>
          <cell r="N18">
            <v>0</v>
          </cell>
          <cell r="O18">
            <v>0</v>
          </cell>
          <cell r="R18">
            <v>0</v>
          </cell>
          <cell r="S18">
            <v>0</v>
          </cell>
          <cell r="T18">
            <v>0</v>
          </cell>
          <cell r="U18">
            <v>0</v>
          </cell>
          <cell r="V18">
            <v>0</v>
          </cell>
          <cell r="W18">
            <v>0</v>
          </cell>
          <cell r="AG18">
            <v>0</v>
          </cell>
          <cell r="AI18">
            <v>0</v>
          </cell>
          <cell r="AM18">
            <v>0</v>
          </cell>
          <cell r="AO18">
            <v>0</v>
          </cell>
          <cell r="AS18">
            <v>4</v>
          </cell>
          <cell r="AT18">
            <v>0</v>
          </cell>
          <cell r="AV18">
            <v>0</v>
          </cell>
          <cell r="AW18">
            <v>0</v>
          </cell>
          <cell r="BA18">
            <v>5.5467799999998988</v>
          </cell>
        </row>
        <row r="19">
          <cell r="B19" t="str">
            <v>Coll TA1-3-2-4-1</v>
          </cell>
          <cell r="C19">
            <v>19.584999999999997</v>
          </cell>
          <cell r="D19">
            <v>39.168842242500219</v>
          </cell>
          <cell r="E19">
            <v>0</v>
          </cell>
          <cell r="F19">
            <v>0</v>
          </cell>
          <cell r="I19">
            <v>18.329899500000003</v>
          </cell>
          <cell r="J19">
            <v>14.10094999999999</v>
          </cell>
          <cell r="K19">
            <v>4.4239500000000005</v>
          </cell>
          <cell r="L19">
            <v>0</v>
          </cell>
          <cell r="M19">
            <v>0</v>
          </cell>
          <cell r="N19">
            <v>0</v>
          </cell>
          <cell r="O19">
            <v>0</v>
          </cell>
          <cell r="R19">
            <v>0</v>
          </cell>
          <cell r="S19">
            <v>0</v>
          </cell>
          <cell r="T19">
            <v>0</v>
          </cell>
          <cell r="U19">
            <v>0</v>
          </cell>
          <cell r="V19">
            <v>0</v>
          </cell>
          <cell r="W19">
            <v>0</v>
          </cell>
          <cell r="AG19">
            <v>0</v>
          </cell>
          <cell r="AI19">
            <v>0</v>
          </cell>
          <cell r="AM19">
            <v>0</v>
          </cell>
          <cell r="AO19">
            <v>0</v>
          </cell>
          <cell r="AS19">
            <v>1</v>
          </cell>
          <cell r="AT19">
            <v>0</v>
          </cell>
          <cell r="AV19">
            <v>0</v>
          </cell>
          <cell r="AW19">
            <v>0</v>
          </cell>
          <cell r="BA19">
            <v>1.156144999999924</v>
          </cell>
        </row>
        <row r="20">
          <cell r="B20" t="str">
            <v>Coll TA1-3-2-4-2</v>
          </cell>
          <cell r="C20">
            <v>20.51</v>
          </cell>
          <cell r="D20">
            <v>41.01558903000241</v>
          </cell>
          <cell r="E20">
            <v>0</v>
          </cell>
          <cell r="F20">
            <v>0</v>
          </cell>
          <cell r="I20">
            <v>19.124176500000001</v>
          </cell>
          <cell r="J20">
            <v>14.864649999999997</v>
          </cell>
          <cell r="K20">
            <v>4.6156499999999996</v>
          </cell>
          <cell r="L20">
            <v>0</v>
          </cell>
          <cell r="M20">
            <v>0</v>
          </cell>
          <cell r="N20">
            <v>0</v>
          </cell>
          <cell r="O20">
            <v>0</v>
          </cell>
          <cell r="R20">
            <v>0</v>
          </cell>
          <cell r="S20">
            <v>0</v>
          </cell>
          <cell r="T20">
            <v>0</v>
          </cell>
          <cell r="U20">
            <v>0</v>
          </cell>
          <cell r="V20">
            <v>0</v>
          </cell>
          <cell r="W20">
            <v>0</v>
          </cell>
          <cell r="AG20">
            <v>0</v>
          </cell>
          <cell r="AI20">
            <v>0</v>
          </cell>
          <cell r="AM20">
            <v>0</v>
          </cell>
          <cell r="AO20">
            <v>0</v>
          </cell>
          <cell r="AS20">
            <v>1</v>
          </cell>
          <cell r="AT20">
            <v>0</v>
          </cell>
          <cell r="AV20">
            <v>0</v>
          </cell>
          <cell r="AW20">
            <v>0</v>
          </cell>
          <cell r="BA20">
            <v>1.1658600000000661</v>
          </cell>
        </row>
        <row r="21">
          <cell r="B21" t="str">
            <v>Coll TA1-4</v>
          </cell>
          <cell r="C21">
            <v>0</v>
          </cell>
          <cell r="D21">
            <v>0</v>
          </cell>
          <cell r="E21">
            <v>0</v>
          </cell>
          <cell r="F21">
            <v>0</v>
          </cell>
          <cell r="I21">
            <v>0</v>
          </cell>
          <cell r="J21">
            <v>0</v>
          </cell>
          <cell r="K21">
            <v>0</v>
          </cell>
          <cell r="L21">
            <v>56.139999999999993</v>
          </cell>
          <cell r="M21">
            <v>112.27053168000344</v>
          </cell>
          <cell r="N21">
            <v>0</v>
          </cell>
          <cell r="O21">
            <v>0</v>
          </cell>
          <cell r="R21">
            <v>50.475744000000006</v>
          </cell>
          <cell r="S21">
            <v>43.246399999999994</v>
          </cell>
          <cell r="T21">
            <v>12.182400000000001</v>
          </cell>
          <cell r="U21">
            <v>0</v>
          </cell>
          <cell r="V21">
            <v>0</v>
          </cell>
          <cell r="W21">
            <v>0</v>
          </cell>
          <cell r="AG21">
            <v>0</v>
          </cell>
          <cell r="AI21">
            <v>0</v>
          </cell>
          <cell r="AM21">
            <v>0</v>
          </cell>
          <cell r="AO21">
            <v>0</v>
          </cell>
          <cell r="AS21">
            <v>2</v>
          </cell>
          <cell r="AT21">
            <v>0</v>
          </cell>
          <cell r="AV21">
            <v>0</v>
          </cell>
          <cell r="AW21">
            <v>0</v>
          </cell>
          <cell r="BA21">
            <v>2.2548200000001088</v>
          </cell>
        </row>
        <row r="22">
          <cell r="B22" t="str">
            <v>Coll TA1-3-1</v>
          </cell>
          <cell r="C22">
            <v>0</v>
          </cell>
          <cell r="D22">
            <v>0</v>
          </cell>
          <cell r="E22">
            <v>0</v>
          </cell>
          <cell r="F22">
            <v>0</v>
          </cell>
          <cell r="I22">
            <v>0</v>
          </cell>
          <cell r="J22">
            <v>0</v>
          </cell>
          <cell r="K22">
            <v>0</v>
          </cell>
          <cell r="L22">
            <v>42.405000000000001</v>
          </cell>
          <cell r="M22">
            <v>84.799619595003989</v>
          </cell>
          <cell r="N22">
            <v>0</v>
          </cell>
          <cell r="O22">
            <v>0</v>
          </cell>
          <cell r="R22">
            <v>39.892842000000002</v>
          </cell>
          <cell r="S22">
            <v>30.2502</v>
          </cell>
          <cell r="T22">
            <v>9.6281999999999996</v>
          </cell>
          <cell r="U22">
            <v>0</v>
          </cell>
          <cell r="V22">
            <v>0</v>
          </cell>
          <cell r="W22">
            <v>0</v>
          </cell>
          <cell r="AG22">
            <v>0</v>
          </cell>
          <cell r="AI22">
            <v>0</v>
          </cell>
          <cell r="AM22">
            <v>0</v>
          </cell>
          <cell r="AO22">
            <v>0</v>
          </cell>
          <cell r="AS22">
            <v>3</v>
          </cell>
          <cell r="AT22">
            <v>0</v>
          </cell>
          <cell r="AV22">
            <v>0</v>
          </cell>
          <cell r="AW22">
            <v>0</v>
          </cell>
          <cell r="BA22">
            <v>3.4353400000002239</v>
          </cell>
        </row>
        <row r="23">
          <cell r="B23" t="str">
            <v>Coll TA1-3-3</v>
          </cell>
          <cell r="C23">
            <v>66.254999999999995</v>
          </cell>
          <cell r="D23">
            <v>132.48718415999633</v>
          </cell>
          <cell r="E23">
            <v>0</v>
          </cell>
          <cell r="F23">
            <v>0</v>
          </cell>
          <cell r="I23">
            <v>55.509894000000003</v>
          </cell>
          <cell r="J23">
            <v>56.591399999999986</v>
          </cell>
          <cell r="K23">
            <v>13.397400000000001</v>
          </cell>
          <cell r="L23">
            <v>0</v>
          </cell>
          <cell r="M23">
            <v>0</v>
          </cell>
          <cell r="N23">
            <v>0</v>
          </cell>
          <cell r="O23">
            <v>0</v>
          </cell>
          <cell r="R23">
            <v>0</v>
          </cell>
          <cell r="S23">
            <v>0</v>
          </cell>
          <cell r="T23">
            <v>0</v>
          </cell>
          <cell r="U23">
            <v>0</v>
          </cell>
          <cell r="V23">
            <v>0</v>
          </cell>
          <cell r="W23">
            <v>0</v>
          </cell>
          <cell r="AG23">
            <v>0</v>
          </cell>
          <cell r="AI23">
            <v>0</v>
          </cell>
          <cell r="AM23">
            <v>0</v>
          </cell>
          <cell r="AO23">
            <v>0</v>
          </cell>
          <cell r="AS23">
            <v>3</v>
          </cell>
          <cell r="AT23">
            <v>0</v>
          </cell>
          <cell r="AV23">
            <v>0</v>
          </cell>
          <cell r="AW23">
            <v>0</v>
          </cell>
          <cell r="BA23">
            <v>3.9184799999995903</v>
          </cell>
        </row>
        <row r="24">
          <cell r="B24" t="str">
            <v>Coll TA1-3-6</v>
          </cell>
          <cell r="C24">
            <v>83.57</v>
          </cell>
          <cell r="D24">
            <v>167.12127157501129</v>
          </cell>
          <cell r="E24">
            <v>0</v>
          </cell>
          <cell r="F24">
            <v>0</v>
          </cell>
          <cell r="I24">
            <v>75.103924500000005</v>
          </cell>
          <cell r="J24">
            <v>64.423449999999988</v>
          </cell>
          <cell r="K24">
            <v>18.126450000000002</v>
          </cell>
          <cell r="L24">
            <v>0</v>
          </cell>
          <cell r="M24">
            <v>0</v>
          </cell>
          <cell r="N24">
            <v>0</v>
          </cell>
          <cell r="O24">
            <v>0</v>
          </cell>
          <cell r="R24">
            <v>0</v>
          </cell>
          <cell r="S24">
            <v>0</v>
          </cell>
          <cell r="T24">
            <v>0</v>
          </cell>
          <cell r="U24">
            <v>0</v>
          </cell>
          <cell r="V24">
            <v>0</v>
          </cell>
          <cell r="W24">
            <v>0</v>
          </cell>
          <cell r="AG24">
            <v>0</v>
          </cell>
          <cell r="AI24">
            <v>0</v>
          </cell>
          <cell r="AM24">
            <v>0</v>
          </cell>
          <cell r="AO24">
            <v>0</v>
          </cell>
          <cell r="AS24">
            <v>4</v>
          </cell>
          <cell r="AT24">
            <v>0</v>
          </cell>
          <cell r="AV24">
            <v>0</v>
          </cell>
          <cell r="AW24">
            <v>0</v>
          </cell>
          <cell r="BA24">
            <v>5.0445200000003751</v>
          </cell>
        </row>
        <row r="25">
          <cell r="B25" t="str">
            <v>Coll TA1-3-6-1</v>
          </cell>
          <cell r="C25">
            <v>88.029999999999987</v>
          </cell>
          <cell r="D25">
            <v>176.02342802999695</v>
          </cell>
          <cell r="E25">
            <v>0</v>
          </cell>
          <cell r="F25">
            <v>0</v>
          </cell>
          <cell r="I25">
            <v>80.445717000000002</v>
          </cell>
          <cell r="J25">
            <v>66.037699999999973</v>
          </cell>
          <cell r="K25">
            <v>19.415700000000001</v>
          </cell>
          <cell r="L25">
            <v>0</v>
          </cell>
          <cell r="M25">
            <v>0</v>
          </cell>
          <cell r="N25">
            <v>0</v>
          </cell>
          <cell r="O25">
            <v>0</v>
          </cell>
          <cell r="R25">
            <v>0</v>
          </cell>
          <cell r="S25">
            <v>0</v>
          </cell>
          <cell r="T25">
            <v>0</v>
          </cell>
          <cell r="U25">
            <v>0</v>
          </cell>
          <cell r="V25">
            <v>0</v>
          </cell>
          <cell r="W25">
            <v>0</v>
          </cell>
          <cell r="AG25">
            <v>0</v>
          </cell>
          <cell r="AI25">
            <v>0</v>
          </cell>
          <cell r="AM25">
            <v>0</v>
          </cell>
          <cell r="AO25">
            <v>0</v>
          </cell>
          <cell r="AS25">
            <v>4</v>
          </cell>
          <cell r="AT25">
            <v>0</v>
          </cell>
          <cell r="AV25">
            <v>0</v>
          </cell>
          <cell r="AW25">
            <v>0</v>
          </cell>
          <cell r="BA25">
            <v>4.5774099999998725</v>
          </cell>
        </row>
        <row r="26">
          <cell r="B26" t="str">
            <v>Coll TA1-3-6-2</v>
          </cell>
          <cell r="C26">
            <v>48.875</v>
          </cell>
          <cell r="D26">
            <v>97.734852315007245</v>
          </cell>
          <cell r="E26">
            <v>0</v>
          </cell>
          <cell r="F26">
            <v>0</v>
          </cell>
          <cell r="I26">
            <v>43.455901500000003</v>
          </cell>
          <cell r="J26">
            <v>38.317149999999998</v>
          </cell>
          <cell r="K26">
            <v>10.488150000000001</v>
          </cell>
          <cell r="L26">
            <v>0</v>
          </cell>
          <cell r="M26">
            <v>0</v>
          </cell>
          <cell r="N26">
            <v>0</v>
          </cell>
          <cell r="O26">
            <v>0</v>
          </cell>
          <cell r="R26">
            <v>0</v>
          </cell>
          <cell r="S26">
            <v>0</v>
          </cell>
          <cell r="T26">
            <v>0</v>
          </cell>
          <cell r="U26">
            <v>0</v>
          </cell>
          <cell r="V26">
            <v>0</v>
          </cell>
          <cell r="W26">
            <v>0</v>
          </cell>
          <cell r="AG26">
            <v>0</v>
          </cell>
          <cell r="AI26">
            <v>0</v>
          </cell>
          <cell r="AM26">
            <v>0</v>
          </cell>
          <cell r="AO26">
            <v>0</v>
          </cell>
          <cell r="AS26">
            <v>2</v>
          </cell>
          <cell r="AT26">
            <v>0</v>
          </cell>
          <cell r="AV26">
            <v>0</v>
          </cell>
          <cell r="AW26">
            <v>0</v>
          </cell>
          <cell r="BA26">
            <v>2.4880600000001323</v>
          </cell>
        </row>
        <row r="27">
          <cell r="B27" t="str">
            <v>Coll AB</v>
          </cell>
          <cell r="C27">
            <v>393.85999999999996</v>
          </cell>
          <cell r="D27">
            <v>643.91262851243528</v>
          </cell>
          <cell r="E27">
            <v>143.70689195993839</v>
          </cell>
          <cell r="F27">
            <v>0</v>
          </cell>
          <cell r="I27">
            <v>239.93318250000002</v>
          </cell>
          <cell r="J27">
            <v>459.57324999999992</v>
          </cell>
          <cell r="K27">
            <v>57.908250000000017</v>
          </cell>
          <cell r="L27">
            <v>0</v>
          </cell>
          <cell r="M27">
            <v>0</v>
          </cell>
          <cell r="N27">
            <v>0</v>
          </cell>
          <cell r="O27">
            <v>0</v>
          </cell>
          <cell r="R27">
            <v>0</v>
          </cell>
          <cell r="S27">
            <v>0</v>
          </cell>
          <cell r="T27">
            <v>0</v>
          </cell>
          <cell r="U27">
            <v>0</v>
          </cell>
          <cell r="V27">
            <v>0</v>
          </cell>
          <cell r="W27">
            <v>0</v>
          </cell>
          <cell r="AG27">
            <v>0</v>
          </cell>
          <cell r="AI27">
            <v>0</v>
          </cell>
          <cell r="AM27">
            <v>0</v>
          </cell>
          <cell r="AO27">
            <v>0</v>
          </cell>
          <cell r="AS27">
            <v>10</v>
          </cell>
          <cell r="AT27">
            <v>2</v>
          </cell>
          <cell r="AV27">
            <v>0</v>
          </cell>
          <cell r="AW27">
            <v>0</v>
          </cell>
          <cell r="BA27">
            <v>24.660529999995106</v>
          </cell>
        </row>
        <row r="28">
          <cell r="B28" t="str">
            <v>Coll AB-1</v>
          </cell>
          <cell r="C28">
            <v>108.53500000000001</v>
          </cell>
          <cell r="D28">
            <v>137.84399999999999</v>
          </cell>
          <cell r="E28">
            <v>79.210284074993638</v>
          </cell>
          <cell r="F28">
            <v>0</v>
          </cell>
          <cell r="I28">
            <v>42.835023</v>
          </cell>
          <cell r="J28">
            <v>158.48629999999997</v>
          </cell>
          <cell r="K28">
            <v>10.3383</v>
          </cell>
          <cell r="L28">
            <v>0</v>
          </cell>
          <cell r="M28">
            <v>0</v>
          </cell>
          <cell r="N28">
            <v>0</v>
          </cell>
          <cell r="O28">
            <v>0</v>
          </cell>
          <cell r="R28">
            <v>0</v>
          </cell>
          <cell r="S28">
            <v>0</v>
          </cell>
          <cell r="T28">
            <v>0</v>
          </cell>
          <cell r="U28">
            <v>0</v>
          </cell>
          <cell r="V28">
            <v>0</v>
          </cell>
          <cell r="W28">
            <v>0</v>
          </cell>
          <cell r="AG28">
            <v>0</v>
          </cell>
          <cell r="AI28">
            <v>0</v>
          </cell>
          <cell r="AM28">
            <v>0</v>
          </cell>
          <cell r="AO28">
            <v>0</v>
          </cell>
          <cell r="AS28">
            <v>1</v>
          </cell>
          <cell r="AT28">
            <v>2</v>
          </cell>
          <cell r="AV28">
            <v>0</v>
          </cell>
          <cell r="AW28">
            <v>0</v>
          </cell>
          <cell r="BA28">
            <v>8.8722499999996671</v>
          </cell>
        </row>
        <row r="29">
          <cell r="B29" t="str">
            <v>Coll MA3</v>
          </cell>
          <cell r="C29">
            <v>565.03499999999997</v>
          </cell>
          <cell r="D29">
            <v>1096.3531335134492</v>
          </cell>
          <cell r="E29">
            <v>33.617400095996587</v>
          </cell>
          <cell r="F29">
            <v>0</v>
          </cell>
          <cell r="I29">
            <v>422.44559604000011</v>
          </cell>
          <cell r="J29">
            <v>548.59400399999993</v>
          </cell>
          <cell r="K29">
            <v>100.07874000000001</v>
          </cell>
          <cell r="L29">
            <v>0</v>
          </cell>
          <cell r="M29">
            <v>0</v>
          </cell>
          <cell r="N29">
            <v>0</v>
          </cell>
          <cell r="O29">
            <v>0</v>
          </cell>
          <cell r="R29">
            <v>0</v>
          </cell>
          <cell r="S29">
            <v>0</v>
          </cell>
          <cell r="T29">
            <v>0</v>
          </cell>
          <cell r="U29">
            <v>0</v>
          </cell>
          <cell r="V29">
            <v>0</v>
          </cell>
          <cell r="W29">
            <v>0</v>
          </cell>
          <cell r="AG29">
            <v>0</v>
          </cell>
          <cell r="AI29">
            <v>0</v>
          </cell>
          <cell r="AM29">
            <v>0</v>
          </cell>
          <cell r="AO29">
            <v>0</v>
          </cell>
          <cell r="AS29">
            <v>16</v>
          </cell>
          <cell r="AT29">
            <v>0</v>
          </cell>
          <cell r="AV29">
            <v>0</v>
          </cell>
          <cell r="AW29">
            <v>0</v>
          </cell>
          <cell r="BA29">
            <v>24.921399999998812</v>
          </cell>
        </row>
        <row r="30">
          <cell r="B30" t="str">
            <v>Coll MA3-1</v>
          </cell>
          <cell r="C30">
            <v>209.66</v>
          </cell>
          <cell r="D30">
            <v>415.93506146998192</v>
          </cell>
          <cell r="E30">
            <v>3.3286175999979264</v>
          </cell>
          <cell r="F30">
            <v>0</v>
          </cell>
          <cell r="I30">
            <v>155.60557650000001</v>
          </cell>
          <cell r="J30">
            <v>206.50465</v>
          </cell>
          <cell r="K30">
            <v>37.555650000000007</v>
          </cell>
          <cell r="L30">
            <v>0</v>
          </cell>
          <cell r="M30">
            <v>0</v>
          </cell>
          <cell r="N30">
            <v>0</v>
          </cell>
          <cell r="O30">
            <v>0</v>
          </cell>
          <cell r="R30">
            <v>0</v>
          </cell>
          <cell r="S30">
            <v>0</v>
          </cell>
          <cell r="T30">
            <v>0</v>
          </cell>
          <cell r="U30">
            <v>0</v>
          </cell>
          <cell r="V30">
            <v>0</v>
          </cell>
          <cell r="W30">
            <v>0</v>
          </cell>
          <cell r="AG30">
            <v>0</v>
          </cell>
          <cell r="AI30">
            <v>0</v>
          </cell>
          <cell r="AM30">
            <v>0</v>
          </cell>
          <cell r="AO30">
            <v>0</v>
          </cell>
          <cell r="AS30">
            <v>8</v>
          </cell>
          <cell r="AT30">
            <v>0</v>
          </cell>
          <cell r="AV30">
            <v>0</v>
          </cell>
          <cell r="AW30">
            <v>0</v>
          </cell>
          <cell r="BA30">
            <v>12.292429999999285</v>
          </cell>
        </row>
        <row r="31">
          <cell r="B31" t="str">
            <v>Coll MA3-1-1</v>
          </cell>
          <cell r="C31">
            <v>40.414999999999999</v>
          </cell>
          <cell r="D31">
            <v>80.812669905000149</v>
          </cell>
          <cell r="E31">
            <v>0</v>
          </cell>
          <cell r="F31">
            <v>0</v>
          </cell>
          <cell r="I31">
            <v>30.965616000000001</v>
          </cell>
          <cell r="J31">
            <v>38.479599999999998</v>
          </cell>
          <cell r="K31">
            <v>7.4736000000000011</v>
          </cell>
          <cell r="L31">
            <v>0</v>
          </cell>
          <cell r="M31">
            <v>0</v>
          </cell>
          <cell r="N31">
            <v>0</v>
          </cell>
          <cell r="O31">
            <v>0</v>
          </cell>
          <cell r="R31">
            <v>0</v>
          </cell>
          <cell r="S31">
            <v>0</v>
          </cell>
          <cell r="T31">
            <v>0</v>
          </cell>
          <cell r="U31">
            <v>0</v>
          </cell>
          <cell r="V31">
            <v>0</v>
          </cell>
          <cell r="W31">
            <v>0</v>
          </cell>
          <cell r="AG31">
            <v>0</v>
          </cell>
          <cell r="AI31">
            <v>0</v>
          </cell>
          <cell r="AM31">
            <v>0</v>
          </cell>
          <cell r="AO31">
            <v>0</v>
          </cell>
          <cell r="AS31">
            <v>2</v>
          </cell>
          <cell r="AT31">
            <v>0</v>
          </cell>
          <cell r="AV31">
            <v>0</v>
          </cell>
          <cell r="AW31">
            <v>0</v>
          </cell>
          <cell r="BA31">
            <v>2.8733700000000226</v>
          </cell>
        </row>
        <row r="32">
          <cell r="B32" t="str">
            <v>Coll MA3-1-2</v>
          </cell>
          <cell r="C32">
            <v>72.594999999999999</v>
          </cell>
          <cell r="D32">
            <v>145.16429377499927</v>
          </cell>
          <cell r="E32">
            <v>0</v>
          </cell>
          <cell r="F32">
            <v>0</v>
          </cell>
          <cell r="I32">
            <v>63.939298500000007</v>
          </cell>
          <cell r="J32">
            <v>57.74284999999999</v>
          </cell>
          <cell r="K32">
            <v>15.431850000000001</v>
          </cell>
          <cell r="L32">
            <v>0</v>
          </cell>
          <cell r="M32">
            <v>0</v>
          </cell>
          <cell r="N32">
            <v>0</v>
          </cell>
          <cell r="O32">
            <v>0</v>
          </cell>
          <cell r="R32">
            <v>0</v>
          </cell>
          <cell r="S32">
            <v>0</v>
          </cell>
          <cell r="T32">
            <v>0</v>
          </cell>
          <cell r="U32">
            <v>0</v>
          </cell>
          <cell r="V32">
            <v>0</v>
          </cell>
          <cell r="W32">
            <v>0</v>
          </cell>
          <cell r="AG32">
            <v>0</v>
          </cell>
          <cell r="AI32">
            <v>0</v>
          </cell>
          <cell r="AM32">
            <v>0</v>
          </cell>
          <cell r="AO32">
            <v>0</v>
          </cell>
          <cell r="AS32">
            <v>3</v>
          </cell>
          <cell r="AT32">
            <v>0</v>
          </cell>
          <cell r="AV32">
            <v>0</v>
          </cell>
          <cell r="AW32">
            <v>0</v>
          </cell>
          <cell r="BA32">
            <v>3.6468100000001868</v>
          </cell>
        </row>
        <row r="33">
          <cell r="B33" t="str">
            <v>Coll MA3-1-3</v>
          </cell>
          <cell r="C33">
            <v>39.364999999999995</v>
          </cell>
          <cell r="D33">
            <v>78.725791192499798</v>
          </cell>
          <cell r="E33">
            <v>0</v>
          </cell>
          <cell r="F33">
            <v>0</v>
          </cell>
          <cell r="I33">
            <v>35.580253499999998</v>
          </cell>
          <cell r="J33">
            <v>30.068349999999995</v>
          </cell>
          <cell r="K33">
            <v>8.5873500000000007</v>
          </cell>
          <cell r="L33">
            <v>0</v>
          </cell>
          <cell r="M33">
            <v>0</v>
          </cell>
          <cell r="N33">
            <v>0</v>
          </cell>
          <cell r="O33">
            <v>0</v>
          </cell>
          <cell r="R33">
            <v>0</v>
          </cell>
          <cell r="S33">
            <v>0</v>
          </cell>
          <cell r="T33">
            <v>0</v>
          </cell>
          <cell r="U33">
            <v>0</v>
          </cell>
          <cell r="V33">
            <v>0</v>
          </cell>
          <cell r="W33">
            <v>0</v>
          </cell>
          <cell r="AG33">
            <v>0</v>
          </cell>
          <cell r="AI33">
            <v>0</v>
          </cell>
          <cell r="AM33">
            <v>0</v>
          </cell>
          <cell r="AO33">
            <v>0</v>
          </cell>
          <cell r="AS33">
            <v>2</v>
          </cell>
          <cell r="AT33">
            <v>0</v>
          </cell>
          <cell r="AV33">
            <v>0</v>
          </cell>
          <cell r="AW33">
            <v>0</v>
          </cell>
          <cell r="BA33">
            <v>2.4008899999998903</v>
          </cell>
        </row>
        <row r="34">
          <cell r="B34" t="str">
            <v>Coll MA3-1-4</v>
          </cell>
          <cell r="C34">
            <v>24.994999999999994</v>
          </cell>
          <cell r="D34">
            <v>49.983203654996345</v>
          </cell>
          <cell r="E34">
            <v>0</v>
          </cell>
          <cell r="F34">
            <v>0</v>
          </cell>
          <cell r="I34">
            <v>18.5200785</v>
          </cell>
          <cell r="J34">
            <v>24.660849999999993</v>
          </cell>
          <cell r="K34">
            <v>4.4698500000000001</v>
          </cell>
          <cell r="L34">
            <v>0</v>
          </cell>
          <cell r="M34">
            <v>0</v>
          </cell>
          <cell r="N34">
            <v>0</v>
          </cell>
          <cell r="O34">
            <v>0</v>
          </cell>
          <cell r="R34">
            <v>0</v>
          </cell>
          <cell r="S34">
            <v>0</v>
          </cell>
          <cell r="T34">
            <v>0</v>
          </cell>
          <cell r="U34">
            <v>0</v>
          </cell>
          <cell r="V34">
            <v>0</v>
          </cell>
          <cell r="W34">
            <v>0</v>
          </cell>
          <cell r="AG34">
            <v>0</v>
          </cell>
          <cell r="AI34">
            <v>0</v>
          </cell>
          <cell r="AM34">
            <v>0</v>
          </cell>
          <cell r="AO34">
            <v>0</v>
          </cell>
          <cell r="AS34">
            <v>1</v>
          </cell>
          <cell r="AT34">
            <v>0</v>
          </cell>
          <cell r="AV34">
            <v>0</v>
          </cell>
          <cell r="AW34">
            <v>0</v>
          </cell>
          <cell r="BA34">
            <v>1.5046899999997549</v>
          </cell>
        </row>
        <row r="35">
          <cell r="B35" t="str">
            <v>Coll MA3-1-5</v>
          </cell>
          <cell r="C35">
            <v>19.43</v>
          </cell>
          <cell r="D35">
            <v>38.858295419999322</v>
          </cell>
          <cell r="E35">
            <v>0</v>
          </cell>
          <cell r="F35">
            <v>0</v>
          </cell>
          <cell r="I35">
            <v>18.229216500000003</v>
          </cell>
          <cell r="J35">
            <v>13.928649999999994</v>
          </cell>
          <cell r="K35">
            <v>4.3996500000000012</v>
          </cell>
          <cell r="L35">
            <v>0</v>
          </cell>
          <cell r="M35">
            <v>0</v>
          </cell>
          <cell r="N35">
            <v>0</v>
          </cell>
          <cell r="O35">
            <v>0</v>
          </cell>
          <cell r="R35">
            <v>0</v>
          </cell>
          <cell r="S35">
            <v>0</v>
          </cell>
          <cell r="T35">
            <v>0</v>
          </cell>
          <cell r="U35">
            <v>0</v>
          </cell>
          <cell r="V35">
            <v>0</v>
          </cell>
          <cell r="W35">
            <v>0</v>
          </cell>
          <cell r="AG35">
            <v>0</v>
          </cell>
          <cell r="AI35">
            <v>0</v>
          </cell>
          <cell r="AM35">
            <v>0</v>
          </cell>
          <cell r="AO35">
            <v>0</v>
          </cell>
          <cell r="AS35">
            <v>1</v>
          </cell>
          <cell r="AT35">
            <v>0</v>
          </cell>
          <cell r="AV35">
            <v>0</v>
          </cell>
          <cell r="AW35">
            <v>0</v>
          </cell>
          <cell r="BA35">
            <v>0.99963999999999942</v>
          </cell>
        </row>
        <row r="36">
          <cell r="B36" t="str">
            <v>Coll MA3-2</v>
          </cell>
          <cell r="C36">
            <v>45.384999999999998</v>
          </cell>
          <cell r="D36">
            <v>90.758082172501787</v>
          </cell>
          <cell r="E36">
            <v>0</v>
          </cell>
          <cell r="F36">
            <v>0</v>
          </cell>
          <cell r="I36">
            <v>40.619996999999998</v>
          </cell>
          <cell r="J36">
            <v>35.215699999999998</v>
          </cell>
          <cell r="K36">
            <v>9.8036999999999992</v>
          </cell>
          <cell r="L36">
            <v>0</v>
          </cell>
          <cell r="M36">
            <v>0</v>
          </cell>
          <cell r="N36">
            <v>0</v>
          </cell>
          <cell r="O36">
            <v>0</v>
          </cell>
          <cell r="R36">
            <v>0</v>
          </cell>
          <cell r="S36">
            <v>0</v>
          </cell>
          <cell r="T36">
            <v>0</v>
          </cell>
          <cell r="U36">
            <v>0</v>
          </cell>
          <cell r="V36">
            <v>0</v>
          </cell>
          <cell r="W36">
            <v>0</v>
          </cell>
          <cell r="AG36">
            <v>0</v>
          </cell>
          <cell r="AI36">
            <v>0</v>
          </cell>
          <cell r="AM36">
            <v>0</v>
          </cell>
          <cell r="AO36">
            <v>0</v>
          </cell>
          <cell r="AS36">
            <v>2</v>
          </cell>
          <cell r="AT36">
            <v>0</v>
          </cell>
          <cell r="AV36">
            <v>0</v>
          </cell>
          <cell r="AW36">
            <v>0</v>
          </cell>
          <cell r="BA36">
            <v>2.4055650000000242</v>
          </cell>
        </row>
        <row r="37">
          <cell r="B37" t="str">
            <v>Coll AD</v>
          </cell>
          <cell r="C37">
            <v>349.02499999999992</v>
          </cell>
          <cell r="D37">
            <v>696.04193871009147</v>
          </cell>
          <cell r="E37">
            <v>1.9239885000048542</v>
          </cell>
          <cell r="F37">
            <v>0</v>
          </cell>
          <cell r="I37">
            <v>282.24241649999999</v>
          </cell>
          <cell r="J37">
            <v>312.03864999999996</v>
          </cell>
          <cell r="K37">
            <v>68.119650000000007</v>
          </cell>
          <cell r="L37">
            <v>0</v>
          </cell>
          <cell r="M37">
            <v>0</v>
          </cell>
          <cell r="N37">
            <v>0</v>
          </cell>
          <cell r="O37">
            <v>0</v>
          </cell>
          <cell r="R37">
            <v>0</v>
          </cell>
          <cell r="S37">
            <v>0</v>
          </cell>
          <cell r="T37">
            <v>0</v>
          </cell>
          <cell r="U37">
            <v>0</v>
          </cell>
          <cell r="V37">
            <v>0</v>
          </cell>
          <cell r="W37">
            <v>0</v>
          </cell>
          <cell r="AG37">
            <v>0</v>
          </cell>
          <cell r="AI37">
            <v>0</v>
          </cell>
          <cell r="AM37">
            <v>0</v>
          </cell>
          <cell r="AO37">
            <v>0</v>
          </cell>
          <cell r="AS37">
            <v>11</v>
          </cell>
          <cell r="AT37">
            <v>0</v>
          </cell>
          <cell r="AV37">
            <v>0</v>
          </cell>
          <cell r="AW37">
            <v>0</v>
          </cell>
          <cell r="BA37">
            <v>14.011480000002621</v>
          </cell>
        </row>
        <row r="38">
          <cell r="B38" t="str">
            <v>Coll AD-1</v>
          </cell>
          <cell r="C38">
            <v>85.114999999999995</v>
          </cell>
          <cell r="D38">
            <v>170.19988650000266</v>
          </cell>
          <cell r="E38">
            <v>0</v>
          </cell>
          <cell r="F38">
            <v>0</v>
          </cell>
          <cell r="I38">
            <v>74.281679999999994</v>
          </cell>
          <cell r="J38">
            <v>68.638000000000005</v>
          </cell>
          <cell r="K38">
            <v>17.928000000000001</v>
          </cell>
          <cell r="L38">
            <v>0</v>
          </cell>
          <cell r="M38">
            <v>0</v>
          </cell>
          <cell r="N38">
            <v>0</v>
          </cell>
          <cell r="O38">
            <v>0</v>
          </cell>
          <cell r="R38">
            <v>0</v>
          </cell>
          <cell r="S38">
            <v>0</v>
          </cell>
          <cell r="T38">
            <v>0</v>
          </cell>
          <cell r="U38">
            <v>0</v>
          </cell>
          <cell r="V38">
            <v>0</v>
          </cell>
          <cell r="W38">
            <v>0</v>
          </cell>
          <cell r="AG38">
            <v>0</v>
          </cell>
          <cell r="AI38">
            <v>0</v>
          </cell>
          <cell r="AM38">
            <v>0</v>
          </cell>
          <cell r="AO38">
            <v>0</v>
          </cell>
          <cell r="AS38">
            <v>4</v>
          </cell>
          <cell r="AT38">
            <v>0</v>
          </cell>
          <cell r="AV38">
            <v>0</v>
          </cell>
          <cell r="AW38">
            <v>0</v>
          </cell>
          <cell r="BA38">
            <v>5.0148000000001502</v>
          </cell>
        </row>
        <row r="39">
          <cell r="B39" t="str">
            <v>Coll AD-2</v>
          </cell>
          <cell r="C39">
            <v>111.58000000000001</v>
          </cell>
          <cell r="D39">
            <v>223.13530210502995</v>
          </cell>
          <cell r="E39">
            <v>0</v>
          </cell>
          <cell r="F39">
            <v>0</v>
          </cell>
          <cell r="I39">
            <v>98.7084945</v>
          </cell>
          <cell r="J39">
            <v>88.160449999999983</v>
          </cell>
          <cell r="K39">
            <v>23.823450000000001</v>
          </cell>
          <cell r="L39">
            <v>0</v>
          </cell>
          <cell r="M39">
            <v>0</v>
          </cell>
          <cell r="N39">
            <v>0</v>
          </cell>
          <cell r="O39">
            <v>0</v>
          </cell>
          <cell r="R39">
            <v>0</v>
          </cell>
          <cell r="S39">
            <v>0</v>
          </cell>
          <cell r="T39">
            <v>0</v>
          </cell>
          <cell r="U39">
            <v>0</v>
          </cell>
          <cell r="V39">
            <v>0</v>
          </cell>
          <cell r="W39">
            <v>0</v>
          </cell>
          <cell r="AG39">
            <v>0</v>
          </cell>
          <cell r="AI39">
            <v>0</v>
          </cell>
          <cell r="AM39">
            <v>0</v>
          </cell>
          <cell r="AO39">
            <v>0</v>
          </cell>
          <cell r="AS39">
            <v>4</v>
          </cell>
          <cell r="AT39">
            <v>0</v>
          </cell>
          <cell r="AV39">
            <v>0</v>
          </cell>
          <cell r="AW39">
            <v>0</v>
          </cell>
          <cell r="BA39">
            <v>4.8068900000009762</v>
          </cell>
        </row>
        <row r="40">
          <cell r="B40" t="str">
            <v>Coll AD-3</v>
          </cell>
          <cell r="C40">
            <v>181.79500000000004</v>
          </cell>
          <cell r="D40">
            <v>363.55186381498174</v>
          </cell>
          <cell r="E40">
            <v>0</v>
          </cell>
          <cell r="F40">
            <v>0</v>
          </cell>
          <cell r="I40">
            <v>148.12706699999998</v>
          </cell>
          <cell r="J40">
            <v>161.0027</v>
          </cell>
          <cell r="K40">
            <v>35.750700000000002</v>
          </cell>
          <cell r="L40">
            <v>0</v>
          </cell>
          <cell r="M40">
            <v>0</v>
          </cell>
          <cell r="N40">
            <v>0</v>
          </cell>
          <cell r="O40">
            <v>0</v>
          </cell>
          <cell r="R40">
            <v>0</v>
          </cell>
          <cell r="S40">
            <v>0</v>
          </cell>
          <cell r="T40">
            <v>0</v>
          </cell>
          <cell r="U40">
            <v>0</v>
          </cell>
          <cell r="V40">
            <v>0</v>
          </cell>
          <cell r="W40">
            <v>0</v>
          </cell>
          <cell r="AG40">
            <v>0</v>
          </cell>
          <cell r="AI40">
            <v>0</v>
          </cell>
          <cell r="AM40">
            <v>0</v>
          </cell>
          <cell r="AO40">
            <v>0</v>
          </cell>
          <cell r="AS40">
            <v>7</v>
          </cell>
          <cell r="AT40">
            <v>0</v>
          </cell>
          <cell r="AV40">
            <v>0</v>
          </cell>
          <cell r="AW40">
            <v>0</v>
          </cell>
          <cell r="BA40">
            <v>9.4241999999994732</v>
          </cell>
        </row>
        <row r="41">
          <cell r="B41" t="str">
            <v>Coll MA1</v>
          </cell>
          <cell r="C41">
            <v>0</v>
          </cell>
          <cell r="D41">
            <v>0</v>
          </cell>
          <cell r="E41">
            <v>0</v>
          </cell>
          <cell r="F41">
            <v>0</v>
          </cell>
          <cell r="I41">
            <v>0</v>
          </cell>
          <cell r="J41">
            <v>0</v>
          </cell>
          <cell r="K41">
            <v>0</v>
          </cell>
          <cell r="L41">
            <v>236.14</v>
          </cell>
          <cell r="M41">
            <v>413.32799025000054</v>
          </cell>
          <cell r="N41">
            <v>58.92386368500263</v>
          </cell>
          <cell r="O41">
            <v>0</v>
          </cell>
          <cell r="R41">
            <v>132.207966</v>
          </cell>
          <cell r="S41">
            <v>291.46459999999996</v>
          </cell>
          <cell r="T41">
            <v>31.9086</v>
          </cell>
          <cell r="U41">
            <v>0</v>
          </cell>
          <cell r="V41">
            <v>0</v>
          </cell>
          <cell r="W41">
            <v>0</v>
          </cell>
          <cell r="AG41">
            <v>0</v>
          </cell>
          <cell r="AI41">
            <v>0</v>
          </cell>
          <cell r="AM41">
            <v>0</v>
          </cell>
          <cell r="AO41">
            <v>0</v>
          </cell>
          <cell r="AS41">
            <v>9</v>
          </cell>
          <cell r="AT41">
            <v>0</v>
          </cell>
          <cell r="AV41">
            <v>0</v>
          </cell>
          <cell r="AW41">
            <v>0</v>
          </cell>
          <cell r="BA41">
            <v>19.353440000000091</v>
          </cell>
        </row>
        <row r="42">
          <cell r="B42" t="str">
            <v>Coll MA1-1</v>
          </cell>
          <cell r="C42">
            <v>26.41</v>
          </cell>
          <cell r="D42">
            <v>52.815441600000611</v>
          </cell>
          <cell r="E42">
            <v>0</v>
          </cell>
          <cell r="F42">
            <v>0</v>
          </cell>
          <cell r="I42">
            <v>23.917805999999999</v>
          </cell>
          <cell r="J42">
            <v>20.108599999999999</v>
          </cell>
          <cell r="K42">
            <v>5.7725999999999997</v>
          </cell>
          <cell r="L42">
            <v>0</v>
          </cell>
          <cell r="M42">
            <v>0</v>
          </cell>
          <cell r="N42">
            <v>0</v>
          </cell>
          <cell r="O42">
            <v>0</v>
          </cell>
          <cell r="R42">
            <v>0</v>
          </cell>
          <cell r="S42">
            <v>0</v>
          </cell>
          <cell r="T42">
            <v>0</v>
          </cell>
          <cell r="U42">
            <v>0</v>
          </cell>
          <cell r="V42">
            <v>0</v>
          </cell>
          <cell r="W42">
            <v>0</v>
          </cell>
          <cell r="AG42">
            <v>0</v>
          </cell>
          <cell r="AI42">
            <v>0</v>
          </cell>
          <cell r="AM42">
            <v>0</v>
          </cell>
          <cell r="AO42">
            <v>0</v>
          </cell>
          <cell r="AS42">
            <v>1</v>
          </cell>
          <cell r="AT42">
            <v>0</v>
          </cell>
          <cell r="AV42">
            <v>0</v>
          </cell>
          <cell r="AW42">
            <v>0</v>
          </cell>
          <cell r="BA42">
            <v>1.1947999999999865</v>
          </cell>
        </row>
        <row r="43">
          <cell r="B43" t="str">
            <v>Coll MA1-2</v>
          </cell>
          <cell r="C43">
            <v>0</v>
          </cell>
          <cell r="D43">
            <v>0</v>
          </cell>
          <cell r="E43">
            <v>0</v>
          </cell>
          <cell r="F43">
            <v>0</v>
          </cell>
          <cell r="I43">
            <v>0</v>
          </cell>
          <cell r="J43">
            <v>0</v>
          </cell>
          <cell r="K43">
            <v>0</v>
          </cell>
          <cell r="L43">
            <v>75.194999999999993</v>
          </cell>
          <cell r="M43">
            <v>116.154</v>
          </cell>
          <cell r="N43">
            <v>34.23317215499651</v>
          </cell>
          <cell r="O43">
            <v>0</v>
          </cell>
          <cell r="R43">
            <v>36.094855499999994</v>
          </cell>
          <cell r="S43">
            <v>101.02455</v>
          </cell>
          <cell r="T43">
            <v>8.711549999999999</v>
          </cell>
          <cell r="U43">
            <v>0</v>
          </cell>
          <cell r="V43">
            <v>0</v>
          </cell>
          <cell r="W43">
            <v>0</v>
          </cell>
          <cell r="AG43">
            <v>0</v>
          </cell>
          <cell r="AI43">
            <v>0</v>
          </cell>
          <cell r="AM43">
            <v>0</v>
          </cell>
          <cell r="AO43">
            <v>0</v>
          </cell>
          <cell r="AS43">
            <v>2</v>
          </cell>
          <cell r="AT43">
            <v>0</v>
          </cell>
          <cell r="AV43">
            <v>0</v>
          </cell>
          <cell r="AW43">
            <v>0</v>
          </cell>
          <cell r="BA43">
            <v>4.8333899999997811</v>
          </cell>
        </row>
        <row r="44">
          <cell r="B44" t="str">
            <v>Coll MA1-3</v>
          </cell>
          <cell r="C44">
            <v>0</v>
          </cell>
          <cell r="D44">
            <v>0</v>
          </cell>
          <cell r="E44">
            <v>0</v>
          </cell>
          <cell r="F44">
            <v>0</v>
          </cell>
          <cell r="I44">
            <v>0</v>
          </cell>
          <cell r="J44">
            <v>0</v>
          </cell>
          <cell r="K44">
            <v>0</v>
          </cell>
          <cell r="L44">
            <v>39.355000000000004</v>
          </cell>
          <cell r="M44">
            <v>78.706156896005837</v>
          </cell>
          <cell r="N44">
            <v>0</v>
          </cell>
          <cell r="O44">
            <v>0</v>
          </cell>
          <cell r="R44">
            <v>32.084316000000001</v>
          </cell>
          <cell r="S44">
            <v>34.829600000000006</v>
          </cell>
          <cell r="T44">
            <v>7.7436000000000007</v>
          </cell>
          <cell r="U44">
            <v>0</v>
          </cell>
          <cell r="V44">
            <v>0</v>
          </cell>
          <cell r="W44">
            <v>0</v>
          </cell>
          <cell r="AG44">
            <v>0</v>
          </cell>
          <cell r="AI44">
            <v>0</v>
          </cell>
          <cell r="AM44">
            <v>0</v>
          </cell>
          <cell r="AO44">
            <v>0</v>
          </cell>
          <cell r="AS44">
            <v>1</v>
          </cell>
          <cell r="AT44">
            <v>0</v>
          </cell>
          <cell r="AV44">
            <v>0</v>
          </cell>
          <cell r="AW44">
            <v>0</v>
          </cell>
          <cell r="BA44">
            <v>1.1992080000002261</v>
          </cell>
        </row>
        <row r="45">
          <cell r="B45" t="str">
            <v>Coll MA1-4</v>
          </cell>
          <cell r="C45">
            <v>0</v>
          </cell>
          <cell r="D45">
            <v>0</v>
          </cell>
          <cell r="E45">
            <v>0</v>
          </cell>
          <cell r="F45">
            <v>0</v>
          </cell>
          <cell r="I45">
            <v>0</v>
          </cell>
          <cell r="J45">
            <v>0</v>
          </cell>
          <cell r="K45">
            <v>0</v>
          </cell>
          <cell r="L45">
            <v>31.305</v>
          </cell>
          <cell r="M45">
            <v>62.608903312502548</v>
          </cell>
          <cell r="N45">
            <v>0</v>
          </cell>
          <cell r="O45">
            <v>0</v>
          </cell>
          <cell r="R45">
            <v>28.163272500000001</v>
          </cell>
          <cell r="S45">
            <v>24.092249999999993</v>
          </cell>
          <cell r="T45">
            <v>6.7972500000000009</v>
          </cell>
          <cell r="U45">
            <v>0</v>
          </cell>
          <cell r="V45">
            <v>0</v>
          </cell>
          <cell r="W45">
            <v>0</v>
          </cell>
          <cell r="AG45">
            <v>0</v>
          </cell>
          <cell r="AI45">
            <v>0</v>
          </cell>
          <cell r="AM45">
            <v>0</v>
          </cell>
          <cell r="AO45">
            <v>0</v>
          </cell>
          <cell r="AS45">
            <v>1</v>
          </cell>
          <cell r="AT45">
            <v>0</v>
          </cell>
          <cell r="AV45">
            <v>0</v>
          </cell>
          <cell r="AW45">
            <v>0</v>
          </cell>
          <cell r="BA45">
            <v>1.2132750000000669</v>
          </cell>
        </row>
        <row r="46">
          <cell r="B46" t="str">
            <v>Coll MA1-5</v>
          </cell>
          <cell r="C46">
            <v>0</v>
          </cell>
          <cell r="D46">
            <v>0</v>
          </cell>
          <cell r="E46">
            <v>0</v>
          </cell>
          <cell r="F46">
            <v>0</v>
          </cell>
          <cell r="I46">
            <v>0</v>
          </cell>
          <cell r="J46">
            <v>0</v>
          </cell>
          <cell r="K46">
            <v>0</v>
          </cell>
          <cell r="L46">
            <v>33.815000000000005</v>
          </cell>
          <cell r="M46">
            <v>67.620518459997669</v>
          </cell>
          <cell r="N46">
            <v>0</v>
          </cell>
          <cell r="O46">
            <v>0</v>
          </cell>
          <cell r="R46">
            <v>25.042099500000003</v>
          </cell>
          <cell r="S46">
            <v>33.380949999999999</v>
          </cell>
          <cell r="T46">
            <v>6.0439500000000006</v>
          </cell>
          <cell r="U46">
            <v>0</v>
          </cell>
          <cell r="V46">
            <v>0</v>
          </cell>
          <cell r="W46">
            <v>0</v>
          </cell>
          <cell r="AG46">
            <v>0</v>
          </cell>
          <cell r="AI46">
            <v>0</v>
          </cell>
          <cell r="AM46">
            <v>0</v>
          </cell>
          <cell r="AO46">
            <v>0</v>
          </cell>
          <cell r="AS46">
            <v>1</v>
          </cell>
          <cell r="AT46">
            <v>0</v>
          </cell>
          <cell r="AV46">
            <v>0</v>
          </cell>
          <cell r="AW46">
            <v>0</v>
          </cell>
          <cell r="BA46">
            <v>1.5064399999998841</v>
          </cell>
        </row>
        <row r="47">
          <cell r="B47" t="str">
            <v>Coll MA1-6</v>
          </cell>
          <cell r="C47">
            <v>0</v>
          </cell>
          <cell r="D47">
            <v>0</v>
          </cell>
          <cell r="E47">
            <v>0</v>
          </cell>
          <cell r="F47">
            <v>0</v>
          </cell>
          <cell r="I47">
            <v>0</v>
          </cell>
          <cell r="J47">
            <v>0</v>
          </cell>
          <cell r="K47">
            <v>0</v>
          </cell>
          <cell r="L47">
            <v>29.765000000000001</v>
          </cell>
          <cell r="M47">
            <v>59.525205997498077</v>
          </cell>
          <cell r="N47">
            <v>0</v>
          </cell>
          <cell r="O47">
            <v>0</v>
          </cell>
          <cell r="R47">
            <v>20.343559499999998</v>
          </cell>
          <cell r="S47">
            <v>31.706949999999999</v>
          </cell>
          <cell r="T47">
            <v>4.9099500000000003</v>
          </cell>
          <cell r="U47">
            <v>0</v>
          </cell>
          <cell r="V47">
            <v>0</v>
          </cell>
          <cell r="W47">
            <v>0</v>
          </cell>
          <cell r="AG47">
            <v>0</v>
          </cell>
          <cell r="AI47">
            <v>0</v>
          </cell>
          <cell r="AM47">
            <v>0</v>
          </cell>
          <cell r="AO47">
            <v>0</v>
          </cell>
          <cell r="AS47">
            <v>1</v>
          </cell>
          <cell r="AT47">
            <v>0</v>
          </cell>
          <cell r="AV47">
            <v>0</v>
          </cell>
          <cell r="AW47">
            <v>0</v>
          </cell>
          <cell r="BA47">
            <v>1.4970149999999194</v>
          </cell>
        </row>
        <row r="48">
          <cell r="B48" t="str">
            <v>Coll MA1-7</v>
          </cell>
          <cell r="C48">
            <v>0</v>
          </cell>
          <cell r="D48">
            <v>0</v>
          </cell>
          <cell r="E48">
            <v>0</v>
          </cell>
          <cell r="F48">
            <v>0</v>
          </cell>
          <cell r="I48">
            <v>0</v>
          </cell>
          <cell r="J48">
            <v>0</v>
          </cell>
          <cell r="K48">
            <v>0</v>
          </cell>
          <cell r="L48">
            <v>34.410000000000004</v>
          </cell>
          <cell r="M48">
            <v>68.811153547509392</v>
          </cell>
          <cell r="N48">
            <v>0</v>
          </cell>
          <cell r="O48">
            <v>0</v>
          </cell>
          <cell r="R48">
            <v>31.049518500000001</v>
          </cell>
          <cell r="S48">
            <v>26.354849999999999</v>
          </cell>
          <cell r="T48">
            <v>7.4938500000000001</v>
          </cell>
          <cell r="U48">
            <v>0</v>
          </cell>
          <cell r="V48">
            <v>0</v>
          </cell>
          <cell r="W48">
            <v>0</v>
          </cell>
          <cell r="AG48">
            <v>0</v>
          </cell>
          <cell r="AI48">
            <v>0</v>
          </cell>
          <cell r="AM48">
            <v>0</v>
          </cell>
          <cell r="AO48">
            <v>0</v>
          </cell>
          <cell r="AS48">
            <v>1</v>
          </cell>
          <cell r="AT48">
            <v>0</v>
          </cell>
          <cell r="AV48">
            <v>0</v>
          </cell>
          <cell r="AW48">
            <v>0</v>
          </cell>
          <cell r="BA48">
            <v>1.204705000000331</v>
          </cell>
        </row>
        <row r="49">
          <cell r="B49" t="str">
            <v>Coll MA1-8</v>
          </cell>
          <cell r="C49">
            <v>0</v>
          </cell>
          <cell r="D49">
            <v>0</v>
          </cell>
          <cell r="E49">
            <v>0</v>
          </cell>
          <cell r="F49">
            <v>0</v>
          </cell>
          <cell r="I49">
            <v>0</v>
          </cell>
          <cell r="J49">
            <v>0</v>
          </cell>
          <cell r="K49">
            <v>0</v>
          </cell>
          <cell r="L49">
            <v>21.01</v>
          </cell>
          <cell r="M49">
            <v>42.010649999997241</v>
          </cell>
          <cell r="N49">
            <v>0</v>
          </cell>
          <cell r="O49">
            <v>0</v>
          </cell>
          <cell r="R49">
            <v>18.458549999999999</v>
          </cell>
          <cell r="S49">
            <v>16.774999999999999</v>
          </cell>
          <cell r="T49">
            <v>4.4550000000000001</v>
          </cell>
          <cell r="U49">
            <v>0</v>
          </cell>
          <cell r="V49">
            <v>0</v>
          </cell>
          <cell r="W49">
            <v>0</v>
          </cell>
          <cell r="AG49">
            <v>0</v>
          </cell>
          <cell r="AI49">
            <v>0</v>
          </cell>
          <cell r="AM49">
            <v>0</v>
          </cell>
          <cell r="AO49">
            <v>0</v>
          </cell>
          <cell r="AS49">
            <v>1</v>
          </cell>
          <cell r="AT49">
            <v>0</v>
          </cell>
          <cell r="AV49">
            <v>0</v>
          </cell>
          <cell r="AW49">
            <v>0</v>
          </cell>
          <cell r="BA49">
            <v>1.2999999999999545</v>
          </cell>
        </row>
        <row r="50">
          <cell r="B50" t="str">
            <v>Coll MA1-9</v>
          </cell>
          <cell r="C50">
            <v>0</v>
          </cell>
          <cell r="D50">
            <v>0</v>
          </cell>
          <cell r="E50">
            <v>0</v>
          </cell>
          <cell r="F50">
            <v>0</v>
          </cell>
          <cell r="I50">
            <v>0</v>
          </cell>
          <cell r="J50">
            <v>0</v>
          </cell>
          <cell r="K50">
            <v>0</v>
          </cell>
          <cell r="L50">
            <v>25.145</v>
          </cell>
          <cell r="M50">
            <v>50.287500000003064</v>
          </cell>
          <cell r="N50">
            <v>0</v>
          </cell>
          <cell r="O50">
            <v>0</v>
          </cell>
          <cell r="R50">
            <v>16.7805</v>
          </cell>
          <cell r="S50">
            <v>27.340000000000003</v>
          </cell>
          <cell r="T50">
            <v>4.0500000000000007</v>
          </cell>
          <cell r="U50">
            <v>0</v>
          </cell>
          <cell r="V50">
            <v>0</v>
          </cell>
          <cell r="W50">
            <v>0</v>
          </cell>
          <cell r="AG50">
            <v>0</v>
          </cell>
          <cell r="AI50">
            <v>0</v>
          </cell>
          <cell r="AM50">
            <v>0</v>
          </cell>
          <cell r="AO50">
            <v>0</v>
          </cell>
          <cell r="AS50">
            <v>1</v>
          </cell>
          <cell r="AT50">
            <v>0</v>
          </cell>
          <cell r="AV50">
            <v>0</v>
          </cell>
          <cell r="AW50">
            <v>0</v>
          </cell>
          <cell r="BA50">
            <v>1.1500000000000909</v>
          </cell>
        </row>
        <row r="51">
          <cell r="B51" t="str">
            <v>Coll MA1-10</v>
          </cell>
          <cell r="C51">
            <v>0</v>
          </cell>
          <cell r="D51">
            <v>0</v>
          </cell>
          <cell r="E51">
            <v>0</v>
          </cell>
          <cell r="F51">
            <v>0</v>
          </cell>
          <cell r="I51">
            <v>0</v>
          </cell>
          <cell r="J51">
            <v>0</v>
          </cell>
          <cell r="K51">
            <v>0</v>
          </cell>
          <cell r="L51">
            <v>23.959999999999994</v>
          </cell>
          <cell r="M51">
            <v>47.919600000005815</v>
          </cell>
          <cell r="N51">
            <v>0</v>
          </cell>
          <cell r="O51">
            <v>0</v>
          </cell>
          <cell r="R51">
            <v>19.017900000000001</v>
          </cell>
          <cell r="S51">
            <v>21.909999999999993</v>
          </cell>
          <cell r="T51">
            <v>4.59</v>
          </cell>
          <cell r="U51">
            <v>0</v>
          </cell>
          <cell r="V51">
            <v>0</v>
          </cell>
          <cell r="W51">
            <v>0</v>
          </cell>
          <cell r="AG51">
            <v>0</v>
          </cell>
          <cell r="AI51">
            <v>0</v>
          </cell>
          <cell r="AM51">
            <v>0</v>
          </cell>
          <cell r="AO51">
            <v>0</v>
          </cell>
          <cell r="AS51">
            <v>1</v>
          </cell>
          <cell r="AT51">
            <v>0</v>
          </cell>
          <cell r="AV51">
            <v>0</v>
          </cell>
          <cell r="AW51">
            <v>0</v>
          </cell>
          <cell r="BA51">
            <v>1.1500000000000909</v>
          </cell>
        </row>
        <row r="52">
          <cell r="B52" t="str">
            <v>Coll MA1-11</v>
          </cell>
          <cell r="C52">
            <v>0</v>
          </cell>
          <cell r="D52">
            <v>0</v>
          </cell>
          <cell r="E52">
            <v>0</v>
          </cell>
          <cell r="F52">
            <v>0</v>
          </cell>
          <cell r="I52">
            <v>0</v>
          </cell>
          <cell r="J52">
            <v>0</v>
          </cell>
          <cell r="K52">
            <v>0</v>
          </cell>
          <cell r="L52">
            <v>26.41</v>
          </cell>
          <cell r="M52">
            <v>52.815600000004842</v>
          </cell>
          <cell r="N52">
            <v>0</v>
          </cell>
          <cell r="O52">
            <v>0</v>
          </cell>
          <cell r="R52">
            <v>19.017900000000001</v>
          </cell>
          <cell r="S52">
            <v>26.809999999999995</v>
          </cell>
          <cell r="T52">
            <v>4.59</v>
          </cell>
          <cell r="U52">
            <v>0</v>
          </cell>
          <cell r="V52">
            <v>0</v>
          </cell>
          <cell r="W52">
            <v>0</v>
          </cell>
          <cell r="AG52">
            <v>0</v>
          </cell>
          <cell r="AI52">
            <v>0</v>
          </cell>
          <cell r="AM52">
            <v>0</v>
          </cell>
          <cell r="AO52">
            <v>0</v>
          </cell>
          <cell r="AS52">
            <v>1</v>
          </cell>
          <cell r="AT52">
            <v>0</v>
          </cell>
          <cell r="AV52">
            <v>0</v>
          </cell>
          <cell r="AW52">
            <v>0</v>
          </cell>
          <cell r="BA52">
            <v>1.1500000000000909</v>
          </cell>
        </row>
        <row r="53">
          <cell r="B53" t="str">
            <v>Coll AW2</v>
          </cell>
          <cell r="C53">
            <v>0</v>
          </cell>
          <cell r="D53">
            <v>0</v>
          </cell>
          <cell r="E53">
            <v>0</v>
          </cell>
          <cell r="F53">
            <v>0</v>
          </cell>
          <cell r="I53">
            <v>0</v>
          </cell>
          <cell r="J53">
            <v>0</v>
          </cell>
          <cell r="K53">
            <v>0</v>
          </cell>
          <cell r="L53">
            <v>212.59000000000003</v>
          </cell>
          <cell r="M53">
            <v>425.11049714254568</v>
          </cell>
          <cell r="N53">
            <v>0</v>
          </cell>
          <cell r="O53">
            <v>0</v>
          </cell>
          <cell r="R53">
            <v>179.09827650000003</v>
          </cell>
          <cell r="S53">
            <v>180.23464999999999</v>
          </cell>
          <cell r="T53">
            <v>43.225650000000009</v>
          </cell>
          <cell r="U53">
            <v>0</v>
          </cell>
          <cell r="V53">
            <v>0</v>
          </cell>
          <cell r="W53">
            <v>0</v>
          </cell>
          <cell r="AG53">
            <v>0</v>
          </cell>
          <cell r="AI53">
            <v>0</v>
          </cell>
          <cell r="AM53">
            <v>0</v>
          </cell>
          <cell r="AO53">
            <v>0</v>
          </cell>
          <cell r="AS53">
            <v>8</v>
          </cell>
          <cell r="AT53">
            <v>0</v>
          </cell>
          <cell r="AV53">
            <v>0</v>
          </cell>
          <cell r="AW53">
            <v>0</v>
          </cell>
          <cell r="BA53">
            <v>10.417625000001408</v>
          </cell>
        </row>
        <row r="54">
          <cell r="B54" t="str">
            <v>Coll AW2-1</v>
          </cell>
          <cell r="C54">
            <v>0</v>
          </cell>
          <cell r="D54">
            <v>0</v>
          </cell>
          <cell r="E54">
            <v>0</v>
          </cell>
          <cell r="F54">
            <v>0</v>
          </cell>
          <cell r="I54">
            <v>0</v>
          </cell>
          <cell r="J54">
            <v>0</v>
          </cell>
          <cell r="K54">
            <v>0</v>
          </cell>
          <cell r="L54">
            <v>40.46</v>
          </cell>
          <cell r="M54">
            <v>80.903198250004721</v>
          </cell>
          <cell r="N54">
            <v>0</v>
          </cell>
          <cell r="O54">
            <v>0</v>
          </cell>
          <cell r="R54">
            <v>36.3297825</v>
          </cell>
          <cell r="S54">
            <v>31.233249999999998</v>
          </cell>
          <cell r="T54">
            <v>8.7682500000000019</v>
          </cell>
          <cell r="U54">
            <v>0</v>
          </cell>
          <cell r="V54">
            <v>0</v>
          </cell>
          <cell r="W54">
            <v>0</v>
          </cell>
          <cell r="AG54">
            <v>0</v>
          </cell>
          <cell r="AI54">
            <v>0</v>
          </cell>
          <cell r="AM54">
            <v>0</v>
          </cell>
          <cell r="AO54">
            <v>0</v>
          </cell>
          <cell r="AS54">
            <v>2</v>
          </cell>
          <cell r="AT54">
            <v>0</v>
          </cell>
          <cell r="AV54">
            <v>0</v>
          </cell>
          <cell r="AW54">
            <v>0</v>
          </cell>
          <cell r="BA54">
            <v>2.4159000000001924</v>
          </cell>
        </row>
        <row r="55">
          <cell r="B55" t="str">
            <v>Coll AW2-2</v>
          </cell>
          <cell r="C55">
            <v>0</v>
          </cell>
          <cell r="D55">
            <v>0</v>
          </cell>
          <cell r="E55">
            <v>0</v>
          </cell>
          <cell r="F55">
            <v>0</v>
          </cell>
          <cell r="I55">
            <v>0</v>
          </cell>
          <cell r="J55">
            <v>0</v>
          </cell>
          <cell r="K55">
            <v>0</v>
          </cell>
          <cell r="L55">
            <v>72.234999999999999</v>
          </cell>
          <cell r="M55">
            <v>144.45267088499301</v>
          </cell>
          <cell r="N55">
            <v>0</v>
          </cell>
          <cell r="O55">
            <v>0</v>
          </cell>
          <cell r="R55">
            <v>65.181055499999999</v>
          </cell>
          <cell r="S55">
            <v>55.324550000000002</v>
          </cell>
          <cell r="T55">
            <v>15.73155</v>
          </cell>
          <cell r="U55">
            <v>0</v>
          </cell>
          <cell r="V55">
            <v>0</v>
          </cell>
          <cell r="W55">
            <v>0</v>
          </cell>
          <cell r="AG55">
            <v>0</v>
          </cell>
          <cell r="AI55">
            <v>0</v>
          </cell>
          <cell r="AM55">
            <v>0</v>
          </cell>
          <cell r="AO55">
            <v>0</v>
          </cell>
          <cell r="AS55">
            <v>3</v>
          </cell>
          <cell r="AT55">
            <v>0</v>
          </cell>
          <cell r="AV55">
            <v>0</v>
          </cell>
          <cell r="AW55">
            <v>0</v>
          </cell>
          <cell r="BA55">
            <v>3.6003399999997328</v>
          </cell>
        </row>
        <row r="56">
          <cell r="B56" t="str">
            <v>Coll AW3</v>
          </cell>
          <cell r="C56">
            <v>0</v>
          </cell>
          <cell r="D56">
            <v>0</v>
          </cell>
          <cell r="E56">
            <v>0</v>
          </cell>
          <cell r="F56">
            <v>0</v>
          </cell>
          <cell r="I56">
            <v>0</v>
          </cell>
          <cell r="J56">
            <v>0</v>
          </cell>
          <cell r="K56">
            <v>0</v>
          </cell>
          <cell r="L56">
            <v>75.405000000000001</v>
          </cell>
          <cell r="M56">
            <v>150.79665033000987</v>
          </cell>
          <cell r="N56">
            <v>0</v>
          </cell>
          <cell r="O56">
            <v>0</v>
          </cell>
          <cell r="R56">
            <v>67.547105999999999</v>
          </cell>
          <cell r="S56">
            <v>58.428600000000017</v>
          </cell>
          <cell r="T56">
            <v>16.302599999999998</v>
          </cell>
          <cell r="U56">
            <v>0</v>
          </cell>
          <cell r="V56">
            <v>0</v>
          </cell>
          <cell r="W56">
            <v>0</v>
          </cell>
          <cell r="AG56">
            <v>0</v>
          </cell>
          <cell r="AI56">
            <v>0</v>
          </cell>
          <cell r="AM56">
            <v>0</v>
          </cell>
          <cell r="AO56">
            <v>0</v>
          </cell>
          <cell r="AS56">
            <v>2</v>
          </cell>
          <cell r="AT56">
            <v>0</v>
          </cell>
          <cell r="AV56">
            <v>0</v>
          </cell>
          <cell r="AW56">
            <v>0</v>
          </cell>
          <cell r="BA56">
            <v>2.4346200000002227</v>
          </cell>
        </row>
        <row r="57">
          <cell r="B57" t="str">
            <v>Coll G1-bis</v>
          </cell>
          <cell r="C57">
            <v>79.95</v>
          </cell>
          <cell r="D57">
            <v>159.88537822499984</v>
          </cell>
          <cell r="E57">
            <v>0</v>
          </cell>
          <cell r="F57">
            <v>0</v>
          </cell>
          <cell r="I57">
            <v>69.834847499999995</v>
          </cell>
          <cell r="J57">
            <v>64.389749999999992</v>
          </cell>
          <cell r="K57">
            <v>16.854750000000003</v>
          </cell>
          <cell r="L57">
            <v>0</v>
          </cell>
          <cell r="M57">
            <v>0</v>
          </cell>
          <cell r="N57">
            <v>0</v>
          </cell>
          <cell r="O57">
            <v>0</v>
          </cell>
          <cell r="R57">
            <v>0</v>
          </cell>
          <cell r="S57">
            <v>0</v>
          </cell>
          <cell r="T57">
            <v>0</v>
          </cell>
          <cell r="U57">
            <v>0</v>
          </cell>
          <cell r="V57">
            <v>112.36500000000001</v>
          </cell>
          <cell r="W57">
            <v>0</v>
          </cell>
          <cell r="AG57">
            <v>0</v>
          </cell>
          <cell r="AI57">
            <v>0</v>
          </cell>
          <cell r="AM57">
            <v>0</v>
          </cell>
          <cell r="AO57">
            <v>0</v>
          </cell>
          <cell r="AS57">
            <v>3</v>
          </cell>
          <cell r="AT57">
            <v>0</v>
          </cell>
          <cell r="AV57">
            <v>0</v>
          </cell>
          <cell r="AW57">
            <v>0</v>
          </cell>
          <cell r="BA57">
            <v>3.9149800000000141</v>
          </cell>
        </row>
        <row r="58">
          <cell r="B58" t="str">
            <v>Coll TP bis</v>
          </cell>
          <cell r="C58">
            <v>212.67500000000001</v>
          </cell>
          <cell r="D58">
            <v>425.30836281597146</v>
          </cell>
          <cell r="E58">
            <v>0</v>
          </cell>
          <cell r="F58">
            <v>0</v>
          </cell>
          <cell r="I58">
            <v>178.19408184</v>
          </cell>
          <cell r="J58">
            <v>177.41358400000001</v>
          </cell>
          <cell r="K58">
            <v>40.868639999999999</v>
          </cell>
          <cell r="L58">
            <v>0</v>
          </cell>
          <cell r="M58">
            <v>0</v>
          </cell>
          <cell r="N58">
            <v>0</v>
          </cell>
          <cell r="O58">
            <v>0</v>
          </cell>
          <cell r="R58">
            <v>0</v>
          </cell>
          <cell r="S58">
            <v>0</v>
          </cell>
          <cell r="T58">
            <v>0</v>
          </cell>
          <cell r="U58">
            <v>0</v>
          </cell>
          <cell r="V58">
            <v>272.45760000000001</v>
          </cell>
          <cell r="W58">
            <v>0</v>
          </cell>
          <cell r="AG58">
            <v>0</v>
          </cell>
          <cell r="AI58">
            <v>0</v>
          </cell>
          <cell r="AM58">
            <v>0</v>
          </cell>
          <cell r="AO58">
            <v>0</v>
          </cell>
          <cell r="AS58">
            <v>7</v>
          </cell>
          <cell r="AT58">
            <v>0</v>
          </cell>
          <cell r="AV58">
            <v>0</v>
          </cell>
          <cell r="AW58">
            <v>0</v>
          </cell>
          <cell r="BA58">
            <v>9.6633599999993294</v>
          </cell>
        </row>
        <row r="59">
          <cell r="B59" t="str">
            <v>Coll G-déviation</v>
          </cell>
          <cell r="C59">
            <v>0</v>
          </cell>
          <cell r="D59">
            <v>0</v>
          </cell>
          <cell r="E59">
            <v>0</v>
          </cell>
          <cell r="F59">
            <v>0</v>
          </cell>
          <cell r="I59">
            <v>0</v>
          </cell>
          <cell r="J59">
            <v>0</v>
          </cell>
          <cell r="K59">
            <v>0</v>
          </cell>
          <cell r="L59">
            <v>0</v>
          </cell>
          <cell r="M59">
            <v>0</v>
          </cell>
          <cell r="N59">
            <v>0</v>
          </cell>
          <cell r="O59">
            <v>0</v>
          </cell>
          <cell r="R59">
            <v>0</v>
          </cell>
          <cell r="S59">
            <v>0</v>
          </cell>
          <cell r="T59">
            <v>0</v>
          </cell>
          <cell r="U59">
            <v>0</v>
          </cell>
          <cell r="V59">
            <v>0</v>
          </cell>
          <cell r="W59">
            <v>0</v>
          </cell>
          <cell r="AG59">
            <v>0</v>
          </cell>
          <cell r="AI59">
            <v>0</v>
          </cell>
          <cell r="AM59">
            <v>0</v>
          </cell>
          <cell r="AO59">
            <v>0</v>
          </cell>
          <cell r="AS59">
            <v>0</v>
          </cell>
          <cell r="AT59">
            <v>0</v>
          </cell>
          <cell r="AV59">
            <v>0</v>
          </cell>
          <cell r="AW59">
            <v>0</v>
          </cell>
          <cell r="BA59">
            <v>0</v>
          </cell>
        </row>
        <row r="60">
          <cell r="B60" t="str">
            <v>Coll G</v>
          </cell>
          <cell r="C60">
            <v>0</v>
          </cell>
          <cell r="D60">
            <v>0</v>
          </cell>
          <cell r="E60">
            <v>0</v>
          </cell>
          <cell r="F60">
            <v>0</v>
          </cell>
          <cell r="I60">
            <v>0</v>
          </cell>
          <cell r="J60">
            <v>0</v>
          </cell>
          <cell r="K60">
            <v>0</v>
          </cell>
          <cell r="L60">
            <v>48.864999999999995</v>
          </cell>
          <cell r="M60">
            <v>90.080639999998624</v>
          </cell>
          <cell r="N60">
            <v>7.6164863999886618</v>
          </cell>
          <cell r="O60">
            <v>0</v>
          </cell>
          <cell r="R60">
            <v>29.760753600000001</v>
          </cell>
          <cell r="S60">
            <v>56.321360000000013</v>
          </cell>
          <cell r="T60">
            <v>6.8255999999999997</v>
          </cell>
          <cell r="U60">
            <v>0</v>
          </cell>
          <cell r="V60">
            <v>0</v>
          </cell>
          <cell r="W60">
            <v>0</v>
          </cell>
          <cell r="AG60">
            <v>0</v>
          </cell>
          <cell r="AI60">
            <v>0</v>
          </cell>
          <cell r="AM60">
            <v>0</v>
          </cell>
          <cell r="AO60">
            <v>0</v>
          </cell>
          <cell r="AS60">
            <v>2</v>
          </cell>
          <cell r="AT60">
            <v>0</v>
          </cell>
          <cell r="AV60">
            <v>0</v>
          </cell>
          <cell r="AW60">
            <v>0</v>
          </cell>
          <cell r="BA60">
            <v>4.1611999999993259</v>
          </cell>
        </row>
        <row r="61">
          <cell r="B61" t="str">
            <v>Coll G6</v>
          </cell>
          <cell r="C61">
            <v>35.314999999999998</v>
          </cell>
          <cell r="D61">
            <v>70.61713240501804</v>
          </cell>
          <cell r="E61">
            <v>0</v>
          </cell>
          <cell r="F61">
            <v>0</v>
          </cell>
          <cell r="I61">
            <v>31.899730500000004</v>
          </cell>
          <cell r="J61">
            <v>27.00204999999999</v>
          </cell>
          <cell r="K61">
            <v>7.6990500000000015</v>
          </cell>
          <cell r="L61">
            <v>118.005</v>
          </cell>
          <cell r="M61">
            <v>235.97962985252434</v>
          </cell>
          <cell r="N61">
            <v>0</v>
          </cell>
          <cell r="O61">
            <v>0</v>
          </cell>
          <cell r="R61">
            <v>94.323190499999995</v>
          </cell>
          <cell r="S61">
            <v>107.00805</v>
          </cell>
          <cell r="T61">
            <v>22.765050000000002</v>
          </cell>
          <cell r="U61">
            <v>0</v>
          </cell>
          <cell r="V61">
            <v>0</v>
          </cell>
          <cell r="W61">
            <v>0</v>
          </cell>
          <cell r="AG61">
            <v>0</v>
          </cell>
          <cell r="AI61">
            <v>0</v>
          </cell>
          <cell r="AM61">
            <v>0</v>
          </cell>
          <cell r="AO61">
            <v>0</v>
          </cell>
          <cell r="AS61">
            <v>6</v>
          </cell>
          <cell r="AT61">
            <v>0</v>
          </cell>
          <cell r="AV61">
            <v>0</v>
          </cell>
          <cell r="AW61">
            <v>0</v>
          </cell>
          <cell r="BA61">
            <v>7.5626750000014908</v>
          </cell>
        </row>
        <row r="62">
          <cell r="B62" t="str">
            <v>Coll G6-1</v>
          </cell>
          <cell r="C62">
            <v>0</v>
          </cell>
          <cell r="D62">
            <v>0</v>
          </cell>
          <cell r="E62">
            <v>0</v>
          </cell>
          <cell r="F62">
            <v>0</v>
          </cell>
          <cell r="I62">
            <v>0</v>
          </cell>
          <cell r="J62">
            <v>0</v>
          </cell>
          <cell r="K62">
            <v>0</v>
          </cell>
          <cell r="L62">
            <v>69.405000000000001</v>
          </cell>
          <cell r="M62">
            <v>138.78385508250767</v>
          </cell>
          <cell r="N62">
            <v>0</v>
          </cell>
          <cell r="O62">
            <v>0</v>
          </cell>
          <cell r="R62">
            <v>58.832433000000002</v>
          </cell>
          <cell r="S62">
            <v>58.347300000000011</v>
          </cell>
          <cell r="T62">
            <v>14.199299999999999</v>
          </cell>
          <cell r="U62">
            <v>0</v>
          </cell>
          <cell r="V62">
            <v>0</v>
          </cell>
          <cell r="W62">
            <v>0</v>
          </cell>
          <cell r="AG62">
            <v>0</v>
          </cell>
          <cell r="AI62">
            <v>0</v>
          </cell>
          <cell r="AM62">
            <v>0</v>
          </cell>
          <cell r="AO62">
            <v>0</v>
          </cell>
          <cell r="AS62">
            <v>3</v>
          </cell>
          <cell r="AT62">
            <v>0</v>
          </cell>
          <cell r="AV62">
            <v>0</v>
          </cell>
          <cell r="AW62">
            <v>0</v>
          </cell>
          <cell r="BA62">
            <v>3.6105650000004061</v>
          </cell>
        </row>
        <row r="63">
          <cell r="B63" t="str">
            <v>Coll G6-1-1</v>
          </cell>
          <cell r="C63">
            <v>27.215</v>
          </cell>
          <cell r="D63">
            <v>54.428314522501893</v>
          </cell>
          <cell r="E63">
            <v>0</v>
          </cell>
          <cell r="F63">
            <v>0</v>
          </cell>
          <cell r="I63">
            <v>24.572245500000001</v>
          </cell>
          <cell r="J63">
            <v>20.823549999999997</v>
          </cell>
          <cell r="K63">
            <v>5.9305500000000002</v>
          </cell>
          <cell r="L63">
            <v>0</v>
          </cell>
          <cell r="M63">
            <v>0</v>
          </cell>
          <cell r="N63">
            <v>0</v>
          </cell>
          <cell r="O63">
            <v>0</v>
          </cell>
          <cell r="R63">
            <v>0</v>
          </cell>
          <cell r="S63">
            <v>0</v>
          </cell>
          <cell r="T63">
            <v>0</v>
          </cell>
          <cell r="U63">
            <v>0</v>
          </cell>
          <cell r="V63">
            <v>0</v>
          </cell>
          <cell r="W63">
            <v>0</v>
          </cell>
          <cell r="AG63">
            <v>0</v>
          </cell>
          <cell r="AI63">
            <v>0</v>
          </cell>
          <cell r="AM63">
            <v>0</v>
          </cell>
          <cell r="AO63">
            <v>0</v>
          </cell>
          <cell r="AS63">
            <v>1</v>
          </cell>
          <cell r="AT63">
            <v>0</v>
          </cell>
          <cell r="AV63">
            <v>0</v>
          </cell>
          <cell r="AW63">
            <v>0</v>
          </cell>
          <cell r="BA63">
            <v>1.2032850000000508</v>
          </cell>
        </row>
        <row r="64">
          <cell r="B64" t="str">
            <v>Coll G6-2</v>
          </cell>
          <cell r="C64">
            <v>0</v>
          </cell>
          <cell r="D64">
            <v>0</v>
          </cell>
          <cell r="E64">
            <v>0</v>
          </cell>
          <cell r="F64">
            <v>0</v>
          </cell>
          <cell r="I64">
            <v>0</v>
          </cell>
          <cell r="J64">
            <v>0</v>
          </cell>
          <cell r="K64">
            <v>0</v>
          </cell>
          <cell r="L64">
            <v>0</v>
          </cell>
          <cell r="M64">
            <v>0</v>
          </cell>
          <cell r="N64">
            <v>0</v>
          </cell>
          <cell r="O64">
            <v>0</v>
          </cell>
          <cell r="R64">
            <v>0</v>
          </cell>
          <cell r="S64">
            <v>0</v>
          </cell>
          <cell r="T64">
            <v>0</v>
          </cell>
          <cell r="U64">
            <v>0</v>
          </cell>
          <cell r="V64">
            <v>0</v>
          </cell>
          <cell r="W64">
            <v>0</v>
          </cell>
          <cell r="AG64">
            <v>0</v>
          </cell>
          <cell r="AI64">
            <v>0</v>
          </cell>
          <cell r="AM64">
            <v>0</v>
          </cell>
          <cell r="AO64">
            <v>0</v>
          </cell>
          <cell r="AS64">
            <v>0</v>
          </cell>
          <cell r="AT64">
            <v>0</v>
          </cell>
          <cell r="AV64">
            <v>0</v>
          </cell>
          <cell r="AW64">
            <v>0</v>
          </cell>
          <cell r="BA64">
            <v>0</v>
          </cell>
        </row>
        <row r="65">
          <cell r="B65" t="str">
            <v>Coll G6-3</v>
          </cell>
          <cell r="C65">
            <v>0</v>
          </cell>
          <cell r="D65">
            <v>0</v>
          </cell>
          <cell r="E65">
            <v>0</v>
          </cell>
          <cell r="F65">
            <v>0</v>
          </cell>
          <cell r="I65">
            <v>0</v>
          </cell>
          <cell r="J65">
            <v>0</v>
          </cell>
          <cell r="K65">
            <v>0</v>
          </cell>
          <cell r="L65">
            <v>48.625</v>
          </cell>
          <cell r="M65">
            <v>97.244673839998114</v>
          </cell>
          <cell r="N65">
            <v>0</v>
          </cell>
          <cell r="O65">
            <v>0</v>
          </cell>
          <cell r="R65">
            <v>34.517488499999999</v>
          </cell>
          <cell r="S65">
            <v>50.041849999999997</v>
          </cell>
          <cell r="T65">
            <v>8.3308499999999999</v>
          </cell>
          <cell r="U65">
            <v>0</v>
          </cell>
          <cell r="V65">
            <v>0</v>
          </cell>
          <cell r="W65">
            <v>0</v>
          </cell>
          <cell r="AG65">
            <v>0</v>
          </cell>
          <cell r="AI65">
            <v>0</v>
          </cell>
          <cell r="AM65">
            <v>0</v>
          </cell>
          <cell r="AO65">
            <v>0</v>
          </cell>
          <cell r="AS65">
            <v>2</v>
          </cell>
          <cell r="AT65">
            <v>0</v>
          </cell>
          <cell r="AV65">
            <v>0</v>
          </cell>
          <cell r="AW65">
            <v>0</v>
          </cell>
          <cell r="BA65">
            <v>3.1331199999999626</v>
          </cell>
        </row>
        <row r="66">
          <cell r="B66" t="str">
            <v>Coll G6-3-1</v>
          </cell>
          <cell r="C66">
            <v>37.515000000000001</v>
          </cell>
          <cell r="D66">
            <v>75.025751625003835</v>
          </cell>
          <cell r="E66">
            <v>0</v>
          </cell>
          <cell r="F66">
            <v>0</v>
          </cell>
          <cell r="I66">
            <v>30.512542499999999</v>
          </cell>
          <cell r="J66">
            <v>33.299250000000008</v>
          </cell>
          <cell r="K66">
            <v>7.3642500000000002</v>
          </cell>
          <cell r="L66">
            <v>0</v>
          </cell>
          <cell r="M66">
            <v>0</v>
          </cell>
          <cell r="N66">
            <v>0</v>
          </cell>
          <cell r="O66">
            <v>0</v>
          </cell>
          <cell r="R66">
            <v>0</v>
          </cell>
          <cell r="S66">
            <v>0</v>
          </cell>
          <cell r="T66">
            <v>0</v>
          </cell>
          <cell r="U66">
            <v>0</v>
          </cell>
          <cell r="V66">
            <v>0</v>
          </cell>
          <cell r="W66">
            <v>0</v>
          </cell>
          <cell r="AG66">
            <v>0</v>
          </cell>
          <cell r="AI66">
            <v>0</v>
          </cell>
          <cell r="AM66">
            <v>0</v>
          </cell>
          <cell r="AO66">
            <v>0</v>
          </cell>
          <cell r="AS66">
            <v>1</v>
          </cell>
          <cell r="AT66">
            <v>0</v>
          </cell>
          <cell r="AV66">
            <v>0</v>
          </cell>
          <cell r="AW66">
            <v>0</v>
          </cell>
          <cell r="BA66">
            <v>0.79635000000007494</v>
          </cell>
        </row>
        <row r="67">
          <cell r="B67" t="str">
            <v>Coll AW1-3-1</v>
          </cell>
          <cell r="C67">
            <v>91.68</v>
          </cell>
          <cell r="D67">
            <v>183.33817713002256</v>
          </cell>
          <cell r="E67">
            <v>0</v>
          </cell>
          <cell r="F67">
            <v>0</v>
          </cell>
          <cell r="I67">
            <v>80.31706650000001</v>
          </cell>
          <cell r="J67">
            <v>73.513649999999984</v>
          </cell>
          <cell r="K67">
            <v>19.384650000000001</v>
          </cell>
          <cell r="L67">
            <v>0</v>
          </cell>
          <cell r="M67">
            <v>0</v>
          </cell>
          <cell r="N67">
            <v>0</v>
          </cell>
          <cell r="O67">
            <v>0</v>
          </cell>
          <cell r="R67">
            <v>0</v>
          </cell>
          <cell r="S67">
            <v>0</v>
          </cell>
          <cell r="T67">
            <v>0</v>
          </cell>
          <cell r="U67">
            <v>0</v>
          </cell>
          <cell r="V67">
            <v>0</v>
          </cell>
          <cell r="W67">
            <v>0</v>
          </cell>
          <cell r="AG67">
            <v>0</v>
          </cell>
          <cell r="AI67">
            <v>0</v>
          </cell>
          <cell r="AM67">
            <v>0</v>
          </cell>
          <cell r="AO67">
            <v>0</v>
          </cell>
          <cell r="AS67">
            <v>3</v>
          </cell>
          <cell r="AT67">
            <v>0</v>
          </cell>
          <cell r="AV67">
            <v>0</v>
          </cell>
          <cell r="AW67">
            <v>0</v>
          </cell>
          <cell r="BA67">
            <v>3.7631800000006024</v>
          </cell>
        </row>
        <row r="68">
          <cell r="B68" t="str">
            <v>Coll ER1</v>
          </cell>
          <cell r="C68">
            <v>0</v>
          </cell>
          <cell r="D68">
            <v>0</v>
          </cell>
          <cell r="E68">
            <v>0</v>
          </cell>
          <cell r="F68">
            <v>0</v>
          </cell>
          <cell r="I68">
            <v>0</v>
          </cell>
          <cell r="J68">
            <v>0</v>
          </cell>
          <cell r="K68">
            <v>0</v>
          </cell>
          <cell r="L68">
            <v>135.74</v>
          </cell>
          <cell r="M68">
            <v>271.191740760009</v>
          </cell>
          <cell r="N68">
            <v>0.23064461999732444</v>
          </cell>
          <cell r="O68">
            <v>0</v>
          </cell>
          <cell r="R68">
            <v>108.62577</v>
          </cell>
          <cell r="S68">
            <v>122.91699999999997</v>
          </cell>
          <cell r="T68">
            <v>26.217000000000002</v>
          </cell>
          <cell r="U68">
            <v>0</v>
          </cell>
          <cell r="V68">
            <v>0</v>
          </cell>
          <cell r="W68">
            <v>0</v>
          </cell>
          <cell r="AG68">
            <v>0</v>
          </cell>
          <cell r="AI68">
            <v>0</v>
          </cell>
          <cell r="AM68">
            <v>0</v>
          </cell>
          <cell r="AO68">
            <v>0</v>
          </cell>
          <cell r="AS68">
            <v>5</v>
          </cell>
          <cell r="AT68">
            <v>0</v>
          </cell>
          <cell r="AV68">
            <v>0</v>
          </cell>
          <cell r="AW68">
            <v>0</v>
          </cell>
          <cell r="BA68">
            <v>7.6706800000001749</v>
          </cell>
        </row>
        <row r="69">
          <cell r="B69" t="str">
            <v>Coll F1</v>
          </cell>
          <cell r="C69">
            <v>13.440000000000003</v>
          </cell>
          <cell r="D69">
            <v>26.876716110002402</v>
          </cell>
          <cell r="E69">
            <v>0</v>
          </cell>
          <cell r="F69">
            <v>0</v>
          </cell>
          <cell r="I69">
            <v>12.065179500000001</v>
          </cell>
          <cell r="J69">
            <v>10.37895</v>
          </cell>
          <cell r="K69">
            <v>2.91195</v>
          </cell>
          <cell r="L69">
            <v>69.09</v>
          </cell>
          <cell r="M69">
            <v>138.15207992252058</v>
          </cell>
          <cell r="N69">
            <v>0</v>
          </cell>
          <cell r="O69">
            <v>0</v>
          </cell>
          <cell r="R69">
            <v>61.908857999999995</v>
          </cell>
          <cell r="S69">
            <v>53.509799999999998</v>
          </cell>
          <cell r="T69">
            <v>14.941800000000001</v>
          </cell>
          <cell r="U69">
            <v>0</v>
          </cell>
          <cell r="V69">
            <v>0</v>
          </cell>
          <cell r="W69">
            <v>0</v>
          </cell>
          <cell r="AG69">
            <v>0</v>
          </cell>
          <cell r="AI69">
            <v>0</v>
          </cell>
          <cell r="AM69">
            <v>0</v>
          </cell>
          <cell r="AO69">
            <v>0</v>
          </cell>
          <cell r="AS69">
            <v>4</v>
          </cell>
          <cell r="AT69">
            <v>0</v>
          </cell>
          <cell r="AV69">
            <v>0</v>
          </cell>
          <cell r="AW69">
            <v>0</v>
          </cell>
          <cell r="BA69">
            <v>4.8281800000008843</v>
          </cell>
        </row>
        <row r="70">
          <cell r="B70" t="str">
            <v>Coll F1-13</v>
          </cell>
          <cell r="C70">
            <v>19.584999999999997</v>
          </cell>
          <cell r="D70">
            <v>35.045999999999999</v>
          </cell>
          <cell r="E70">
            <v>4.1236875900043621</v>
          </cell>
          <cell r="F70">
            <v>0</v>
          </cell>
          <cell r="I70">
            <v>10.890544499999999</v>
          </cell>
          <cell r="J70">
            <v>24.275449999999996</v>
          </cell>
          <cell r="K70">
            <v>2.62845</v>
          </cell>
          <cell r="L70">
            <v>70.504999999999995</v>
          </cell>
          <cell r="M70">
            <v>140.99717452500454</v>
          </cell>
          <cell r="N70">
            <v>0</v>
          </cell>
          <cell r="O70">
            <v>0</v>
          </cell>
          <cell r="R70">
            <v>63.469444500000009</v>
          </cell>
          <cell r="S70">
            <v>54.205449999999992</v>
          </cell>
          <cell r="T70">
            <v>15.31845</v>
          </cell>
          <cell r="U70">
            <v>0</v>
          </cell>
          <cell r="V70">
            <v>0</v>
          </cell>
          <cell r="W70">
            <v>0</v>
          </cell>
          <cell r="AG70">
            <v>0</v>
          </cell>
          <cell r="AI70">
            <v>0</v>
          </cell>
          <cell r="AM70">
            <v>0</v>
          </cell>
          <cell r="AO70">
            <v>0</v>
          </cell>
          <cell r="AS70">
            <v>5</v>
          </cell>
          <cell r="AT70">
            <v>0</v>
          </cell>
          <cell r="AV70">
            <v>0</v>
          </cell>
          <cell r="AW70">
            <v>0</v>
          </cell>
          <cell r="BA70">
            <v>7.738060000000587</v>
          </cell>
        </row>
        <row r="71">
          <cell r="B71" t="str">
            <v>Coll F1-14</v>
          </cell>
          <cell r="C71">
            <v>16.904999999999998</v>
          </cell>
          <cell r="D71">
            <v>33.803649675001637</v>
          </cell>
          <cell r="E71">
            <v>0</v>
          </cell>
          <cell r="F71">
            <v>0</v>
          </cell>
          <cell r="I71">
            <v>12.1099275</v>
          </cell>
          <cell r="J71">
            <v>17.247749999999996</v>
          </cell>
          <cell r="K71">
            <v>2.9227500000000002</v>
          </cell>
          <cell r="L71">
            <v>37.954999999999998</v>
          </cell>
          <cell r="M71">
            <v>75.899462917504167</v>
          </cell>
          <cell r="N71">
            <v>0</v>
          </cell>
          <cell r="O71">
            <v>0</v>
          </cell>
          <cell r="R71">
            <v>34.332903000000002</v>
          </cell>
          <cell r="S71">
            <v>28.954299999999996</v>
          </cell>
          <cell r="T71">
            <v>8.2863000000000007</v>
          </cell>
          <cell r="U71">
            <v>0</v>
          </cell>
          <cell r="V71">
            <v>0</v>
          </cell>
          <cell r="W71">
            <v>0</v>
          </cell>
          <cell r="AG71">
            <v>0</v>
          </cell>
          <cell r="AI71">
            <v>0</v>
          </cell>
          <cell r="AM71">
            <v>0</v>
          </cell>
          <cell r="AO71">
            <v>0</v>
          </cell>
          <cell r="AS71">
            <v>3</v>
          </cell>
          <cell r="AT71">
            <v>0</v>
          </cell>
          <cell r="AV71">
            <v>0</v>
          </cell>
          <cell r="AW71">
            <v>0</v>
          </cell>
          <cell r="BA71">
            <v>4.3174400000002606</v>
          </cell>
        </row>
        <row r="72">
          <cell r="B72" t="str">
            <v>Coll F1-14-1</v>
          </cell>
          <cell r="C72">
            <v>0</v>
          </cell>
          <cell r="D72">
            <v>0</v>
          </cell>
          <cell r="E72">
            <v>0</v>
          </cell>
          <cell r="F72">
            <v>0</v>
          </cell>
          <cell r="I72">
            <v>0</v>
          </cell>
          <cell r="J72">
            <v>0</v>
          </cell>
          <cell r="K72">
            <v>0</v>
          </cell>
          <cell r="L72">
            <v>22.895</v>
          </cell>
          <cell r="M72">
            <v>45.780995520002683</v>
          </cell>
          <cell r="N72">
            <v>0</v>
          </cell>
          <cell r="O72">
            <v>0</v>
          </cell>
          <cell r="R72">
            <v>20.718323999999999</v>
          </cell>
          <cell r="S72">
            <v>17.4544</v>
          </cell>
          <cell r="T72">
            <v>5.0004</v>
          </cell>
          <cell r="U72">
            <v>0</v>
          </cell>
          <cell r="V72">
            <v>0</v>
          </cell>
          <cell r="W72">
            <v>0</v>
          </cell>
          <cell r="AG72">
            <v>0</v>
          </cell>
          <cell r="AI72">
            <v>0</v>
          </cell>
          <cell r="AM72">
            <v>0</v>
          </cell>
          <cell r="AO72">
            <v>0</v>
          </cell>
          <cell r="AS72">
            <v>1</v>
          </cell>
          <cell r="AT72">
            <v>0</v>
          </cell>
          <cell r="AV72">
            <v>0</v>
          </cell>
          <cell r="AW72">
            <v>0</v>
          </cell>
          <cell r="BA72">
            <v>1.1966400000001158</v>
          </cell>
        </row>
        <row r="73">
          <cell r="B73" t="str">
            <v>Coll F2-1</v>
          </cell>
          <cell r="C73">
            <v>0</v>
          </cell>
          <cell r="D73">
            <v>0</v>
          </cell>
          <cell r="E73">
            <v>0</v>
          </cell>
          <cell r="F73">
            <v>0</v>
          </cell>
          <cell r="I73">
            <v>0</v>
          </cell>
          <cell r="J73">
            <v>0</v>
          </cell>
          <cell r="K73">
            <v>0</v>
          </cell>
          <cell r="L73">
            <v>50.240000000000009</v>
          </cell>
          <cell r="M73">
            <v>100.46331251999925</v>
          </cell>
          <cell r="N73">
            <v>0</v>
          </cell>
          <cell r="O73">
            <v>0</v>
          </cell>
          <cell r="R73">
            <v>45.346504500000002</v>
          </cell>
          <cell r="S73">
            <v>38.461449999999999</v>
          </cell>
          <cell r="T73">
            <v>10.944450000000002</v>
          </cell>
          <cell r="U73">
            <v>0</v>
          </cell>
          <cell r="V73">
            <v>0</v>
          </cell>
          <cell r="W73">
            <v>72.962999999999994</v>
          </cell>
          <cell r="AG73">
            <v>0</v>
          </cell>
          <cell r="AI73">
            <v>0</v>
          </cell>
          <cell r="AM73">
            <v>0</v>
          </cell>
          <cell r="AO73">
            <v>0</v>
          </cell>
          <cell r="AS73">
            <v>2</v>
          </cell>
          <cell r="AT73">
            <v>0</v>
          </cell>
          <cell r="AV73">
            <v>0</v>
          </cell>
          <cell r="AW73">
            <v>0</v>
          </cell>
          <cell r="BA73">
            <v>2.5307000000000244</v>
          </cell>
        </row>
        <row r="74">
          <cell r="B74" t="str">
            <v>Coll F2-5</v>
          </cell>
          <cell r="C74">
            <v>0</v>
          </cell>
          <cell r="D74">
            <v>0</v>
          </cell>
          <cell r="E74">
            <v>0</v>
          </cell>
          <cell r="F74">
            <v>0</v>
          </cell>
          <cell r="I74">
            <v>0</v>
          </cell>
          <cell r="J74">
            <v>0</v>
          </cell>
          <cell r="K74">
            <v>0</v>
          </cell>
          <cell r="L74">
            <v>36.895000000000003</v>
          </cell>
          <cell r="M74">
            <v>73.785599999999349</v>
          </cell>
          <cell r="N74">
            <v>0</v>
          </cell>
          <cell r="O74">
            <v>0</v>
          </cell>
          <cell r="R74">
            <v>31.323599999999999</v>
          </cell>
          <cell r="S74">
            <v>30.950000000000003</v>
          </cell>
          <cell r="T74">
            <v>7.5600000000000005</v>
          </cell>
          <cell r="U74">
            <v>0</v>
          </cell>
          <cell r="V74">
            <v>0</v>
          </cell>
          <cell r="W74">
            <v>50.4</v>
          </cell>
          <cell r="AG74">
            <v>0</v>
          </cell>
          <cell r="AI74">
            <v>0</v>
          </cell>
          <cell r="AM74">
            <v>0</v>
          </cell>
          <cell r="AO74">
            <v>0</v>
          </cell>
          <cell r="AS74">
            <v>1</v>
          </cell>
          <cell r="AT74">
            <v>0</v>
          </cell>
          <cell r="AV74">
            <v>0</v>
          </cell>
          <cell r="AW74">
            <v>0</v>
          </cell>
          <cell r="BA74">
            <v>1.2999999999999545</v>
          </cell>
        </row>
        <row r="75">
          <cell r="B75" t="str">
            <v>Coll F2-22</v>
          </cell>
          <cell r="C75">
            <v>0</v>
          </cell>
          <cell r="D75">
            <v>0</v>
          </cell>
          <cell r="E75">
            <v>0</v>
          </cell>
          <cell r="F75">
            <v>0</v>
          </cell>
          <cell r="I75">
            <v>0</v>
          </cell>
          <cell r="J75">
            <v>0</v>
          </cell>
          <cell r="K75">
            <v>0</v>
          </cell>
          <cell r="L75">
            <v>87.47</v>
          </cell>
          <cell r="M75">
            <v>173.43989999999962</v>
          </cell>
          <cell r="N75">
            <v>1.4782499999991088</v>
          </cell>
          <cell r="O75">
            <v>0</v>
          </cell>
          <cell r="R75">
            <v>57.613050000000001</v>
          </cell>
          <cell r="S75">
            <v>96.14500000000001</v>
          </cell>
          <cell r="T75">
            <v>13.905000000000001</v>
          </cell>
          <cell r="U75">
            <v>0</v>
          </cell>
          <cell r="V75">
            <v>0</v>
          </cell>
          <cell r="W75">
            <v>92.7</v>
          </cell>
          <cell r="AG75">
            <v>0</v>
          </cell>
          <cell r="AI75">
            <v>0</v>
          </cell>
          <cell r="AM75">
            <v>0</v>
          </cell>
          <cell r="AO75">
            <v>0</v>
          </cell>
          <cell r="AS75">
            <v>4</v>
          </cell>
          <cell r="AT75">
            <v>0</v>
          </cell>
          <cell r="AV75">
            <v>0</v>
          </cell>
          <cell r="AW75">
            <v>0</v>
          </cell>
          <cell r="BA75">
            <v>6.2239999999999327</v>
          </cell>
        </row>
        <row r="76">
          <cell r="B76" t="str">
            <v>Coll FR1</v>
          </cell>
          <cell r="C76">
            <v>192.345</v>
          </cell>
          <cell r="D76">
            <v>299.79886920000183</v>
          </cell>
          <cell r="E76">
            <v>84.870394956005015</v>
          </cell>
          <cell r="F76">
            <v>0</v>
          </cell>
          <cell r="I76">
            <v>95.47334364000001</v>
          </cell>
          <cell r="J76">
            <v>253.30676399999999</v>
          </cell>
          <cell r="K76">
            <v>22.633740000000003</v>
          </cell>
          <cell r="L76">
            <v>105.79</v>
          </cell>
          <cell r="M76">
            <v>144.38400000000001</v>
          </cell>
          <cell r="N76">
            <v>67.189731840007255</v>
          </cell>
          <cell r="O76">
            <v>0</v>
          </cell>
          <cell r="R76">
            <v>47.215372799999997</v>
          </cell>
          <cell r="S76">
            <v>145.88528000000002</v>
          </cell>
          <cell r="T76">
            <v>10.828799999999999</v>
          </cell>
          <cell r="U76">
            <v>0</v>
          </cell>
          <cell r="V76">
            <v>45.983999999999995</v>
          </cell>
          <cell r="W76">
            <v>0</v>
          </cell>
          <cell r="AG76">
            <v>0</v>
          </cell>
          <cell r="AI76">
            <v>0</v>
          </cell>
          <cell r="AM76">
            <v>0</v>
          </cell>
          <cell r="AO76">
            <v>0</v>
          </cell>
          <cell r="AS76">
            <v>7</v>
          </cell>
          <cell r="AT76">
            <v>0</v>
          </cell>
          <cell r="AV76">
            <v>0</v>
          </cell>
          <cell r="AW76">
            <v>0</v>
          </cell>
          <cell r="BA76">
            <v>16.739360000000488</v>
          </cell>
        </row>
        <row r="77">
          <cell r="B77" t="str">
            <v>Coll F2-16</v>
          </cell>
          <cell r="C77">
            <v>0</v>
          </cell>
          <cell r="D77">
            <v>0</v>
          </cell>
          <cell r="E77">
            <v>0</v>
          </cell>
          <cell r="F77">
            <v>0</v>
          </cell>
          <cell r="I77">
            <v>0</v>
          </cell>
          <cell r="J77">
            <v>0</v>
          </cell>
          <cell r="K77">
            <v>0</v>
          </cell>
          <cell r="L77">
            <v>90.605000000000004</v>
          </cell>
          <cell r="M77">
            <v>162.52216396799909</v>
          </cell>
          <cell r="N77">
            <v>18.658835327996236</v>
          </cell>
          <cell r="O77">
            <v>0</v>
          </cell>
          <cell r="R77">
            <v>59.709866399999996</v>
          </cell>
          <cell r="S77">
            <v>98.13064</v>
          </cell>
          <cell r="T77">
            <v>13.694399999999998</v>
          </cell>
          <cell r="U77">
            <v>0</v>
          </cell>
          <cell r="V77">
            <v>0</v>
          </cell>
          <cell r="W77">
            <v>91.295999999999992</v>
          </cell>
          <cell r="AG77">
            <v>0</v>
          </cell>
          <cell r="AI77">
            <v>0</v>
          </cell>
          <cell r="AM77">
            <v>0</v>
          </cell>
          <cell r="AO77">
            <v>0</v>
          </cell>
          <cell r="AS77">
            <v>3</v>
          </cell>
          <cell r="AT77">
            <v>0</v>
          </cell>
          <cell r="AV77">
            <v>0</v>
          </cell>
          <cell r="AW77">
            <v>0</v>
          </cell>
          <cell r="BA77">
            <v>6.4177999999997155</v>
          </cell>
        </row>
        <row r="78">
          <cell r="B78" t="str">
            <v>Coll FR2</v>
          </cell>
          <cell r="C78">
            <v>0</v>
          </cell>
          <cell r="D78">
            <v>0</v>
          </cell>
          <cell r="E78">
            <v>0</v>
          </cell>
          <cell r="F78">
            <v>0</v>
          </cell>
          <cell r="I78">
            <v>0</v>
          </cell>
          <cell r="J78">
            <v>0</v>
          </cell>
          <cell r="K78">
            <v>0</v>
          </cell>
          <cell r="L78">
            <v>131.77499999999998</v>
          </cell>
          <cell r="M78">
            <v>263.52388350003281</v>
          </cell>
          <cell r="N78">
            <v>0</v>
          </cell>
          <cell r="O78">
            <v>0</v>
          </cell>
          <cell r="R78">
            <v>109.464795</v>
          </cell>
          <cell r="S78">
            <v>113.83950000000002</v>
          </cell>
          <cell r="T78">
            <v>26.419499999999999</v>
          </cell>
          <cell r="U78">
            <v>0</v>
          </cell>
          <cell r="V78">
            <v>0</v>
          </cell>
          <cell r="W78">
            <v>176.13</v>
          </cell>
          <cell r="AG78">
            <v>0</v>
          </cell>
          <cell r="AI78">
            <v>0</v>
          </cell>
          <cell r="AM78">
            <v>0</v>
          </cell>
          <cell r="AO78">
            <v>0</v>
          </cell>
          <cell r="AS78">
            <v>4</v>
          </cell>
          <cell r="AT78">
            <v>0</v>
          </cell>
          <cell r="AV78">
            <v>0</v>
          </cell>
          <cell r="AW78">
            <v>0</v>
          </cell>
          <cell r="BA78">
            <v>4.9709000000009382</v>
          </cell>
        </row>
        <row r="79">
          <cell r="B79" t="str">
            <v>Coll B</v>
          </cell>
          <cell r="C79">
            <v>0</v>
          </cell>
          <cell r="D79">
            <v>0</v>
          </cell>
          <cell r="E79">
            <v>0</v>
          </cell>
          <cell r="F79">
            <v>0</v>
          </cell>
          <cell r="I79">
            <v>0</v>
          </cell>
          <cell r="J79">
            <v>0</v>
          </cell>
          <cell r="K79">
            <v>0</v>
          </cell>
          <cell r="L79">
            <v>886.20500000000004</v>
          </cell>
          <cell r="M79">
            <v>1384.0192127999826</v>
          </cell>
          <cell r="N79">
            <v>388.31311886397282</v>
          </cell>
          <cell r="O79">
            <v>0</v>
          </cell>
          <cell r="R79">
            <v>462.20208360000004</v>
          </cell>
          <cell r="S79">
            <v>1129.30936</v>
          </cell>
          <cell r="T79">
            <v>106.0056</v>
          </cell>
          <cell r="U79">
            <v>0</v>
          </cell>
          <cell r="V79">
            <v>226.12800000000001</v>
          </cell>
          <cell r="W79">
            <v>347.52</v>
          </cell>
          <cell r="AG79">
            <v>0</v>
          </cell>
          <cell r="AI79">
            <v>0</v>
          </cell>
          <cell r="AM79">
            <v>0</v>
          </cell>
          <cell r="AO79">
            <v>0</v>
          </cell>
          <cell r="AS79">
            <v>12</v>
          </cell>
          <cell r="AT79">
            <v>2</v>
          </cell>
          <cell r="AV79">
            <v>0</v>
          </cell>
          <cell r="AW79">
            <v>0</v>
          </cell>
          <cell r="BA79">
            <v>32.862833999999339</v>
          </cell>
        </row>
        <row r="80">
          <cell r="B80" t="str">
            <v>Coll T5</v>
          </cell>
          <cell r="C80">
            <v>0</v>
          </cell>
          <cell r="D80">
            <v>0</v>
          </cell>
          <cell r="E80">
            <v>0</v>
          </cell>
          <cell r="F80">
            <v>0</v>
          </cell>
          <cell r="I80">
            <v>0</v>
          </cell>
          <cell r="J80">
            <v>0</v>
          </cell>
          <cell r="K80">
            <v>0</v>
          </cell>
          <cell r="L80">
            <v>109.37500000000001</v>
          </cell>
          <cell r="M80">
            <v>218.73375625501001</v>
          </cell>
          <cell r="N80">
            <v>0</v>
          </cell>
          <cell r="O80">
            <v>0</v>
          </cell>
          <cell r="R80">
            <v>78.202723499999991</v>
          </cell>
          <cell r="S80">
            <v>111.79535</v>
          </cell>
          <cell r="T80">
            <v>18.87435</v>
          </cell>
          <cell r="U80">
            <v>0</v>
          </cell>
          <cell r="V80">
            <v>0</v>
          </cell>
          <cell r="W80">
            <v>125.82899999999999</v>
          </cell>
          <cell r="AG80">
            <v>0</v>
          </cell>
          <cell r="AI80">
            <v>0</v>
          </cell>
          <cell r="AM80">
            <v>0</v>
          </cell>
          <cell r="AO80">
            <v>0</v>
          </cell>
          <cell r="AS80">
            <v>5</v>
          </cell>
          <cell r="AT80">
            <v>0</v>
          </cell>
          <cell r="AV80">
            <v>0</v>
          </cell>
          <cell r="AW80">
            <v>0</v>
          </cell>
          <cell r="BA80">
            <v>7.8501400000004651</v>
          </cell>
        </row>
        <row r="81">
          <cell r="B81" t="str">
            <v>Coll T7</v>
          </cell>
          <cell r="C81">
            <v>90.39</v>
          </cell>
          <cell r="D81">
            <v>180.75230644500868</v>
          </cell>
          <cell r="E81">
            <v>0</v>
          </cell>
          <cell r="F81">
            <v>0</v>
          </cell>
          <cell r="I81">
            <v>67.955431500000003</v>
          </cell>
          <cell r="J81">
            <v>87.840149999999994</v>
          </cell>
          <cell r="K81">
            <v>16.401150000000001</v>
          </cell>
          <cell r="L81">
            <v>0</v>
          </cell>
          <cell r="M81">
            <v>0</v>
          </cell>
          <cell r="N81">
            <v>0</v>
          </cell>
          <cell r="O81">
            <v>0</v>
          </cell>
          <cell r="R81">
            <v>0</v>
          </cell>
          <cell r="S81">
            <v>0</v>
          </cell>
          <cell r="T81">
            <v>0</v>
          </cell>
          <cell r="U81">
            <v>0</v>
          </cell>
          <cell r="V81">
            <v>0</v>
          </cell>
          <cell r="W81">
            <v>0</v>
          </cell>
          <cell r="AG81">
            <v>0</v>
          </cell>
          <cell r="AI81">
            <v>0</v>
          </cell>
          <cell r="AM81">
            <v>0</v>
          </cell>
          <cell r="AO81">
            <v>0</v>
          </cell>
          <cell r="AS81">
            <v>4</v>
          </cell>
          <cell r="AT81">
            <v>0</v>
          </cell>
          <cell r="AV81">
            <v>0</v>
          </cell>
          <cell r="AW81">
            <v>0</v>
          </cell>
          <cell r="BA81">
            <v>6.0121900000003734</v>
          </cell>
        </row>
        <row r="82">
          <cell r="B82" t="str">
            <v>Coll T7-1</v>
          </cell>
          <cell r="C82">
            <v>21.645</v>
          </cell>
          <cell r="D82">
            <v>43.283195100000455</v>
          </cell>
          <cell r="E82">
            <v>0</v>
          </cell>
          <cell r="F82">
            <v>0</v>
          </cell>
          <cell r="I82">
            <v>17.686647000000001</v>
          </cell>
          <cell r="J82">
            <v>19.100699999999996</v>
          </cell>
          <cell r="K82">
            <v>4.2687000000000008</v>
          </cell>
          <cell r="L82">
            <v>0</v>
          </cell>
          <cell r="M82">
            <v>0</v>
          </cell>
          <cell r="N82">
            <v>0</v>
          </cell>
          <cell r="O82">
            <v>0</v>
          </cell>
          <cell r="R82">
            <v>0</v>
          </cell>
          <cell r="S82">
            <v>0</v>
          </cell>
          <cell r="T82">
            <v>0</v>
          </cell>
          <cell r="U82">
            <v>0</v>
          </cell>
          <cell r="V82">
            <v>0</v>
          </cell>
          <cell r="W82">
            <v>0</v>
          </cell>
          <cell r="AG82">
            <v>0</v>
          </cell>
          <cell r="AI82">
            <v>0</v>
          </cell>
          <cell r="AM82">
            <v>0</v>
          </cell>
          <cell r="AO82">
            <v>0</v>
          </cell>
          <cell r="AS82">
            <v>1</v>
          </cell>
          <cell r="AT82">
            <v>0</v>
          </cell>
          <cell r="AV82">
            <v>0</v>
          </cell>
          <cell r="AW82">
            <v>0</v>
          </cell>
          <cell r="BA82">
            <v>1.4918999999999869</v>
          </cell>
        </row>
        <row r="83">
          <cell r="B83" t="str">
            <v>Coll C2</v>
          </cell>
          <cell r="C83">
            <v>51.53</v>
          </cell>
          <cell r="D83">
            <v>103.04839610999866</v>
          </cell>
          <cell r="E83">
            <v>0</v>
          </cell>
          <cell r="F83">
            <v>0</v>
          </cell>
          <cell r="I83">
            <v>40.133362500000004</v>
          </cell>
          <cell r="J83">
            <v>48.171249999999993</v>
          </cell>
          <cell r="K83">
            <v>9.6862500000000011</v>
          </cell>
          <cell r="L83">
            <v>0</v>
          </cell>
          <cell r="M83">
            <v>0</v>
          </cell>
          <cell r="N83">
            <v>0</v>
          </cell>
          <cell r="O83">
            <v>0</v>
          </cell>
          <cell r="R83">
            <v>0</v>
          </cell>
          <cell r="S83">
            <v>0</v>
          </cell>
          <cell r="T83">
            <v>0</v>
          </cell>
          <cell r="U83">
            <v>0</v>
          </cell>
          <cell r="V83">
            <v>0</v>
          </cell>
          <cell r="W83">
            <v>64.575000000000003</v>
          </cell>
          <cell r="AG83">
            <v>0</v>
          </cell>
          <cell r="AI83">
            <v>0</v>
          </cell>
          <cell r="AM83">
            <v>0</v>
          </cell>
          <cell r="AO83">
            <v>0</v>
          </cell>
          <cell r="AS83">
            <v>2</v>
          </cell>
          <cell r="AT83">
            <v>0</v>
          </cell>
          <cell r="AV83">
            <v>0</v>
          </cell>
          <cell r="AW83">
            <v>0</v>
          </cell>
          <cell r="BA83">
            <v>3.0059599999999591</v>
          </cell>
        </row>
        <row r="84">
          <cell r="B84" t="str">
            <v>Coll C3</v>
          </cell>
          <cell r="C84">
            <v>61.144999999999996</v>
          </cell>
          <cell r="D84">
            <v>122.28156285750549</v>
          </cell>
          <cell r="E84">
            <v>0</v>
          </cell>
          <cell r="F84">
            <v>0</v>
          </cell>
          <cell r="I84">
            <v>47.231514000000004</v>
          </cell>
          <cell r="J84">
            <v>57.69339999999999</v>
          </cell>
          <cell r="K84">
            <v>11.3994</v>
          </cell>
          <cell r="L84">
            <v>0</v>
          </cell>
          <cell r="M84">
            <v>0</v>
          </cell>
          <cell r="N84">
            <v>0</v>
          </cell>
          <cell r="O84">
            <v>0</v>
          </cell>
          <cell r="R84">
            <v>0</v>
          </cell>
          <cell r="S84">
            <v>0</v>
          </cell>
          <cell r="T84">
            <v>0</v>
          </cell>
          <cell r="U84">
            <v>0</v>
          </cell>
          <cell r="V84">
            <v>0</v>
          </cell>
          <cell r="W84">
            <v>75.996000000000009</v>
          </cell>
          <cell r="AG84">
            <v>0</v>
          </cell>
          <cell r="AI84">
            <v>0</v>
          </cell>
          <cell r="AM84">
            <v>0</v>
          </cell>
          <cell r="AO84">
            <v>0</v>
          </cell>
          <cell r="AS84">
            <v>2</v>
          </cell>
          <cell r="AT84">
            <v>0</v>
          </cell>
          <cell r="AV84">
            <v>0</v>
          </cell>
          <cell r="AW84">
            <v>0</v>
          </cell>
          <cell r="BA84">
            <v>3.0277150000001711</v>
          </cell>
        </row>
        <row r="85">
          <cell r="B85" t="str">
            <v>Coll C6</v>
          </cell>
          <cell r="C85">
            <v>139.79499999999999</v>
          </cell>
          <cell r="D85">
            <v>216.9</v>
          </cell>
          <cell r="E85">
            <v>62.666999999990225</v>
          </cell>
          <cell r="F85">
            <v>0</v>
          </cell>
          <cell r="I85">
            <v>67.401675000000012</v>
          </cell>
          <cell r="J85">
            <v>187.40750000000003</v>
          </cell>
          <cell r="K85">
            <v>16.267500000000002</v>
          </cell>
          <cell r="L85">
            <v>0</v>
          </cell>
          <cell r="M85">
            <v>0</v>
          </cell>
          <cell r="N85">
            <v>0</v>
          </cell>
          <cell r="O85">
            <v>0</v>
          </cell>
          <cell r="R85">
            <v>0</v>
          </cell>
          <cell r="S85">
            <v>0</v>
          </cell>
          <cell r="T85">
            <v>0</v>
          </cell>
          <cell r="U85">
            <v>0</v>
          </cell>
          <cell r="V85">
            <v>0</v>
          </cell>
          <cell r="W85">
            <v>0</v>
          </cell>
          <cell r="AG85">
            <v>0</v>
          </cell>
          <cell r="AI85">
            <v>0</v>
          </cell>
          <cell r="AM85">
            <v>0</v>
          </cell>
          <cell r="AO85">
            <v>0</v>
          </cell>
          <cell r="AS85">
            <v>3</v>
          </cell>
          <cell r="AT85">
            <v>0</v>
          </cell>
          <cell r="AV85">
            <v>0</v>
          </cell>
          <cell r="AW85">
            <v>0</v>
          </cell>
          <cell r="BA85">
            <v>7.2079999999996289</v>
          </cell>
        </row>
        <row r="86">
          <cell r="B86" t="str">
            <v>Coll C7</v>
          </cell>
          <cell r="C86">
            <v>76.855000000000004</v>
          </cell>
          <cell r="D86">
            <v>153.6761051550111</v>
          </cell>
          <cell r="E86">
            <v>0</v>
          </cell>
          <cell r="F86">
            <v>0</v>
          </cell>
          <cell r="I86">
            <v>56.801992500000004</v>
          </cell>
          <cell r="J86">
            <v>76.024250000000009</v>
          </cell>
          <cell r="K86">
            <v>13.709250000000003</v>
          </cell>
          <cell r="L86">
            <v>0</v>
          </cell>
          <cell r="M86">
            <v>0</v>
          </cell>
          <cell r="N86">
            <v>0</v>
          </cell>
          <cell r="O86">
            <v>0</v>
          </cell>
          <cell r="R86">
            <v>0</v>
          </cell>
          <cell r="S86">
            <v>0</v>
          </cell>
          <cell r="T86">
            <v>0</v>
          </cell>
          <cell r="U86">
            <v>0</v>
          </cell>
          <cell r="V86">
            <v>0</v>
          </cell>
          <cell r="W86">
            <v>91.39500000000001</v>
          </cell>
          <cell r="AG86">
            <v>0</v>
          </cell>
          <cell r="AI86">
            <v>0</v>
          </cell>
          <cell r="AM86">
            <v>0</v>
          </cell>
          <cell r="AO86">
            <v>0</v>
          </cell>
          <cell r="AS86">
            <v>5</v>
          </cell>
          <cell r="AT86">
            <v>0</v>
          </cell>
          <cell r="AV86">
            <v>0</v>
          </cell>
          <cell r="AW86">
            <v>0</v>
          </cell>
          <cell r="BA86">
            <v>7.5259500000006483</v>
          </cell>
        </row>
        <row r="87">
          <cell r="B87" t="str">
            <v>Coll C7-1</v>
          </cell>
          <cell r="C87">
            <v>20.465</v>
          </cell>
          <cell r="D87">
            <v>40.922240625000754</v>
          </cell>
          <cell r="E87">
            <v>0</v>
          </cell>
          <cell r="F87">
            <v>0</v>
          </cell>
          <cell r="I87">
            <v>16.640662500000001</v>
          </cell>
          <cell r="J87">
            <v>18.171250000000001</v>
          </cell>
          <cell r="K87">
            <v>4.0162500000000003</v>
          </cell>
          <cell r="L87">
            <v>0</v>
          </cell>
          <cell r="M87">
            <v>0</v>
          </cell>
          <cell r="N87">
            <v>0</v>
          </cell>
          <cell r="O87">
            <v>0</v>
          </cell>
          <cell r="R87">
            <v>0</v>
          </cell>
          <cell r="S87">
            <v>0</v>
          </cell>
          <cell r="T87">
            <v>0</v>
          </cell>
          <cell r="U87">
            <v>0</v>
          </cell>
          <cell r="V87">
            <v>0</v>
          </cell>
          <cell r="W87">
            <v>26.775000000000002</v>
          </cell>
          <cell r="AG87">
            <v>0</v>
          </cell>
          <cell r="AI87">
            <v>0</v>
          </cell>
          <cell r="AM87">
            <v>0</v>
          </cell>
          <cell r="AO87">
            <v>0</v>
          </cell>
          <cell r="AS87">
            <v>1</v>
          </cell>
          <cell r="AT87">
            <v>0</v>
          </cell>
          <cell r="AV87">
            <v>0</v>
          </cell>
          <cell r="AW87">
            <v>0</v>
          </cell>
          <cell r="BA87">
            <v>1.5067500000000109</v>
          </cell>
        </row>
        <row r="88">
          <cell r="B88" t="str">
            <v>Coll C7-2</v>
          </cell>
          <cell r="C88">
            <v>45.03</v>
          </cell>
          <cell r="D88">
            <v>90.050043825000927</v>
          </cell>
          <cell r="E88">
            <v>0</v>
          </cell>
          <cell r="F88">
            <v>0</v>
          </cell>
          <cell r="I88">
            <v>33.2645445</v>
          </cell>
          <cell r="J88">
            <v>44.565449999999998</v>
          </cell>
          <cell r="K88">
            <v>8.0284499999999994</v>
          </cell>
          <cell r="L88">
            <v>0</v>
          </cell>
          <cell r="M88">
            <v>0</v>
          </cell>
          <cell r="N88">
            <v>0</v>
          </cell>
          <cell r="O88">
            <v>0</v>
          </cell>
          <cell r="R88">
            <v>0</v>
          </cell>
          <cell r="S88">
            <v>0</v>
          </cell>
          <cell r="T88">
            <v>0</v>
          </cell>
          <cell r="U88">
            <v>0</v>
          </cell>
          <cell r="V88">
            <v>0</v>
          </cell>
          <cell r="W88">
            <v>53.522999999999996</v>
          </cell>
          <cell r="AG88">
            <v>0</v>
          </cell>
          <cell r="AI88">
            <v>0</v>
          </cell>
          <cell r="AM88">
            <v>0</v>
          </cell>
          <cell r="AO88">
            <v>0</v>
          </cell>
          <cell r="AS88">
            <v>2</v>
          </cell>
          <cell r="AT88">
            <v>0</v>
          </cell>
          <cell r="AV88">
            <v>0</v>
          </cell>
          <cell r="AW88">
            <v>0</v>
          </cell>
          <cell r="BA88">
            <v>3.0157400000000507</v>
          </cell>
        </row>
        <row r="89">
          <cell r="B89" t="str">
            <v>Coll EZ12</v>
          </cell>
          <cell r="C89">
            <v>357.71500000000009</v>
          </cell>
          <cell r="D89">
            <v>676.93520639997701</v>
          </cell>
          <cell r="E89">
            <v>38.42920799995612</v>
          </cell>
          <cell r="F89">
            <v>0</v>
          </cell>
          <cell r="I89">
            <v>228.04020479999997</v>
          </cell>
          <cell r="J89">
            <v>398.13848000000007</v>
          </cell>
          <cell r="K89">
            <v>52.300799999999995</v>
          </cell>
          <cell r="L89">
            <v>236.54500000000002</v>
          </cell>
          <cell r="M89">
            <v>378.7430015999862</v>
          </cell>
          <cell r="N89">
            <v>94.305119999976</v>
          </cell>
          <cell r="O89">
            <v>0</v>
          </cell>
          <cell r="R89">
            <v>128.4609744</v>
          </cell>
          <cell r="S89">
            <v>294.35143999999997</v>
          </cell>
          <cell r="T89">
            <v>29.462399999999999</v>
          </cell>
          <cell r="U89">
            <v>0</v>
          </cell>
          <cell r="V89">
            <v>0</v>
          </cell>
          <cell r="W89">
            <v>0</v>
          </cell>
          <cell r="AG89">
            <v>0</v>
          </cell>
          <cell r="AI89">
            <v>0</v>
          </cell>
          <cell r="AM89">
            <v>0</v>
          </cell>
          <cell r="AO89">
            <v>0</v>
          </cell>
          <cell r="AS89">
            <v>12</v>
          </cell>
          <cell r="AT89">
            <v>1</v>
          </cell>
          <cell r="AV89">
            <v>0</v>
          </cell>
          <cell r="AW89">
            <v>0</v>
          </cell>
          <cell r="BA89">
            <v>28.544899999997824</v>
          </cell>
        </row>
        <row r="90">
          <cell r="B90" t="str">
            <v>Coll EZ12-1</v>
          </cell>
          <cell r="C90">
            <v>47.84</v>
          </cell>
          <cell r="D90">
            <v>90.882000000000005</v>
          </cell>
          <cell r="E90">
            <v>4.789481400008655</v>
          </cell>
          <cell r="F90">
            <v>0</v>
          </cell>
          <cell r="I90">
            <v>28.241581500000002</v>
          </cell>
          <cell r="J90">
            <v>57.055150000000012</v>
          </cell>
          <cell r="K90">
            <v>6.8161500000000004</v>
          </cell>
          <cell r="L90">
            <v>0</v>
          </cell>
          <cell r="M90">
            <v>0</v>
          </cell>
          <cell r="N90">
            <v>0</v>
          </cell>
          <cell r="O90">
            <v>0</v>
          </cell>
          <cell r="R90">
            <v>0</v>
          </cell>
          <cell r="S90">
            <v>0</v>
          </cell>
          <cell r="T90">
            <v>0</v>
          </cell>
          <cell r="U90">
            <v>0</v>
          </cell>
          <cell r="V90">
            <v>0</v>
          </cell>
          <cell r="W90">
            <v>0</v>
          </cell>
          <cell r="AG90">
            <v>0</v>
          </cell>
          <cell r="AI90">
            <v>0</v>
          </cell>
          <cell r="AM90">
            <v>0</v>
          </cell>
          <cell r="AO90">
            <v>0</v>
          </cell>
          <cell r="AS90">
            <v>1</v>
          </cell>
          <cell r="AT90">
            <v>0</v>
          </cell>
          <cell r="AV90">
            <v>0</v>
          </cell>
          <cell r="AW90">
            <v>0</v>
          </cell>
          <cell r="BA90">
            <v>1.9608000000002903</v>
          </cell>
        </row>
        <row r="91">
          <cell r="B91" t="str">
            <v>Coll EZ12-2</v>
          </cell>
          <cell r="C91">
            <v>29.52</v>
          </cell>
          <cell r="D91">
            <v>59.034897900001297</v>
          </cell>
          <cell r="E91">
            <v>0</v>
          </cell>
          <cell r="F91">
            <v>0</v>
          </cell>
          <cell r="I91">
            <v>19.431819000000001</v>
          </cell>
          <cell r="J91">
            <v>32.463900000000002</v>
          </cell>
          <cell r="K91">
            <v>4.6899000000000006</v>
          </cell>
          <cell r="L91">
            <v>0</v>
          </cell>
          <cell r="M91">
            <v>0</v>
          </cell>
          <cell r="N91">
            <v>0</v>
          </cell>
          <cell r="O91">
            <v>0</v>
          </cell>
          <cell r="R91">
            <v>0</v>
          </cell>
          <cell r="S91">
            <v>0</v>
          </cell>
          <cell r="T91">
            <v>0</v>
          </cell>
          <cell r="U91">
            <v>0</v>
          </cell>
          <cell r="V91">
            <v>0</v>
          </cell>
          <cell r="W91">
            <v>0</v>
          </cell>
          <cell r="AG91">
            <v>0</v>
          </cell>
          <cell r="AI91">
            <v>0</v>
          </cell>
          <cell r="AM91">
            <v>0</v>
          </cell>
          <cell r="AO91">
            <v>0</v>
          </cell>
          <cell r="AS91">
            <v>1</v>
          </cell>
          <cell r="AT91">
            <v>0</v>
          </cell>
          <cell r="AV91">
            <v>0</v>
          </cell>
          <cell r="AW91">
            <v>0</v>
          </cell>
          <cell r="BA91">
            <v>1.526299999999992</v>
          </cell>
        </row>
        <row r="92">
          <cell r="B92" t="str">
            <v>Coll EZ12-3</v>
          </cell>
          <cell r="C92">
            <v>48.62</v>
          </cell>
          <cell r="D92">
            <v>97.230621014999116</v>
          </cell>
          <cell r="E92">
            <v>0</v>
          </cell>
          <cell r="F92">
            <v>0</v>
          </cell>
          <cell r="I92">
            <v>30.333550499999998</v>
          </cell>
          <cell r="J92">
            <v>55.754050000000007</v>
          </cell>
          <cell r="K92">
            <v>7.3210500000000005</v>
          </cell>
          <cell r="L92">
            <v>0</v>
          </cell>
          <cell r="M92">
            <v>0</v>
          </cell>
          <cell r="N92">
            <v>0</v>
          </cell>
          <cell r="O92">
            <v>0</v>
          </cell>
          <cell r="R92">
            <v>0</v>
          </cell>
          <cell r="S92">
            <v>0</v>
          </cell>
          <cell r="T92">
            <v>0</v>
          </cell>
          <cell r="U92">
            <v>0</v>
          </cell>
          <cell r="V92">
            <v>0</v>
          </cell>
          <cell r="W92">
            <v>0</v>
          </cell>
          <cell r="AG92">
            <v>0</v>
          </cell>
          <cell r="AI92">
            <v>0</v>
          </cell>
          <cell r="AM92">
            <v>0</v>
          </cell>
          <cell r="AO92">
            <v>0</v>
          </cell>
          <cell r="AS92">
            <v>1</v>
          </cell>
          <cell r="AT92">
            <v>0</v>
          </cell>
          <cell r="AV92">
            <v>0</v>
          </cell>
          <cell r="AW92">
            <v>0</v>
          </cell>
          <cell r="BA92">
            <v>1.83429000000001</v>
          </cell>
        </row>
        <row r="93">
          <cell r="B93" t="str">
            <v>Coll EZ5</v>
          </cell>
          <cell r="C93">
            <v>166.05499999999998</v>
          </cell>
          <cell r="D93">
            <v>332.0733144374982</v>
          </cell>
          <cell r="E93">
            <v>0</v>
          </cell>
          <cell r="F93">
            <v>0</v>
          </cell>
          <cell r="I93">
            <v>139.34527199999999</v>
          </cell>
          <cell r="J93">
            <v>141.53319999999999</v>
          </cell>
          <cell r="K93">
            <v>33.6312</v>
          </cell>
          <cell r="L93">
            <v>0</v>
          </cell>
          <cell r="M93">
            <v>0</v>
          </cell>
          <cell r="N93">
            <v>0</v>
          </cell>
          <cell r="O93">
            <v>0</v>
          </cell>
          <cell r="R93">
            <v>0</v>
          </cell>
          <cell r="S93">
            <v>0</v>
          </cell>
          <cell r="T93">
            <v>0</v>
          </cell>
          <cell r="U93">
            <v>0</v>
          </cell>
          <cell r="V93">
            <v>0</v>
          </cell>
          <cell r="W93">
            <v>0</v>
          </cell>
          <cell r="AG93">
            <v>0</v>
          </cell>
          <cell r="AI93">
            <v>0</v>
          </cell>
          <cell r="AM93">
            <v>0</v>
          </cell>
          <cell r="AO93">
            <v>0</v>
          </cell>
          <cell r="AS93">
            <v>7</v>
          </cell>
          <cell r="AT93">
            <v>0</v>
          </cell>
          <cell r="AV93">
            <v>0</v>
          </cell>
          <cell r="AW93">
            <v>0</v>
          </cell>
          <cell r="BA93">
            <v>9.2780250000000706</v>
          </cell>
        </row>
        <row r="94">
          <cell r="B94" t="str">
            <v>Coll EZ5-3</v>
          </cell>
          <cell r="C94">
            <v>28.504999999999999</v>
          </cell>
          <cell r="D94">
            <v>56.9990266200045</v>
          </cell>
          <cell r="E94">
            <v>0</v>
          </cell>
          <cell r="F94">
            <v>0</v>
          </cell>
          <cell r="I94">
            <v>26.720149499999998</v>
          </cell>
          <cell r="J94">
            <v>20.465949999999999</v>
          </cell>
          <cell r="K94">
            <v>6.44895</v>
          </cell>
          <cell r="L94">
            <v>0</v>
          </cell>
          <cell r="M94">
            <v>0</v>
          </cell>
          <cell r="N94">
            <v>0</v>
          </cell>
          <cell r="O94">
            <v>0</v>
          </cell>
          <cell r="R94">
            <v>0</v>
          </cell>
          <cell r="S94">
            <v>0</v>
          </cell>
          <cell r="T94">
            <v>0</v>
          </cell>
          <cell r="U94">
            <v>0</v>
          </cell>
          <cell r="V94">
            <v>0</v>
          </cell>
          <cell r="W94">
            <v>0</v>
          </cell>
          <cell r="AG94">
            <v>0</v>
          </cell>
          <cell r="AI94">
            <v>0</v>
          </cell>
          <cell r="AM94">
            <v>0</v>
          </cell>
          <cell r="AO94">
            <v>0</v>
          </cell>
          <cell r="AS94">
            <v>2</v>
          </cell>
          <cell r="AT94">
            <v>0</v>
          </cell>
          <cell r="AV94">
            <v>0</v>
          </cell>
          <cell r="AW94">
            <v>0</v>
          </cell>
          <cell r="BA94">
            <v>2.3018800000002102</v>
          </cell>
        </row>
        <row r="95">
          <cell r="B95" t="str">
            <v>Coll AZ</v>
          </cell>
          <cell r="C95">
            <v>323.98</v>
          </cell>
          <cell r="D95">
            <v>394.50599999999997</v>
          </cell>
          <cell r="E95">
            <v>250.64927279999807</v>
          </cell>
          <cell r="F95">
            <v>2.774921175000896</v>
          </cell>
          <cell r="I95">
            <v>122.59273950000001</v>
          </cell>
          <cell r="J95">
            <v>480.29494999999997</v>
          </cell>
          <cell r="K95">
            <v>29.587950000000003</v>
          </cell>
          <cell r="L95">
            <v>0</v>
          </cell>
          <cell r="M95">
            <v>0</v>
          </cell>
          <cell r="N95">
            <v>0</v>
          </cell>
          <cell r="O95">
            <v>0</v>
          </cell>
          <cell r="R95">
            <v>0</v>
          </cell>
          <cell r="S95">
            <v>0</v>
          </cell>
          <cell r="T95">
            <v>0</v>
          </cell>
          <cell r="U95">
            <v>0</v>
          </cell>
          <cell r="V95">
            <v>0</v>
          </cell>
          <cell r="W95">
            <v>0</v>
          </cell>
          <cell r="AG95">
            <v>0</v>
          </cell>
          <cell r="AI95">
            <v>0</v>
          </cell>
          <cell r="AM95">
            <v>0</v>
          </cell>
          <cell r="AO95">
            <v>0</v>
          </cell>
          <cell r="AS95">
            <v>2</v>
          </cell>
          <cell r="AT95">
            <v>4</v>
          </cell>
          <cell r="AV95">
            <v>0</v>
          </cell>
          <cell r="AW95">
            <v>0</v>
          </cell>
          <cell r="BA95">
            <v>19.312149999999974</v>
          </cell>
        </row>
        <row r="96">
          <cell r="B96" t="str">
            <v>Coll ET1-3</v>
          </cell>
          <cell r="C96">
            <v>24.425000000000001</v>
          </cell>
          <cell r="D96">
            <v>40.5</v>
          </cell>
          <cell r="E96">
            <v>8.3369249999970023</v>
          </cell>
          <cell r="F96">
            <v>0</v>
          </cell>
          <cell r="I96">
            <v>12.585374999999999</v>
          </cell>
          <cell r="J96">
            <v>31.637499999999999</v>
          </cell>
          <cell r="K96">
            <v>3.0375000000000005</v>
          </cell>
          <cell r="L96">
            <v>191.13500000000002</v>
          </cell>
          <cell r="M96">
            <v>317.42540459999032</v>
          </cell>
          <cell r="N96">
            <v>64.793492324985465</v>
          </cell>
          <cell r="O96">
            <v>0</v>
          </cell>
          <cell r="R96">
            <v>113.28515549999999</v>
          </cell>
          <cell r="S96">
            <v>227.33455000000001</v>
          </cell>
          <cell r="T96">
            <v>27.341550000000005</v>
          </cell>
          <cell r="U96">
            <v>0</v>
          </cell>
          <cell r="V96">
            <v>22.841999999999999</v>
          </cell>
          <cell r="W96">
            <v>0</v>
          </cell>
          <cell r="AG96">
            <v>0</v>
          </cell>
          <cell r="AI96">
            <v>0</v>
          </cell>
          <cell r="AM96">
            <v>0</v>
          </cell>
          <cell r="AO96">
            <v>0</v>
          </cell>
          <cell r="AS96">
            <v>7</v>
          </cell>
          <cell r="AT96">
            <v>1</v>
          </cell>
          <cell r="AV96">
            <v>0</v>
          </cell>
          <cell r="AW96">
            <v>0</v>
          </cell>
          <cell r="BA96">
            <v>17.620399999998881</v>
          </cell>
        </row>
        <row r="97">
          <cell r="B97" t="str">
            <v>Coll L2</v>
          </cell>
          <cell r="C97">
            <v>60.394999999999996</v>
          </cell>
          <cell r="D97">
            <v>120.77667000003389</v>
          </cell>
          <cell r="E97">
            <v>0</v>
          </cell>
          <cell r="F97">
            <v>0</v>
          </cell>
          <cell r="I97">
            <v>49.787743500000005</v>
          </cell>
          <cell r="J97">
            <v>52.697349999999993</v>
          </cell>
          <cell r="K97">
            <v>12.016349999999999</v>
          </cell>
          <cell r="L97">
            <v>128.22999999999999</v>
          </cell>
          <cell r="M97">
            <v>253.12920151500586</v>
          </cell>
          <cell r="N97">
            <v>3.3080681250011161</v>
          </cell>
          <cell r="O97">
            <v>0</v>
          </cell>
          <cell r="R97">
            <v>96.666867000000011</v>
          </cell>
          <cell r="S97">
            <v>124.25269999999999</v>
          </cell>
          <cell r="T97">
            <v>23.3307</v>
          </cell>
          <cell r="U97">
            <v>0</v>
          </cell>
          <cell r="V97">
            <v>0</v>
          </cell>
          <cell r="W97">
            <v>0</v>
          </cell>
          <cell r="AG97">
            <v>0</v>
          </cell>
          <cell r="AI97">
            <v>0</v>
          </cell>
          <cell r="AM97">
            <v>0</v>
          </cell>
          <cell r="AO97">
            <v>0</v>
          </cell>
          <cell r="AS97">
            <v>7</v>
          </cell>
          <cell r="AT97">
            <v>0</v>
          </cell>
          <cell r="AV97">
            <v>0</v>
          </cell>
          <cell r="AW97">
            <v>0</v>
          </cell>
          <cell r="BA97">
            <v>10.716510000000881</v>
          </cell>
        </row>
        <row r="98">
          <cell r="B98" t="str">
            <v>Coll L5</v>
          </cell>
          <cell r="C98">
            <v>74.44</v>
          </cell>
          <cell r="D98">
            <v>148.85164529998698</v>
          </cell>
          <cell r="E98">
            <v>0</v>
          </cell>
          <cell r="F98">
            <v>0</v>
          </cell>
          <cell r="I98">
            <v>69.241936500000008</v>
          </cell>
          <cell r="J98">
            <v>54.180649999999986</v>
          </cell>
          <cell r="K98">
            <v>16.711650000000002</v>
          </cell>
          <cell r="L98">
            <v>0</v>
          </cell>
          <cell r="M98">
            <v>0</v>
          </cell>
          <cell r="N98">
            <v>0</v>
          </cell>
          <cell r="O98">
            <v>0</v>
          </cell>
          <cell r="R98">
            <v>0</v>
          </cell>
          <cell r="S98">
            <v>0</v>
          </cell>
          <cell r="T98">
            <v>0</v>
          </cell>
          <cell r="U98">
            <v>0</v>
          </cell>
          <cell r="V98">
            <v>0</v>
          </cell>
          <cell r="W98">
            <v>0</v>
          </cell>
          <cell r="AG98">
            <v>0</v>
          </cell>
          <cell r="AI98">
            <v>0</v>
          </cell>
          <cell r="AM98">
            <v>0</v>
          </cell>
          <cell r="AO98">
            <v>0</v>
          </cell>
          <cell r="AS98">
            <v>4</v>
          </cell>
          <cell r="AT98">
            <v>0</v>
          </cell>
          <cell r="AV98">
            <v>0</v>
          </cell>
          <cell r="AW98">
            <v>0</v>
          </cell>
          <cell r="BA98">
            <v>4.5396999999995842</v>
          </cell>
        </row>
        <row r="99">
          <cell r="B99" t="str">
            <v>Coll P1-1</v>
          </cell>
          <cell r="C99">
            <v>481.80500000000006</v>
          </cell>
          <cell r="D99">
            <v>942.86295354307561</v>
          </cell>
          <cell r="E99">
            <v>20.649213540006166</v>
          </cell>
          <cell r="F99">
            <v>0</v>
          </cell>
          <cell r="I99">
            <v>341.79516755999992</v>
          </cell>
          <cell r="J99">
            <v>490.92535600000002</v>
          </cell>
          <cell r="K99">
            <v>79.849259999999973</v>
          </cell>
          <cell r="L99">
            <v>0</v>
          </cell>
          <cell r="M99">
            <v>0</v>
          </cell>
          <cell r="N99">
            <v>0</v>
          </cell>
          <cell r="O99">
            <v>0</v>
          </cell>
          <cell r="R99">
            <v>0</v>
          </cell>
          <cell r="S99">
            <v>0</v>
          </cell>
          <cell r="T99">
            <v>0</v>
          </cell>
          <cell r="U99">
            <v>0</v>
          </cell>
          <cell r="V99">
            <v>22.0032</v>
          </cell>
          <cell r="W99">
            <v>0</v>
          </cell>
          <cell r="AG99">
            <v>0</v>
          </cell>
          <cell r="AI99">
            <v>0</v>
          </cell>
          <cell r="AM99">
            <v>0</v>
          </cell>
          <cell r="AO99">
            <v>0</v>
          </cell>
          <cell r="AS99">
            <v>14</v>
          </cell>
          <cell r="AT99">
            <v>1</v>
          </cell>
          <cell r="AV99">
            <v>0</v>
          </cell>
          <cell r="AW99">
            <v>0</v>
          </cell>
          <cell r="BA99">
            <v>25.750280000002704</v>
          </cell>
        </row>
        <row r="100">
          <cell r="B100" t="str">
            <v>Coll P1-1-1</v>
          </cell>
          <cell r="C100">
            <v>136.94</v>
          </cell>
          <cell r="D100">
            <v>178.92000000000002</v>
          </cell>
          <cell r="E100">
            <v>94.940281575002018</v>
          </cell>
          <cell r="F100">
            <v>0</v>
          </cell>
          <cell r="I100">
            <v>55.59939</v>
          </cell>
          <cell r="J100">
            <v>197.839</v>
          </cell>
          <cell r="K100">
            <v>13.419</v>
          </cell>
          <cell r="L100">
            <v>0</v>
          </cell>
          <cell r="M100">
            <v>0</v>
          </cell>
          <cell r="N100">
            <v>0</v>
          </cell>
          <cell r="O100">
            <v>0</v>
          </cell>
          <cell r="R100">
            <v>0</v>
          </cell>
          <cell r="S100">
            <v>0</v>
          </cell>
          <cell r="T100">
            <v>0</v>
          </cell>
          <cell r="U100">
            <v>0</v>
          </cell>
          <cell r="V100">
            <v>0</v>
          </cell>
          <cell r="W100">
            <v>0</v>
          </cell>
          <cell r="AG100">
            <v>0</v>
          </cell>
          <cell r="AI100">
            <v>0</v>
          </cell>
          <cell r="AM100">
            <v>0</v>
          </cell>
          <cell r="AO100">
            <v>0</v>
          </cell>
          <cell r="AS100">
            <v>2</v>
          </cell>
          <cell r="AT100">
            <v>1</v>
          </cell>
          <cell r="AV100">
            <v>0</v>
          </cell>
          <cell r="AW100">
            <v>0</v>
          </cell>
          <cell r="BA100">
            <v>8.4417000000000826</v>
          </cell>
        </row>
        <row r="101">
          <cell r="B101" t="str">
            <v>Coll P1-1-2</v>
          </cell>
          <cell r="C101">
            <v>307.92</v>
          </cell>
          <cell r="D101">
            <v>419.02200000000005</v>
          </cell>
          <cell r="E101">
            <v>196.78100274904625</v>
          </cell>
          <cell r="F101">
            <v>0</v>
          </cell>
          <cell r="I101">
            <v>130.21108650000002</v>
          </cell>
          <cell r="J101">
            <v>437.75565000000006</v>
          </cell>
          <cell r="K101">
            <v>31.426650000000002</v>
          </cell>
          <cell r="L101">
            <v>0</v>
          </cell>
          <cell r="M101">
            <v>0</v>
          </cell>
          <cell r="N101">
            <v>0</v>
          </cell>
          <cell r="O101">
            <v>0</v>
          </cell>
          <cell r="R101">
            <v>0</v>
          </cell>
          <cell r="S101">
            <v>0</v>
          </cell>
          <cell r="T101">
            <v>0</v>
          </cell>
          <cell r="U101">
            <v>0</v>
          </cell>
          <cell r="V101">
            <v>0</v>
          </cell>
          <cell r="W101">
            <v>0</v>
          </cell>
          <cell r="AG101">
            <v>0</v>
          </cell>
          <cell r="AI101">
            <v>0</v>
          </cell>
          <cell r="AM101">
            <v>0</v>
          </cell>
          <cell r="AO101">
            <v>0</v>
          </cell>
          <cell r="AS101">
            <v>5</v>
          </cell>
          <cell r="AT101">
            <v>2</v>
          </cell>
          <cell r="AV101">
            <v>0</v>
          </cell>
          <cell r="AW101">
            <v>0</v>
          </cell>
          <cell r="BA101">
            <v>18.583023000001731</v>
          </cell>
        </row>
        <row r="102">
          <cell r="B102" t="str">
            <v>Coll P1-1-2-1</v>
          </cell>
          <cell r="C102">
            <v>16.454999999999998</v>
          </cell>
          <cell r="D102">
            <v>32.906095560002427</v>
          </cell>
          <cell r="E102">
            <v>0</v>
          </cell>
          <cell r="F102">
            <v>0</v>
          </cell>
          <cell r="I102">
            <v>14.833962</v>
          </cell>
          <cell r="J102">
            <v>12.622199999999998</v>
          </cell>
          <cell r="K102">
            <v>3.5802</v>
          </cell>
          <cell r="L102">
            <v>0</v>
          </cell>
          <cell r="M102">
            <v>0</v>
          </cell>
          <cell r="N102">
            <v>0</v>
          </cell>
          <cell r="O102">
            <v>0</v>
          </cell>
          <cell r="R102">
            <v>0</v>
          </cell>
          <cell r="S102">
            <v>0</v>
          </cell>
          <cell r="T102">
            <v>0</v>
          </cell>
          <cell r="U102">
            <v>0</v>
          </cell>
          <cell r="V102">
            <v>0</v>
          </cell>
          <cell r="W102">
            <v>0</v>
          </cell>
          <cell r="AG102">
            <v>0</v>
          </cell>
          <cell r="AI102">
            <v>0</v>
          </cell>
          <cell r="AM102">
            <v>0</v>
          </cell>
          <cell r="AO102">
            <v>0</v>
          </cell>
          <cell r="AS102">
            <v>1</v>
          </cell>
          <cell r="AT102">
            <v>0</v>
          </cell>
          <cell r="AV102">
            <v>0</v>
          </cell>
          <cell r="AW102">
            <v>0</v>
          </cell>
          <cell r="BA102">
            <v>1.2073400000001584</v>
          </cell>
        </row>
        <row r="103">
          <cell r="B103" t="str">
            <v>Coll P1-2</v>
          </cell>
          <cell r="C103">
            <v>702.06500000000005</v>
          </cell>
          <cell r="D103">
            <v>1052.7218806950236</v>
          </cell>
          <cell r="E103">
            <v>263.78219443501575</v>
          </cell>
          <cell r="F103">
            <v>87.514359930019523</v>
          </cell>
          <cell r="I103">
            <v>401.03157599999997</v>
          </cell>
          <cell r="J103">
            <v>855.65560000000005</v>
          </cell>
          <cell r="K103">
            <v>96.789600000000021</v>
          </cell>
          <cell r="L103">
            <v>0</v>
          </cell>
          <cell r="M103">
            <v>0</v>
          </cell>
          <cell r="N103">
            <v>0</v>
          </cell>
          <cell r="O103">
            <v>0</v>
          </cell>
          <cell r="R103">
            <v>0</v>
          </cell>
          <cell r="S103">
            <v>0</v>
          </cell>
          <cell r="T103">
            <v>0</v>
          </cell>
          <cell r="U103">
            <v>0</v>
          </cell>
          <cell r="V103">
            <v>0</v>
          </cell>
          <cell r="W103">
            <v>0</v>
          </cell>
          <cell r="AG103">
            <v>0</v>
          </cell>
          <cell r="AI103">
            <v>0</v>
          </cell>
          <cell r="AM103">
            <v>0</v>
          </cell>
          <cell r="AO103">
            <v>0</v>
          </cell>
          <cell r="AS103">
            <v>12</v>
          </cell>
          <cell r="AT103">
            <v>7</v>
          </cell>
          <cell r="AV103">
            <v>0</v>
          </cell>
          <cell r="AW103">
            <v>0</v>
          </cell>
          <cell r="BA103">
            <v>45.099530000002005</v>
          </cell>
        </row>
        <row r="104">
          <cell r="B104" t="str">
            <v>Coll P1-2-2</v>
          </cell>
          <cell r="C104">
            <v>42.39</v>
          </cell>
          <cell r="D104">
            <v>84.768927975007472</v>
          </cell>
          <cell r="E104">
            <v>0</v>
          </cell>
          <cell r="F104">
            <v>0</v>
          </cell>
          <cell r="I104">
            <v>39.887248499999998</v>
          </cell>
          <cell r="J104">
            <v>30.227849999999997</v>
          </cell>
          <cell r="K104">
            <v>9.626850000000001</v>
          </cell>
          <cell r="L104">
            <v>0</v>
          </cell>
          <cell r="M104">
            <v>0</v>
          </cell>
          <cell r="N104">
            <v>0</v>
          </cell>
          <cell r="O104">
            <v>0</v>
          </cell>
          <cell r="R104">
            <v>0</v>
          </cell>
          <cell r="S104">
            <v>0</v>
          </cell>
          <cell r="T104">
            <v>0</v>
          </cell>
          <cell r="U104">
            <v>0</v>
          </cell>
          <cell r="V104">
            <v>0</v>
          </cell>
          <cell r="W104">
            <v>0</v>
          </cell>
          <cell r="AG104">
            <v>0</v>
          </cell>
          <cell r="AI104">
            <v>0</v>
          </cell>
          <cell r="AM104">
            <v>0</v>
          </cell>
          <cell r="AO104">
            <v>0</v>
          </cell>
          <cell r="AS104">
            <v>2</v>
          </cell>
          <cell r="AT104">
            <v>0</v>
          </cell>
          <cell r="AV104">
            <v>0</v>
          </cell>
          <cell r="AW104">
            <v>0</v>
          </cell>
          <cell r="BA104">
            <v>2.491050000000314</v>
          </cell>
        </row>
        <row r="105">
          <cell r="B105" t="str">
            <v>Coll P1-2-3</v>
          </cell>
          <cell r="C105">
            <v>31.485000000000003</v>
          </cell>
          <cell r="D105">
            <v>62.967183974996743</v>
          </cell>
          <cell r="E105">
            <v>0</v>
          </cell>
          <cell r="F105">
            <v>0</v>
          </cell>
          <cell r="I105">
            <v>27.301873499999999</v>
          </cell>
          <cell r="J105">
            <v>25.630350000000004</v>
          </cell>
          <cell r="K105">
            <v>6.5893500000000005</v>
          </cell>
          <cell r="L105">
            <v>0</v>
          </cell>
          <cell r="M105">
            <v>0</v>
          </cell>
          <cell r="N105">
            <v>0</v>
          </cell>
          <cell r="O105">
            <v>0</v>
          </cell>
          <cell r="R105">
            <v>0</v>
          </cell>
          <cell r="S105">
            <v>0</v>
          </cell>
          <cell r="T105">
            <v>0</v>
          </cell>
          <cell r="U105">
            <v>0</v>
          </cell>
          <cell r="V105">
            <v>0</v>
          </cell>
          <cell r="W105">
            <v>0</v>
          </cell>
          <cell r="AG105">
            <v>0</v>
          </cell>
          <cell r="AI105">
            <v>0</v>
          </cell>
          <cell r="AM105">
            <v>0</v>
          </cell>
          <cell r="AO105">
            <v>0</v>
          </cell>
          <cell r="AS105">
            <v>1</v>
          </cell>
          <cell r="AT105">
            <v>0</v>
          </cell>
          <cell r="AV105">
            <v>0</v>
          </cell>
          <cell r="AW105">
            <v>0</v>
          </cell>
          <cell r="BA105">
            <v>1.4635499999999411</v>
          </cell>
        </row>
        <row r="106">
          <cell r="B106" t="str">
            <v>Coll P1-2-4</v>
          </cell>
          <cell r="C106">
            <v>83.784999999999997</v>
          </cell>
          <cell r="D106">
            <v>167.15011967999817</v>
          </cell>
          <cell r="E106">
            <v>0.4040086139963921</v>
          </cell>
          <cell r="F106">
            <v>0</v>
          </cell>
          <cell r="I106">
            <v>52.047517500000005</v>
          </cell>
          <cell r="J106">
            <v>96.386750000000006</v>
          </cell>
          <cell r="K106">
            <v>12.561750000000002</v>
          </cell>
          <cell r="L106">
            <v>0</v>
          </cell>
          <cell r="M106">
            <v>0</v>
          </cell>
          <cell r="N106">
            <v>0</v>
          </cell>
          <cell r="O106">
            <v>0</v>
          </cell>
          <cell r="R106">
            <v>0</v>
          </cell>
          <cell r="S106">
            <v>0</v>
          </cell>
          <cell r="T106">
            <v>0</v>
          </cell>
          <cell r="U106">
            <v>0</v>
          </cell>
          <cell r="V106">
            <v>0</v>
          </cell>
          <cell r="W106">
            <v>0</v>
          </cell>
          <cell r="AG106">
            <v>0</v>
          </cell>
          <cell r="AI106">
            <v>0</v>
          </cell>
          <cell r="AM106">
            <v>0</v>
          </cell>
          <cell r="AO106">
            <v>0</v>
          </cell>
          <cell r="AS106">
            <v>2</v>
          </cell>
          <cell r="AT106">
            <v>0</v>
          </cell>
          <cell r="AV106">
            <v>0</v>
          </cell>
          <cell r="AW106">
            <v>0</v>
          </cell>
          <cell r="BA106">
            <v>3.6691959999998289</v>
          </cell>
        </row>
        <row r="107">
          <cell r="B107" t="str">
            <v>Coll P1-2-5</v>
          </cell>
          <cell r="C107">
            <v>98.98</v>
          </cell>
          <cell r="D107">
            <v>184.67666999999756</v>
          </cell>
          <cell r="E107">
            <v>13.275465299997384</v>
          </cell>
          <cell r="F107">
            <v>0</v>
          </cell>
          <cell r="I107">
            <v>60.963556500000003</v>
          </cell>
          <cell r="J107">
            <v>114.58265</v>
          </cell>
          <cell r="K107">
            <v>14.713650000000001</v>
          </cell>
          <cell r="L107">
            <v>0</v>
          </cell>
          <cell r="M107">
            <v>0</v>
          </cell>
          <cell r="N107">
            <v>0</v>
          </cell>
          <cell r="O107">
            <v>0</v>
          </cell>
          <cell r="R107">
            <v>0</v>
          </cell>
          <cell r="S107">
            <v>0</v>
          </cell>
          <cell r="T107">
            <v>0</v>
          </cell>
          <cell r="U107">
            <v>0</v>
          </cell>
          <cell r="V107">
            <v>0</v>
          </cell>
          <cell r="W107">
            <v>0</v>
          </cell>
          <cell r="AG107">
            <v>0</v>
          </cell>
          <cell r="AI107">
            <v>0</v>
          </cell>
          <cell r="AM107">
            <v>0</v>
          </cell>
          <cell r="AO107">
            <v>0</v>
          </cell>
          <cell r="AS107">
            <v>2</v>
          </cell>
          <cell r="AT107">
            <v>0</v>
          </cell>
          <cell r="AV107">
            <v>0</v>
          </cell>
          <cell r="AW107">
            <v>0</v>
          </cell>
          <cell r="BA107">
            <v>3.2095999999999094</v>
          </cell>
        </row>
        <row r="108">
          <cell r="B108" t="str">
            <v>Coll P1-2-6</v>
          </cell>
          <cell r="C108">
            <v>36.575000000000003</v>
          </cell>
          <cell r="D108">
            <v>54.576000000000001</v>
          </cell>
          <cell r="E108">
            <v>18.572212800001967</v>
          </cell>
          <cell r="F108">
            <v>0</v>
          </cell>
          <cell r="I108">
            <v>16.959492000000001</v>
          </cell>
          <cell r="J108">
            <v>49.955200000000005</v>
          </cell>
          <cell r="K108">
            <v>4.0932000000000004</v>
          </cell>
          <cell r="L108">
            <v>0</v>
          </cell>
          <cell r="M108">
            <v>0</v>
          </cell>
          <cell r="N108">
            <v>0</v>
          </cell>
          <cell r="O108">
            <v>0</v>
          </cell>
          <cell r="R108">
            <v>0</v>
          </cell>
          <cell r="S108">
            <v>0</v>
          </cell>
          <cell r="T108">
            <v>0</v>
          </cell>
          <cell r="U108">
            <v>0</v>
          </cell>
          <cell r="V108">
            <v>0</v>
          </cell>
          <cell r="W108">
            <v>0</v>
          </cell>
          <cell r="AG108">
            <v>0</v>
          </cell>
          <cell r="AI108">
            <v>0</v>
          </cell>
          <cell r="AM108">
            <v>0</v>
          </cell>
          <cell r="AO108">
            <v>0</v>
          </cell>
          <cell r="AS108">
            <v>1</v>
          </cell>
          <cell r="AT108">
            <v>0</v>
          </cell>
          <cell r="AV108">
            <v>0</v>
          </cell>
          <cell r="AW108">
            <v>0</v>
          </cell>
          <cell r="BA108">
            <v>1.811200000000099</v>
          </cell>
        </row>
        <row r="109">
          <cell r="B109" t="str">
            <v>Coll P1-2-7</v>
          </cell>
          <cell r="C109">
            <v>72.525000000000006</v>
          </cell>
          <cell r="D109">
            <v>104.184</v>
          </cell>
          <cell r="E109">
            <v>40.858131150013577</v>
          </cell>
          <cell r="F109">
            <v>0</v>
          </cell>
          <cell r="I109">
            <v>32.375177999999998</v>
          </cell>
          <cell r="J109">
            <v>100.77180000000001</v>
          </cell>
          <cell r="K109">
            <v>7.8138000000000005</v>
          </cell>
          <cell r="L109">
            <v>0</v>
          </cell>
          <cell r="M109">
            <v>0</v>
          </cell>
          <cell r="N109">
            <v>0</v>
          </cell>
          <cell r="O109">
            <v>0</v>
          </cell>
          <cell r="R109">
            <v>0</v>
          </cell>
          <cell r="S109">
            <v>0</v>
          </cell>
          <cell r="T109">
            <v>0</v>
          </cell>
          <cell r="U109">
            <v>0</v>
          </cell>
          <cell r="V109">
            <v>0</v>
          </cell>
          <cell r="W109">
            <v>0</v>
          </cell>
          <cell r="AG109">
            <v>0</v>
          </cell>
          <cell r="AI109">
            <v>0</v>
          </cell>
          <cell r="AM109">
            <v>0</v>
          </cell>
          <cell r="AO109">
            <v>0</v>
          </cell>
          <cell r="AS109">
            <v>1</v>
          </cell>
          <cell r="AT109">
            <v>0</v>
          </cell>
          <cell r="AV109">
            <v>0</v>
          </cell>
          <cell r="AW109">
            <v>0</v>
          </cell>
          <cell r="BA109">
            <v>1.7079000000003361</v>
          </cell>
        </row>
        <row r="110">
          <cell r="B110" t="str">
            <v>Coll P1-2-8</v>
          </cell>
          <cell r="C110">
            <v>71.814999999999998</v>
          </cell>
          <cell r="D110">
            <v>123.23625300000069</v>
          </cell>
          <cell r="E110">
            <v>20.367359999997912</v>
          </cell>
          <cell r="F110">
            <v>0</v>
          </cell>
          <cell r="I110">
            <v>40.530501000000001</v>
          </cell>
          <cell r="J110">
            <v>88.198100000000011</v>
          </cell>
          <cell r="K110">
            <v>9.7820999999999998</v>
          </cell>
          <cell r="L110">
            <v>0</v>
          </cell>
          <cell r="M110">
            <v>0</v>
          </cell>
          <cell r="N110">
            <v>0</v>
          </cell>
          <cell r="O110">
            <v>0</v>
          </cell>
          <cell r="R110">
            <v>0</v>
          </cell>
          <cell r="S110">
            <v>0</v>
          </cell>
          <cell r="T110">
            <v>0</v>
          </cell>
          <cell r="U110">
            <v>0</v>
          </cell>
          <cell r="V110">
            <v>0</v>
          </cell>
          <cell r="W110">
            <v>0</v>
          </cell>
          <cell r="AG110">
            <v>0</v>
          </cell>
          <cell r="AI110">
            <v>0</v>
          </cell>
          <cell r="AM110">
            <v>0</v>
          </cell>
          <cell r="AO110">
            <v>0</v>
          </cell>
          <cell r="AS110">
            <v>2</v>
          </cell>
          <cell r="AT110">
            <v>0</v>
          </cell>
          <cell r="AV110">
            <v>0</v>
          </cell>
          <cell r="AW110">
            <v>0</v>
          </cell>
          <cell r="BA110">
            <v>3.1590000000001055</v>
          </cell>
        </row>
        <row r="111">
          <cell r="B111" t="str">
            <v>Coll P1-2-9</v>
          </cell>
          <cell r="C111">
            <v>34.285000000000004</v>
          </cell>
          <cell r="D111">
            <v>47.7</v>
          </cell>
          <cell r="E111">
            <v>20.868749999998371</v>
          </cell>
          <cell r="F111">
            <v>0</v>
          </cell>
          <cell r="I111">
            <v>14.822775</v>
          </cell>
          <cell r="J111">
            <v>48.297500000000007</v>
          </cell>
          <cell r="K111">
            <v>3.5775000000000001</v>
          </cell>
          <cell r="L111">
            <v>0</v>
          </cell>
          <cell r="M111">
            <v>0</v>
          </cell>
          <cell r="N111">
            <v>0</v>
          </cell>
          <cell r="O111">
            <v>0</v>
          </cell>
          <cell r="R111">
            <v>0</v>
          </cell>
          <cell r="S111">
            <v>0</v>
          </cell>
          <cell r="T111">
            <v>0</v>
          </cell>
          <cell r="U111">
            <v>0</v>
          </cell>
          <cell r="V111">
            <v>0</v>
          </cell>
          <cell r="W111">
            <v>0</v>
          </cell>
          <cell r="AG111">
            <v>0</v>
          </cell>
          <cell r="AI111">
            <v>0</v>
          </cell>
          <cell r="AM111">
            <v>0</v>
          </cell>
          <cell r="AO111">
            <v>0</v>
          </cell>
          <cell r="AS111">
            <v>1</v>
          </cell>
          <cell r="AT111">
            <v>0</v>
          </cell>
          <cell r="AV111">
            <v>0</v>
          </cell>
          <cell r="AW111">
            <v>0</v>
          </cell>
          <cell r="BA111">
            <v>1.7999999999999545</v>
          </cell>
        </row>
        <row r="112">
          <cell r="B112" t="str">
            <v>Coll BO</v>
          </cell>
          <cell r="C112">
            <v>406.255</v>
          </cell>
          <cell r="D112">
            <v>607.7000124000042</v>
          </cell>
          <cell r="E112">
            <v>204.74161965003586</v>
          </cell>
          <cell r="F112">
            <v>0</v>
          </cell>
          <cell r="I112">
            <v>191.10752100000002</v>
          </cell>
          <cell r="J112">
            <v>551.14009999999996</v>
          </cell>
          <cell r="K112">
            <v>46.124099999999999</v>
          </cell>
          <cell r="L112">
            <v>0</v>
          </cell>
          <cell r="M112">
            <v>0</v>
          </cell>
          <cell r="N112">
            <v>0</v>
          </cell>
          <cell r="O112">
            <v>0</v>
          </cell>
          <cell r="R112">
            <v>0</v>
          </cell>
          <cell r="S112">
            <v>0</v>
          </cell>
          <cell r="T112">
            <v>0</v>
          </cell>
          <cell r="U112">
            <v>0</v>
          </cell>
          <cell r="V112">
            <v>0</v>
          </cell>
          <cell r="W112">
            <v>0</v>
          </cell>
          <cell r="AG112">
            <v>0</v>
          </cell>
          <cell r="AI112">
            <v>0</v>
          </cell>
          <cell r="AM112">
            <v>0</v>
          </cell>
          <cell r="AO112">
            <v>0</v>
          </cell>
          <cell r="AS112">
            <v>7</v>
          </cell>
          <cell r="AT112">
            <v>0</v>
          </cell>
          <cell r="AV112">
            <v>0</v>
          </cell>
          <cell r="AW112">
            <v>0</v>
          </cell>
          <cell r="BA112">
            <v>17.550600000000941</v>
          </cell>
        </row>
        <row r="113">
          <cell r="B113" t="str">
            <v>Coll BO-1</v>
          </cell>
          <cell r="C113">
            <v>56.954999999999998</v>
          </cell>
          <cell r="D113">
            <v>108.15324975000155</v>
          </cell>
          <cell r="E113">
            <v>5.7491542800055475</v>
          </cell>
          <cell r="F113">
            <v>0</v>
          </cell>
          <cell r="I113">
            <v>34.612577999999999</v>
          </cell>
          <cell r="J113">
            <v>66.571799999999996</v>
          </cell>
          <cell r="K113">
            <v>8.3537999999999997</v>
          </cell>
          <cell r="L113">
            <v>65.510000000000005</v>
          </cell>
          <cell r="M113">
            <v>128.96073920250592</v>
          </cell>
          <cell r="N113">
            <v>2.0537985600000419</v>
          </cell>
          <cell r="O113">
            <v>0</v>
          </cell>
          <cell r="R113">
            <v>46.728099</v>
          </cell>
          <cell r="S113">
            <v>67.111900000000006</v>
          </cell>
          <cell r="T113">
            <v>11.277899999999999</v>
          </cell>
          <cell r="U113">
            <v>0</v>
          </cell>
          <cell r="V113">
            <v>0</v>
          </cell>
          <cell r="W113">
            <v>0</v>
          </cell>
          <cell r="AG113">
            <v>0</v>
          </cell>
          <cell r="AI113">
            <v>0</v>
          </cell>
          <cell r="AM113">
            <v>0</v>
          </cell>
          <cell r="AO113">
            <v>0</v>
          </cell>
          <cell r="AS113">
            <v>7</v>
          </cell>
          <cell r="AT113">
            <v>0</v>
          </cell>
          <cell r="AV113">
            <v>0</v>
          </cell>
          <cell r="AW113">
            <v>0</v>
          </cell>
          <cell r="BA113">
            <v>12.147305000000642</v>
          </cell>
        </row>
        <row r="114">
          <cell r="B114" t="str">
            <v>Coll BO-1-1</v>
          </cell>
          <cell r="C114">
            <v>0</v>
          </cell>
          <cell r="D114">
            <v>0</v>
          </cell>
          <cell r="E114">
            <v>0</v>
          </cell>
          <cell r="F114">
            <v>0</v>
          </cell>
          <cell r="I114">
            <v>0</v>
          </cell>
          <cell r="J114">
            <v>0</v>
          </cell>
          <cell r="K114">
            <v>0</v>
          </cell>
          <cell r="L114">
            <v>48.61</v>
          </cell>
          <cell r="M114">
            <v>97.218810427499051</v>
          </cell>
          <cell r="N114">
            <v>0</v>
          </cell>
          <cell r="O114">
            <v>0</v>
          </cell>
          <cell r="R114">
            <v>37.605100499999999</v>
          </cell>
          <cell r="S114">
            <v>45.789050000000003</v>
          </cell>
          <cell r="T114">
            <v>9.0760500000000004</v>
          </cell>
          <cell r="U114">
            <v>0</v>
          </cell>
          <cell r="V114">
            <v>0</v>
          </cell>
          <cell r="W114">
            <v>0</v>
          </cell>
          <cell r="AG114">
            <v>0</v>
          </cell>
          <cell r="AI114">
            <v>0</v>
          </cell>
          <cell r="AM114">
            <v>0</v>
          </cell>
          <cell r="AO114">
            <v>0</v>
          </cell>
          <cell r="AS114">
            <v>2</v>
          </cell>
          <cell r="AT114">
            <v>0</v>
          </cell>
          <cell r="AV114">
            <v>0</v>
          </cell>
          <cell r="AW114">
            <v>0</v>
          </cell>
          <cell r="BA114">
            <v>2.9966150000000198</v>
          </cell>
        </row>
        <row r="115">
          <cell r="B115" t="str">
            <v>Coll BO-1-2</v>
          </cell>
          <cell r="C115">
            <v>0</v>
          </cell>
          <cell r="D115">
            <v>0</v>
          </cell>
          <cell r="E115">
            <v>0</v>
          </cell>
          <cell r="F115">
            <v>0</v>
          </cell>
          <cell r="I115">
            <v>0</v>
          </cell>
          <cell r="J115">
            <v>0</v>
          </cell>
          <cell r="K115">
            <v>0</v>
          </cell>
          <cell r="L115">
            <v>82.240000000000009</v>
          </cell>
          <cell r="M115">
            <v>164.45165408999077</v>
          </cell>
          <cell r="N115">
            <v>0</v>
          </cell>
          <cell r="O115">
            <v>0</v>
          </cell>
          <cell r="R115">
            <v>60.717442500000004</v>
          </cell>
          <cell r="S115">
            <v>81.439249999999987</v>
          </cell>
          <cell r="T115">
            <v>14.654250000000001</v>
          </cell>
          <cell r="U115">
            <v>0</v>
          </cell>
          <cell r="V115">
            <v>0</v>
          </cell>
          <cell r="W115">
            <v>0</v>
          </cell>
          <cell r="AG115">
            <v>0</v>
          </cell>
          <cell r="AI115">
            <v>0</v>
          </cell>
          <cell r="AM115">
            <v>0</v>
          </cell>
          <cell r="AO115">
            <v>0</v>
          </cell>
          <cell r="AS115">
            <v>4</v>
          </cell>
          <cell r="AT115">
            <v>0</v>
          </cell>
          <cell r="AV115">
            <v>0</v>
          </cell>
          <cell r="AW115">
            <v>0</v>
          </cell>
          <cell r="BA115">
            <v>6.0383999999994558</v>
          </cell>
        </row>
        <row r="116">
          <cell r="B116" t="str">
            <v>Coll BO-1-3</v>
          </cell>
          <cell r="C116">
            <v>0</v>
          </cell>
          <cell r="D116">
            <v>0</v>
          </cell>
          <cell r="E116">
            <v>0</v>
          </cell>
          <cell r="F116">
            <v>0</v>
          </cell>
          <cell r="I116">
            <v>0</v>
          </cell>
          <cell r="J116">
            <v>0</v>
          </cell>
          <cell r="K116">
            <v>0</v>
          </cell>
          <cell r="L116">
            <v>170.83</v>
          </cell>
          <cell r="M116">
            <v>328.66114427998014</v>
          </cell>
          <cell r="N116">
            <v>12.962817629994943</v>
          </cell>
          <cell r="O116">
            <v>0</v>
          </cell>
          <cell r="R116">
            <v>113.1956595</v>
          </cell>
          <cell r="S116">
            <v>186.84694999999996</v>
          </cell>
          <cell r="T116">
            <v>27.319950000000002</v>
          </cell>
          <cell r="U116">
            <v>0</v>
          </cell>
          <cell r="V116">
            <v>0</v>
          </cell>
          <cell r="W116">
            <v>0</v>
          </cell>
          <cell r="AG116">
            <v>0</v>
          </cell>
          <cell r="AI116">
            <v>0</v>
          </cell>
          <cell r="AM116">
            <v>0</v>
          </cell>
          <cell r="AO116">
            <v>0</v>
          </cell>
          <cell r="AS116">
            <v>6</v>
          </cell>
          <cell r="AT116">
            <v>0</v>
          </cell>
          <cell r="AV116">
            <v>0</v>
          </cell>
          <cell r="AW116">
            <v>0</v>
          </cell>
          <cell r="BA116">
            <v>10.007959999999002</v>
          </cell>
        </row>
        <row r="117">
          <cell r="B117" t="str">
            <v>Coll BO-1-4</v>
          </cell>
          <cell r="C117">
            <v>152.49</v>
          </cell>
          <cell r="D117">
            <v>304.95785228998915</v>
          </cell>
          <cell r="E117">
            <v>0</v>
          </cell>
          <cell r="F117">
            <v>0</v>
          </cell>
          <cell r="I117">
            <v>112.22798399999999</v>
          </cell>
          <cell r="J117">
            <v>151.49039999999999</v>
          </cell>
          <cell r="K117">
            <v>27.086400000000001</v>
          </cell>
          <cell r="L117">
            <v>0</v>
          </cell>
          <cell r="M117">
            <v>0</v>
          </cell>
          <cell r="N117">
            <v>0</v>
          </cell>
          <cell r="O117">
            <v>0</v>
          </cell>
          <cell r="R117">
            <v>0</v>
          </cell>
          <cell r="S117">
            <v>0</v>
          </cell>
          <cell r="T117">
            <v>0</v>
          </cell>
          <cell r="U117">
            <v>0</v>
          </cell>
          <cell r="V117">
            <v>0</v>
          </cell>
          <cell r="W117">
            <v>0</v>
          </cell>
          <cell r="AG117">
            <v>0</v>
          </cell>
          <cell r="AI117">
            <v>0</v>
          </cell>
          <cell r="AM117">
            <v>0</v>
          </cell>
          <cell r="AO117">
            <v>0</v>
          </cell>
          <cell r="AS117">
            <v>4</v>
          </cell>
          <cell r="AT117">
            <v>0</v>
          </cell>
          <cell r="AV117">
            <v>0</v>
          </cell>
          <cell r="AW117">
            <v>0</v>
          </cell>
          <cell r="BA117">
            <v>6.0300599999995939</v>
          </cell>
        </row>
        <row r="118">
          <cell r="B118" t="str">
            <v>Coll BO-1-5</v>
          </cell>
          <cell r="C118">
            <v>137.06</v>
          </cell>
          <cell r="D118">
            <v>274.08899276550301</v>
          </cell>
          <cell r="E118">
            <v>0</v>
          </cell>
          <cell r="F118">
            <v>0</v>
          </cell>
          <cell r="I118">
            <v>102.618351</v>
          </cell>
          <cell r="J118">
            <v>133.7731</v>
          </cell>
          <cell r="K118">
            <v>24.767100000000003</v>
          </cell>
          <cell r="L118">
            <v>0</v>
          </cell>
          <cell r="M118">
            <v>0</v>
          </cell>
          <cell r="N118">
            <v>0</v>
          </cell>
          <cell r="O118">
            <v>0</v>
          </cell>
          <cell r="R118">
            <v>0</v>
          </cell>
          <cell r="S118">
            <v>0</v>
          </cell>
          <cell r="T118">
            <v>0</v>
          </cell>
          <cell r="U118">
            <v>0</v>
          </cell>
          <cell r="V118">
            <v>0</v>
          </cell>
          <cell r="W118">
            <v>0</v>
          </cell>
          <cell r="AG118">
            <v>0</v>
          </cell>
          <cell r="AI118">
            <v>0</v>
          </cell>
          <cell r="AM118">
            <v>0</v>
          </cell>
          <cell r="AO118">
            <v>0</v>
          </cell>
          <cell r="AS118">
            <v>4</v>
          </cell>
          <cell r="AT118">
            <v>0</v>
          </cell>
          <cell r="AV118">
            <v>0</v>
          </cell>
          <cell r="AW118">
            <v>0</v>
          </cell>
          <cell r="BA118">
            <v>6.0866459999999734</v>
          </cell>
        </row>
        <row r="119">
          <cell r="B119" t="str">
            <v>Coll BO-2</v>
          </cell>
          <cell r="C119">
            <v>257.73</v>
          </cell>
          <cell r="D119">
            <v>424.22418450000026</v>
          </cell>
          <cell r="E119">
            <v>91.201334624995269</v>
          </cell>
          <cell r="F119">
            <v>0</v>
          </cell>
          <cell r="I119">
            <v>132.24152699999999</v>
          </cell>
          <cell r="J119">
            <v>334.59870000000001</v>
          </cell>
          <cell r="K119">
            <v>31.916700000000002</v>
          </cell>
          <cell r="L119">
            <v>0</v>
          </cell>
          <cell r="M119">
            <v>0</v>
          </cell>
          <cell r="N119">
            <v>0</v>
          </cell>
          <cell r="O119">
            <v>0</v>
          </cell>
          <cell r="R119">
            <v>0</v>
          </cell>
          <cell r="S119">
            <v>0</v>
          </cell>
          <cell r="T119">
            <v>0</v>
          </cell>
          <cell r="U119">
            <v>0</v>
          </cell>
          <cell r="V119">
            <v>0</v>
          </cell>
          <cell r="W119">
            <v>0</v>
          </cell>
          <cell r="AG119">
            <v>0</v>
          </cell>
          <cell r="AI119">
            <v>0</v>
          </cell>
          <cell r="AM119">
            <v>0</v>
          </cell>
          <cell r="AO119">
            <v>0</v>
          </cell>
          <cell r="AS119">
            <v>6</v>
          </cell>
          <cell r="AT119">
            <v>0</v>
          </cell>
          <cell r="AV119">
            <v>0</v>
          </cell>
          <cell r="AW119">
            <v>0</v>
          </cell>
          <cell r="BA119">
            <v>13.548399999999674</v>
          </cell>
        </row>
        <row r="120">
          <cell r="B120" t="str">
            <v>Coll BO-2-1</v>
          </cell>
          <cell r="C120">
            <v>49.755000000000003</v>
          </cell>
          <cell r="D120">
            <v>99.504026797501652</v>
          </cell>
          <cell r="E120">
            <v>0</v>
          </cell>
          <cell r="F120">
            <v>0</v>
          </cell>
          <cell r="I120">
            <v>36.827604000000001</v>
          </cell>
          <cell r="J120">
            <v>49.142400000000009</v>
          </cell>
          <cell r="K120">
            <v>8.8884000000000007</v>
          </cell>
          <cell r="L120">
            <v>0</v>
          </cell>
          <cell r="M120">
            <v>0</v>
          </cell>
          <cell r="N120">
            <v>0</v>
          </cell>
          <cell r="O120">
            <v>0</v>
          </cell>
          <cell r="R120">
            <v>0</v>
          </cell>
          <cell r="S120">
            <v>0</v>
          </cell>
          <cell r="T120">
            <v>0</v>
          </cell>
          <cell r="U120">
            <v>0</v>
          </cell>
          <cell r="V120">
            <v>0</v>
          </cell>
          <cell r="W120">
            <v>0</v>
          </cell>
          <cell r="AG120">
            <v>0</v>
          </cell>
          <cell r="AI120">
            <v>0</v>
          </cell>
          <cell r="AM120">
            <v>0</v>
          </cell>
          <cell r="AO120">
            <v>0</v>
          </cell>
          <cell r="AS120">
            <v>2</v>
          </cell>
          <cell r="AT120">
            <v>0</v>
          </cell>
          <cell r="AV120">
            <v>0</v>
          </cell>
          <cell r="AW120">
            <v>0</v>
          </cell>
          <cell r="BA120">
            <v>3.0104650000000674</v>
          </cell>
        </row>
        <row r="121">
          <cell r="B121" t="str">
            <v>Coll BO-3</v>
          </cell>
          <cell r="C121">
            <v>170.10000000000002</v>
          </cell>
          <cell r="D121">
            <v>327.39692512501927</v>
          </cell>
          <cell r="E121">
            <v>12.770320950002475</v>
          </cell>
          <cell r="F121">
            <v>0</v>
          </cell>
          <cell r="I121">
            <v>110.91910499999999</v>
          </cell>
          <cell r="J121">
            <v>188.50050000000002</v>
          </cell>
          <cell r="K121">
            <v>26.770500000000002</v>
          </cell>
          <cell r="L121">
            <v>0</v>
          </cell>
          <cell r="M121">
            <v>0</v>
          </cell>
          <cell r="N121">
            <v>0</v>
          </cell>
          <cell r="O121">
            <v>0</v>
          </cell>
          <cell r="R121">
            <v>0</v>
          </cell>
          <cell r="S121">
            <v>0</v>
          </cell>
          <cell r="T121">
            <v>0</v>
          </cell>
          <cell r="U121">
            <v>0</v>
          </cell>
          <cell r="V121">
            <v>0</v>
          </cell>
          <cell r="W121">
            <v>0</v>
          </cell>
          <cell r="AG121">
            <v>0</v>
          </cell>
          <cell r="AI121">
            <v>0</v>
          </cell>
          <cell r="AM121">
            <v>0</v>
          </cell>
          <cell r="AO121">
            <v>0</v>
          </cell>
          <cell r="AS121">
            <v>5</v>
          </cell>
          <cell r="AT121">
            <v>0</v>
          </cell>
          <cell r="AV121">
            <v>0</v>
          </cell>
          <cell r="AW121">
            <v>0</v>
          </cell>
          <cell r="BA121">
            <v>8.796200000000681</v>
          </cell>
        </row>
        <row r="122">
          <cell r="B122" t="str">
            <v>Coll BO-6</v>
          </cell>
          <cell r="C122">
            <v>71.384999999999991</v>
          </cell>
          <cell r="D122">
            <v>142.74344668500265</v>
          </cell>
          <cell r="E122">
            <v>0</v>
          </cell>
          <cell r="F122">
            <v>0</v>
          </cell>
          <cell r="I122">
            <v>52.707550499999996</v>
          </cell>
          <cell r="J122">
            <v>70.684049999999985</v>
          </cell>
          <cell r="K122">
            <v>12.721050000000002</v>
          </cell>
          <cell r="L122">
            <v>0</v>
          </cell>
          <cell r="M122">
            <v>0</v>
          </cell>
          <cell r="N122">
            <v>0</v>
          </cell>
          <cell r="O122">
            <v>0</v>
          </cell>
          <cell r="R122">
            <v>0</v>
          </cell>
          <cell r="S122">
            <v>0</v>
          </cell>
          <cell r="T122">
            <v>0</v>
          </cell>
          <cell r="U122">
            <v>0</v>
          </cell>
          <cell r="V122">
            <v>0</v>
          </cell>
          <cell r="W122">
            <v>0</v>
          </cell>
          <cell r="AG122">
            <v>0</v>
          </cell>
          <cell r="AI122">
            <v>0</v>
          </cell>
          <cell r="AM122">
            <v>0</v>
          </cell>
          <cell r="AO122">
            <v>0</v>
          </cell>
          <cell r="AS122">
            <v>2</v>
          </cell>
          <cell r="AT122">
            <v>0</v>
          </cell>
          <cell r="AV122">
            <v>0</v>
          </cell>
          <cell r="AW122">
            <v>0</v>
          </cell>
          <cell r="BA122">
            <v>2.7618700000000445</v>
          </cell>
        </row>
        <row r="123">
          <cell r="B123" t="str">
            <v>Coll SK1</v>
          </cell>
          <cell r="C123">
            <v>969.87499999999989</v>
          </cell>
          <cell r="D123">
            <v>1836.3199129055413</v>
          </cell>
          <cell r="E123">
            <v>103.24583468026118</v>
          </cell>
          <cell r="F123">
            <v>0</v>
          </cell>
          <cell r="I123">
            <v>649.40360250000003</v>
          </cell>
          <cell r="J123">
            <v>1039.3352500000001</v>
          </cell>
          <cell r="K123">
            <v>150.53624999999997</v>
          </cell>
          <cell r="L123">
            <v>0</v>
          </cell>
          <cell r="M123">
            <v>0</v>
          </cell>
          <cell r="N123">
            <v>0</v>
          </cell>
          <cell r="O123">
            <v>0</v>
          </cell>
          <cell r="R123">
            <v>0</v>
          </cell>
          <cell r="S123">
            <v>0</v>
          </cell>
          <cell r="T123">
            <v>0</v>
          </cell>
          <cell r="U123">
            <v>0</v>
          </cell>
          <cell r="V123">
            <v>0</v>
          </cell>
          <cell r="W123">
            <v>0</v>
          </cell>
          <cell r="AG123">
            <v>0</v>
          </cell>
          <cell r="AI123">
            <v>0</v>
          </cell>
          <cell r="AM123">
            <v>0</v>
          </cell>
          <cell r="AO123">
            <v>0</v>
          </cell>
          <cell r="AS123">
            <v>24</v>
          </cell>
          <cell r="AT123">
            <v>1</v>
          </cell>
          <cell r="AV123">
            <v>0</v>
          </cell>
          <cell r="AW123">
            <v>0</v>
          </cell>
          <cell r="BA123">
            <v>46.919609999995373</v>
          </cell>
        </row>
        <row r="124">
          <cell r="B124" t="str">
            <v>Coll SK1-1</v>
          </cell>
          <cell r="C124">
            <v>57.63</v>
          </cell>
          <cell r="D124">
            <v>115.2507599999972</v>
          </cell>
          <cell r="E124">
            <v>0</v>
          </cell>
          <cell r="F124">
            <v>0</v>
          </cell>
          <cell r="I124">
            <v>42.689592000000005</v>
          </cell>
          <cell r="J124">
            <v>56.875199999999992</v>
          </cell>
          <cell r="K124">
            <v>10.3032</v>
          </cell>
          <cell r="L124">
            <v>0</v>
          </cell>
          <cell r="M124">
            <v>0</v>
          </cell>
          <cell r="N124">
            <v>0</v>
          </cell>
          <cell r="O124">
            <v>0</v>
          </cell>
          <cell r="R124">
            <v>0</v>
          </cell>
          <cell r="S124">
            <v>0</v>
          </cell>
          <cell r="T124">
            <v>0</v>
          </cell>
          <cell r="U124">
            <v>0</v>
          </cell>
          <cell r="V124">
            <v>0</v>
          </cell>
          <cell r="W124">
            <v>0</v>
          </cell>
          <cell r="AG124">
            <v>0</v>
          </cell>
          <cell r="AI124">
            <v>0</v>
          </cell>
          <cell r="AM124">
            <v>0</v>
          </cell>
          <cell r="AO124">
            <v>0</v>
          </cell>
          <cell r="AS124">
            <v>2</v>
          </cell>
          <cell r="AT124">
            <v>0</v>
          </cell>
          <cell r="AV124">
            <v>0</v>
          </cell>
          <cell r="AW124">
            <v>0</v>
          </cell>
          <cell r="BA124">
            <v>3.0083999999999378</v>
          </cell>
        </row>
        <row r="125">
          <cell r="B125" t="str">
            <v>Coll SK1-2</v>
          </cell>
          <cell r="C125">
            <v>37.690000000000005</v>
          </cell>
          <cell r="D125">
            <v>75.374999999999986</v>
          </cell>
          <cell r="E125">
            <v>0</v>
          </cell>
          <cell r="F125">
            <v>0</v>
          </cell>
          <cell r="I125">
            <v>27.967500000000001</v>
          </cell>
          <cell r="J125">
            <v>37.13000000000001</v>
          </cell>
          <cell r="K125">
            <v>6.75</v>
          </cell>
          <cell r="L125">
            <v>0</v>
          </cell>
          <cell r="M125">
            <v>0</v>
          </cell>
          <cell r="N125">
            <v>0</v>
          </cell>
          <cell r="O125">
            <v>0</v>
          </cell>
          <cell r="R125">
            <v>0</v>
          </cell>
          <cell r="S125">
            <v>0</v>
          </cell>
          <cell r="T125">
            <v>0</v>
          </cell>
          <cell r="U125">
            <v>0</v>
          </cell>
          <cell r="V125">
            <v>0</v>
          </cell>
          <cell r="W125">
            <v>0</v>
          </cell>
          <cell r="AG125">
            <v>0</v>
          </cell>
          <cell r="AI125">
            <v>0</v>
          </cell>
          <cell r="AM125">
            <v>0</v>
          </cell>
          <cell r="AO125">
            <v>0</v>
          </cell>
          <cell r="AS125">
            <v>1</v>
          </cell>
          <cell r="AT125">
            <v>0</v>
          </cell>
          <cell r="AV125">
            <v>0</v>
          </cell>
          <cell r="AW125">
            <v>0</v>
          </cell>
          <cell r="BA125">
            <v>1.5</v>
          </cell>
        </row>
        <row r="126">
          <cell r="B126" t="str">
            <v>Coll SK1-3</v>
          </cell>
          <cell r="C126">
            <v>34.870000000000005</v>
          </cell>
          <cell r="D126">
            <v>69.737429249998286</v>
          </cell>
          <cell r="E126">
            <v>0</v>
          </cell>
          <cell r="F126">
            <v>0</v>
          </cell>
          <cell r="I126">
            <v>25.786035000000002</v>
          </cell>
          <cell r="J126">
            <v>34.473500000000008</v>
          </cell>
          <cell r="K126">
            <v>6.2235000000000005</v>
          </cell>
          <cell r="L126">
            <v>0</v>
          </cell>
          <cell r="M126">
            <v>0</v>
          </cell>
          <cell r="N126">
            <v>0</v>
          </cell>
          <cell r="O126">
            <v>0</v>
          </cell>
          <cell r="R126">
            <v>0</v>
          </cell>
          <cell r="S126">
            <v>0</v>
          </cell>
          <cell r="T126">
            <v>0</v>
          </cell>
          <cell r="U126">
            <v>0</v>
          </cell>
          <cell r="V126">
            <v>0</v>
          </cell>
          <cell r="W126">
            <v>0</v>
          </cell>
          <cell r="AG126">
            <v>0</v>
          </cell>
          <cell r="AI126">
            <v>0</v>
          </cell>
          <cell r="AM126">
            <v>0</v>
          </cell>
          <cell r="AO126">
            <v>0</v>
          </cell>
          <cell r="AS126">
            <v>1</v>
          </cell>
          <cell r="AT126">
            <v>0</v>
          </cell>
          <cell r="AV126">
            <v>0</v>
          </cell>
          <cell r="AW126">
            <v>0</v>
          </cell>
          <cell r="BA126">
            <v>1.5116499999999178</v>
          </cell>
        </row>
        <row r="127">
          <cell r="B127" t="str">
            <v>Coll SK1-4</v>
          </cell>
          <cell r="C127">
            <v>34.855000000000004</v>
          </cell>
          <cell r="D127">
            <v>69.709526054998861</v>
          </cell>
          <cell r="E127">
            <v>0</v>
          </cell>
          <cell r="F127">
            <v>0</v>
          </cell>
          <cell r="I127">
            <v>25.797222000000001</v>
          </cell>
          <cell r="J127">
            <v>34.428200000000004</v>
          </cell>
          <cell r="K127">
            <v>6.2262000000000004</v>
          </cell>
          <cell r="L127">
            <v>0</v>
          </cell>
          <cell r="M127">
            <v>0</v>
          </cell>
          <cell r="N127">
            <v>0</v>
          </cell>
          <cell r="O127">
            <v>0</v>
          </cell>
          <cell r="R127">
            <v>0</v>
          </cell>
          <cell r="S127">
            <v>0</v>
          </cell>
          <cell r="T127">
            <v>0</v>
          </cell>
          <cell r="U127">
            <v>0</v>
          </cell>
          <cell r="V127">
            <v>0</v>
          </cell>
          <cell r="W127">
            <v>0</v>
          </cell>
          <cell r="AG127">
            <v>0</v>
          </cell>
          <cell r="AI127">
            <v>0</v>
          </cell>
          <cell r="AM127">
            <v>0</v>
          </cell>
          <cell r="AO127">
            <v>0</v>
          </cell>
          <cell r="AS127">
            <v>2</v>
          </cell>
          <cell r="AT127">
            <v>0</v>
          </cell>
          <cell r="AV127">
            <v>0</v>
          </cell>
          <cell r="AW127">
            <v>0</v>
          </cell>
          <cell r="BA127">
            <v>3.011489999999867</v>
          </cell>
        </row>
        <row r="128">
          <cell r="B128" t="str">
            <v>Coll SK1-5</v>
          </cell>
          <cell r="C128">
            <v>26.41</v>
          </cell>
          <cell r="D128">
            <v>50.724000000000004</v>
          </cell>
          <cell r="E128">
            <v>2.0872926000019607</v>
          </cell>
          <cell r="F128">
            <v>0</v>
          </cell>
          <cell r="I128">
            <v>15.762483</v>
          </cell>
          <cell r="J128">
            <v>31.2623</v>
          </cell>
          <cell r="K128">
            <v>3.8043</v>
          </cell>
          <cell r="L128">
            <v>0</v>
          </cell>
          <cell r="M128">
            <v>0</v>
          </cell>
          <cell r="N128">
            <v>0</v>
          </cell>
          <cell r="O128">
            <v>0</v>
          </cell>
          <cell r="R128">
            <v>0</v>
          </cell>
          <cell r="S128">
            <v>0</v>
          </cell>
          <cell r="T128">
            <v>0</v>
          </cell>
          <cell r="U128">
            <v>0</v>
          </cell>
          <cell r="V128">
            <v>0</v>
          </cell>
          <cell r="W128">
            <v>0</v>
          </cell>
          <cell r="AG128">
            <v>0</v>
          </cell>
          <cell r="AI128">
            <v>0</v>
          </cell>
          <cell r="AM128">
            <v>0</v>
          </cell>
          <cell r="AO128">
            <v>0</v>
          </cell>
          <cell r="AS128">
            <v>1</v>
          </cell>
          <cell r="AT128">
            <v>0</v>
          </cell>
          <cell r="AV128">
            <v>0</v>
          </cell>
          <cell r="AW128">
            <v>0</v>
          </cell>
          <cell r="BA128">
            <v>1.814600000000155</v>
          </cell>
        </row>
        <row r="129">
          <cell r="B129" t="str">
            <v>Coll SK1-6</v>
          </cell>
          <cell r="C129">
            <v>74.954999999999998</v>
          </cell>
          <cell r="D129">
            <v>149.89856003999932</v>
          </cell>
          <cell r="E129">
            <v>0</v>
          </cell>
          <cell r="F129">
            <v>0</v>
          </cell>
          <cell r="I129">
            <v>55.700073000000003</v>
          </cell>
          <cell r="J129">
            <v>73.731299999999976</v>
          </cell>
          <cell r="K129">
            <v>13.443300000000001</v>
          </cell>
          <cell r="L129">
            <v>0</v>
          </cell>
          <cell r="M129">
            <v>0</v>
          </cell>
          <cell r="N129">
            <v>0</v>
          </cell>
          <cell r="O129">
            <v>0</v>
          </cell>
          <cell r="R129">
            <v>0</v>
          </cell>
          <cell r="S129">
            <v>0</v>
          </cell>
          <cell r="T129">
            <v>0</v>
          </cell>
          <cell r="U129">
            <v>0</v>
          </cell>
          <cell r="V129">
            <v>0</v>
          </cell>
          <cell r="W129">
            <v>0</v>
          </cell>
          <cell r="AG129">
            <v>0</v>
          </cell>
          <cell r="AI129">
            <v>0</v>
          </cell>
          <cell r="AM129">
            <v>0</v>
          </cell>
          <cell r="AO129">
            <v>0</v>
          </cell>
          <cell r="AS129">
            <v>3</v>
          </cell>
          <cell r="AT129">
            <v>0</v>
          </cell>
          <cell r="AV129">
            <v>0</v>
          </cell>
          <cell r="AW129">
            <v>0</v>
          </cell>
          <cell r="BA129">
            <v>4.6484399999999368</v>
          </cell>
        </row>
        <row r="130">
          <cell r="B130" t="str">
            <v>Coll SK2</v>
          </cell>
          <cell r="C130">
            <v>340.22</v>
          </cell>
          <cell r="D130">
            <v>637.36205048998431</v>
          </cell>
          <cell r="E130">
            <v>43.013017439980132</v>
          </cell>
          <cell r="F130">
            <v>0</v>
          </cell>
          <cell r="I130">
            <v>204.83397000000002</v>
          </cell>
          <cell r="J130">
            <v>400.29700000000003</v>
          </cell>
          <cell r="K130">
            <v>49.437000000000012</v>
          </cell>
          <cell r="L130">
            <v>0</v>
          </cell>
          <cell r="M130">
            <v>0</v>
          </cell>
          <cell r="N130">
            <v>0</v>
          </cell>
          <cell r="O130">
            <v>0</v>
          </cell>
          <cell r="R130">
            <v>0</v>
          </cell>
          <cell r="S130">
            <v>0</v>
          </cell>
          <cell r="T130">
            <v>0</v>
          </cell>
          <cell r="U130">
            <v>0</v>
          </cell>
          <cell r="V130">
            <v>9</v>
          </cell>
          <cell r="W130">
            <v>0</v>
          </cell>
          <cell r="AG130">
            <v>0</v>
          </cell>
          <cell r="AI130">
            <v>0</v>
          </cell>
          <cell r="AM130">
            <v>0</v>
          </cell>
          <cell r="AO130">
            <v>0</v>
          </cell>
          <cell r="AS130">
            <v>12</v>
          </cell>
          <cell r="AT130">
            <v>0</v>
          </cell>
          <cell r="AV130">
            <v>0</v>
          </cell>
          <cell r="AW130">
            <v>0</v>
          </cell>
          <cell r="BA130">
            <v>23.047369999997727</v>
          </cell>
        </row>
        <row r="131">
          <cell r="B131" t="str">
            <v>Coll SK2-1</v>
          </cell>
          <cell r="C131">
            <v>26.614999999999998</v>
          </cell>
          <cell r="D131">
            <v>53.221049639999968</v>
          </cell>
          <cell r="E131">
            <v>0</v>
          </cell>
          <cell r="F131">
            <v>0</v>
          </cell>
          <cell r="I131">
            <v>19.571656500000003</v>
          </cell>
          <cell r="J131">
            <v>26.462649999999989</v>
          </cell>
          <cell r="K131">
            <v>4.723650000000001</v>
          </cell>
          <cell r="L131">
            <v>0</v>
          </cell>
          <cell r="M131">
            <v>0</v>
          </cell>
          <cell r="N131">
            <v>0</v>
          </cell>
          <cell r="O131">
            <v>0</v>
          </cell>
          <cell r="R131">
            <v>0</v>
          </cell>
          <cell r="S131">
            <v>0</v>
          </cell>
          <cell r="T131">
            <v>0</v>
          </cell>
          <cell r="U131">
            <v>0</v>
          </cell>
          <cell r="V131">
            <v>0</v>
          </cell>
          <cell r="W131">
            <v>0</v>
          </cell>
          <cell r="AG131">
            <v>0</v>
          </cell>
          <cell r="AI131">
            <v>0</v>
          </cell>
          <cell r="AM131">
            <v>0</v>
          </cell>
          <cell r="AO131">
            <v>0</v>
          </cell>
          <cell r="AS131">
            <v>1</v>
          </cell>
          <cell r="AT131">
            <v>0</v>
          </cell>
          <cell r="AV131">
            <v>0</v>
          </cell>
          <cell r="AW131">
            <v>0</v>
          </cell>
          <cell r="BA131">
            <v>1.5300799999999981</v>
          </cell>
        </row>
        <row r="132">
          <cell r="B132" t="str">
            <v>Coll SK2-2</v>
          </cell>
          <cell r="C132">
            <v>52.984999999999999</v>
          </cell>
          <cell r="D132">
            <v>84.494596500000597</v>
          </cell>
          <cell r="E132">
            <v>21.45247141500159</v>
          </cell>
          <cell r="F132">
            <v>0</v>
          </cell>
          <cell r="I132">
            <v>26.574718499999999</v>
          </cell>
          <cell r="J132">
            <v>69.624849999999995</v>
          </cell>
          <cell r="K132">
            <v>6.4138500000000001</v>
          </cell>
          <cell r="L132">
            <v>0</v>
          </cell>
          <cell r="M132">
            <v>0</v>
          </cell>
          <cell r="N132">
            <v>0</v>
          </cell>
          <cell r="O132">
            <v>0</v>
          </cell>
          <cell r="R132">
            <v>0</v>
          </cell>
          <cell r="S132">
            <v>0</v>
          </cell>
          <cell r="T132">
            <v>0</v>
          </cell>
          <cell r="U132">
            <v>0</v>
          </cell>
          <cell r="V132">
            <v>0</v>
          </cell>
          <cell r="W132">
            <v>0</v>
          </cell>
          <cell r="AG132">
            <v>0</v>
          </cell>
          <cell r="AI132">
            <v>0</v>
          </cell>
          <cell r="AM132">
            <v>0</v>
          </cell>
          <cell r="AO132">
            <v>0</v>
          </cell>
          <cell r="AS132">
            <v>2</v>
          </cell>
          <cell r="AT132">
            <v>1</v>
          </cell>
          <cell r="AV132">
            <v>0</v>
          </cell>
          <cell r="AW132">
            <v>0</v>
          </cell>
          <cell r="BA132">
            <v>6.8571200000001227</v>
          </cell>
        </row>
        <row r="133">
          <cell r="B133" t="str">
            <v>Coll SK2-3</v>
          </cell>
          <cell r="C133">
            <v>26.369999999999994</v>
          </cell>
          <cell r="D133">
            <v>52.738698240000851</v>
          </cell>
          <cell r="E133">
            <v>0</v>
          </cell>
          <cell r="F133">
            <v>0</v>
          </cell>
          <cell r="I133">
            <v>19.554876</v>
          </cell>
          <cell r="J133">
            <v>25.995599999999996</v>
          </cell>
          <cell r="K133">
            <v>4.7196000000000007</v>
          </cell>
          <cell r="L133">
            <v>0</v>
          </cell>
          <cell r="M133">
            <v>0</v>
          </cell>
          <cell r="N133">
            <v>0</v>
          </cell>
          <cell r="O133">
            <v>0</v>
          </cell>
          <cell r="R133">
            <v>0</v>
          </cell>
          <cell r="S133">
            <v>0</v>
          </cell>
          <cell r="T133">
            <v>0</v>
          </cell>
          <cell r="U133">
            <v>0</v>
          </cell>
          <cell r="V133">
            <v>0</v>
          </cell>
          <cell r="W133">
            <v>0</v>
          </cell>
          <cell r="AG133">
            <v>0</v>
          </cell>
          <cell r="AI133">
            <v>0</v>
          </cell>
          <cell r="AM133">
            <v>0</v>
          </cell>
          <cell r="AO133">
            <v>0</v>
          </cell>
          <cell r="AS133">
            <v>1</v>
          </cell>
          <cell r="AT133">
            <v>0</v>
          </cell>
          <cell r="AV133">
            <v>0</v>
          </cell>
          <cell r="AW133">
            <v>0</v>
          </cell>
          <cell r="BA133">
            <v>1.5023200000000543</v>
          </cell>
        </row>
        <row r="134">
          <cell r="B134" t="str">
            <v>Coll SK2-4</v>
          </cell>
          <cell r="C134">
            <v>29.254999999999999</v>
          </cell>
          <cell r="D134">
            <v>58.500781919998865</v>
          </cell>
          <cell r="E134">
            <v>0</v>
          </cell>
          <cell r="F134">
            <v>0</v>
          </cell>
          <cell r="I134">
            <v>18.369054000000002</v>
          </cell>
          <cell r="J134">
            <v>33.3874</v>
          </cell>
          <cell r="K134">
            <v>4.4334000000000007</v>
          </cell>
          <cell r="L134">
            <v>0</v>
          </cell>
          <cell r="M134">
            <v>0</v>
          </cell>
          <cell r="N134">
            <v>0</v>
          </cell>
          <cell r="O134">
            <v>0</v>
          </cell>
          <cell r="R134">
            <v>0</v>
          </cell>
          <cell r="S134">
            <v>0</v>
          </cell>
          <cell r="T134">
            <v>0</v>
          </cell>
          <cell r="U134">
            <v>0</v>
          </cell>
          <cell r="V134">
            <v>0</v>
          </cell>
          <cell r="W134">
            <v>0</v>
          </cell>
          <cell r="AG134">
            <v>0</v>
          </cell>
          <cell r="AI134">
            <v>0</v>
          </cell>
          <cell r="AM134">
            <v>0</v>
          </cell>
          <cell r="AO134">
            <v>0</v>
          </cell>
          <cell r="AS134">
            <v>1</v>
          </cell>
          <cell r="AT134">
            <v>0</v>
          </cell>
          <cell r="AV134">
            <v>0</v>
          </cell>
          <cell r="AW134">
            <v>0</v>
          </cell>
          <cell r="BA134">
            <v>1.108639999999923</v>
          </cell>
        </row>
        <row r="135">
          <cell r="B135" t="str">
            <v>Coll SK1-7</v>
          </cell>
          <cell r="C135">
            <v>124.1</v>
          </cell>
          <cell r="D135">
            <v>248.16964437000735</v>
          </cell>
          <cell r="E135">
            <v>0</v>
          </cell>
          <cell r="F135">
            <v>0</v>
          </cell>
          <cell r="I135">
            <v>92.82413249999999</v>
          </cell>
          <cell r="J135">
            <v>121.24825</v>
          </cell>
          <cell r="K135">
            <v>22.40325</v>
          </cell>
          <cell r="L135">
            <v>0</v>
          </cell>
          <cell r="M135">
            <v>0</v>
          </cell>
          <cell r="N135">
            <v>0</v>
          </cell>
          <cell r="O135">
            <v>0</v>
          </cell>
          <cell r="R135">
            <v>0</v>
          </cell>
          <cell r="S135">
            <v>0</v>
          </cell>
          <cell r="T135">
            <v>0</v>
          </cell>
          <cell r="U135">
            <v>0</v>
          </cell>
          <cell r="V135">
            <v>0</v>
          </cell>
          <cell r="W135">
            <v>0</v>
          </cell>
          <cell r="AG135">
            <v>0</v>
          </cell>
          <cell r="AI135">
            <v>0</v>
          </cell>
          <cell r="AM135">
            <v>0</v>
          </cell>
          <cell r="AO135">
            <v>0</v>
          </cell>
          <cell r="AS135">
            <v>6</v>
          </cell>
          <cell r="AT135">
            <v>0</v>
          </cell>
          <cell r="AV135">
            <v>0</v>
          </cell>
          <cell r="AW135">
            <v>0</v>
          </cell>
          <cell r="BA135">
            <v>8.8543000000004213</v>
          </cell>
        </row>
        <row r="136">
          <cell r="B136" t="str">
            <v>Coll SK1-7-1</v>
          </cell>
          <cell r="C136">
            <v>17.279999999999998</v>
          </cell>
          <cell r="D136">
            <v>34.551488159998684</v>
          </cell>
          <cell r="E136">
            <v>0</v>
          </cell>
          <cell r="F136">
            <v>0</v>
          </cell>
          <cell r="I136">
            <v>12.764367</v>
          </cell>
          <cell r="J136">
            <v>17.102699999999995</v>
          </cell>
          <cell r="K136">
            <v>3.0807000000000002</v>
          </cell>
          <cell r="L136">
            <v>0</v>
          </cell>
          <cell r="M136">
            <v>0</v>
          </cell>
          <cell r="N136">
            <v>0</v>
          </cell>
          <cell r="O136">
            <v>0</v>
          </cell>
          <cell r="R136">
            <v>0</v>
          </cell>
          <cell r="S136">
            <v>0</v>
          </cell>
          <cell r="T136">
            <v>0</v>
          </cell>
          <cell r="U136">
            <v>0</v>
          </cell>
          <cell r="V136">
            <v>0</v>
          </cell>
          <cell r="W136">
            <v>0</v>
          </cell>
          <cell r="AG136">
            <v>0</v>
          </cell>
          <cell r="AI136">
            <v>0</v>
          </cell>
          <cell r="AM136">
            <v>0</v>
          </cell>
          <cell r="AO136">
            <v>0</v>
          </cell>
          <cell r="AS136">
            <v>1</v>
          </cell>
          <cell r="AT136">
            <v>0</v>
          </cell>
          <cell r="AV136">
            <v>0</v>
          </cell>
          <cell r="AW136">
            <v>0</v>
          </cell>
          <cell r="BA136">
            <v>1.5146399999998721</v>
          </cell>
        </row>
        <row r="137">
          <cell r="B137" t="str">
            <v>Coll SK1-7-2</v>
          </cell>
          <cell r="C137">
            <v>18.48</v>
          </cell>
          <cell r="D137">
            <v>36.950287499998353</v>
          </cell>
          <cell r="E137">
            <v>0</v>
          </cell>
          <cell r="F137">
            <v>0</v>
          </cell>
          <cell r="I137">
            <v>13.704075</v>
          </cell>
          <cell r="J137">
            <v>18.217500000000001</v>
          </cell>
          <cell r="K137">
            <v>3.3075000000000001</v>
          </cell>
          <cell r="L137">
            <v>0</v>
          </cell>
          <cell r="M137">
            <v>0</v>
          </cell>
          <cell r="N137">
            <v>0</v>
          </cell>
          <cell r="O137">
            <v>0</v>
          </cell>
          <cell r="R137">
            <v>0</v>
          </cell>
          <cell r="S137">
            <v>0</v>
          </cell>
          <cell r="T137">
            <v>0</v>
          </cell>
          <cell r="U137">
            <v>0</v>
          </cell>
          <cell r="V137">
            <v>0</v>
          </cell>
          <cell r="W137">
            <v>0</v>
          </cell>
          <cell r="AG137">
            <v>0</v>
          </cell>
          <cell r="AI137">
            <v>0</v>
          </cell>
          <cell r="AM137">
            <v>0</v>
          </cell>
          <cell r="AO137">
            <v>0</v>
          </cell>
          <cell r="AS137">
            <v>1</v>
          </cell>
          <cell r="AT137">
            <v>0</v>
          </cell>
          <cell r="AV137">
            <v>0</v>
          </cell>
          <cell r="AW137">
            <v>0</v>
          </cell>
          <cell r="BA137">
            <v>1.5014999999998508</v>
          </cell>
        </row>
        <row r="138">
          <cell r="B138" t="str">
            <v>Coll SK1-1-2</v>
          </cell>
          <cell r="C138">
            <v>16.14</v>
          </cell>
          <cell r="D138">
            <v>32.274000000000811</v>
          </cell>
          <cell r="E138">
            <v>0</v>
          </cell>
          <cell r="F138">
            <v>0</v>
          </cell>
          <cell r="I138">
            <v>12.3057</v>
          </cell>
          <cell r="J138">
            <v>15.449999999999998</v>
          </cell>
          <cell r="K138">
            <v>2.97</v>
          </cell>
          <cell r="L138">
            <v>0</v>
          </cell>
          <cell r="M138">
            <v>0</v>
          </cell>
          <cell r="N138">
            <v>0</v>
          </cell>
          <cell r="O138">
            <v>0</v>
          </cell>
          <cell r="R138">
            <v>0</v>
          </cell>
          <cell r="S138">
            <v>0</v>
          </cell>
          <cell r="T138">
            <v>0</v>
          </cell>
          <cell r="U138">
            <v>0</v>
          </cell>
          <cell r="V138">
            <v>0</v>
          </cell>
          <cell r="W138">
            <v>0</v>
          </cell>
          <cell r="AG138">
            <v>0</v>
          </cell>
          <cell r="AI138">
            <v>0</v>
          </cell>
          <cell r="AM138">
            <v>0</v>
          </cell>
          <cell r="AO138">
            <v>0</v>
          </cell>
          <cell r="AS138">
            <v>1</v>
          </cell>
          <cell r="AT138">
            <v>0</v>
          </cell>
          <cell r="AV138">
            <v>0</v>
          </cell>
          <cell r="AW138">
            <v>0</v>
          </cell>
          <cell r="BA138">
            <v>1.4000000000000909</v>
          </cell>
        </row>
        <row r="139">
          <cell r="B139" t="str">
            <v>Coll SK1-1-3</v>
          </cell>
          <cell r="C139">
            <v>37.690000000000005</v>
          </cell>
          <cell r="D139">
            <v>75.374999999999986</v>
          </cell>
          <cell r="E139">
            <v>0</v>
          </cell>
          <cell r="F139">
            <v>0</v>
          </cell>
          <cell r="I139">
            <v>27.967500000000001</v>
          </cell>
          <cell r="J139">
            <v>37.13000000000001</v>
          </cell>
          <cell r="K139">
            <v>6.75</v>
          </cell>
          <cell r="L139">
            <v>0</v>
          </cell>
          <cell r="M139">
            <v>0</v>
          </cell>
          <cell r="N139">
            <v>0</v>
          </cell>
          <cell r="O139">
            <v>0</v>
          </cell>
          <cell r="R139">
            <v>0</v>
          </cell>
          <cell r="S139">
            <v>0</v>
          </cell>
          <cell r="T139">
            <v>0</v>
          </cell>
          <cell r="U139">
            <v>0</v>
          </cell>
          <cell r="V139">
            <v>0</v>
          </cell>
          <cell r="W139">
            <v>0</v>
          </cell>
          <cell r="AG139">
            <v>0</v>
          </cell>
          <cell r="AI139">
            <v>0</v>
          </cell>
          <cell r="AM139">
            <v>0</v>
          </cell>
          <cell r="AO139">
            <v>0</v>
          </cell>
          <cell r="AS139">
            <v>1</v>
          </cell>
          <cell r="AT139">
            <v>0</v>
          </cell>
          <cell r="AV139">
            <v>0</v>
          </cell>
          <cell r="AW139">
            <v>0</v>
          </cell>
          <cell r="BA139">
            <v>1.5</v>
          </cell>
        </row>
        <row r="140">
          <cell r="B140" t="str">
            <v>Coll SK1-1-1</v>
          </cell>
          <cell r="C140">
            <v>170.14000000000004</v>
          </cell>
          <cell r="D140">
            <v>340.23599999996395</v>
          </cell>
          <cell r="E140">
            <v>0</v>
          </cell>
          <cell r="F140">
            <v>0</v>
          </cell>
          <cell r="I140">
            <v>124.17570000000001</v>
          </cell>
          <cell r="J140">
            <v>170.45</v>
          </cell>
          <cell r="K140">
            <v>29.970000000000002</v>
          </cell>
          <cell r="L140">
            <v>0</v>
          </cell>
          <cell r="M140">
            <v>0</v>
          </cell>
          <cell r="N140">
            <v>0</v>
          </cell>
          <cell r="O140">
            <v>0</v>
          </cell>
          <cell r="R140">
            <v>0</v>
          </cell>
          <cell r="S140">
            <v>0</v>
          </cell>
          <cell r="T140">
            <v>0</v>
          </cell>
          <cell r="U140">
            <v>0</v>
          </cell>
          <cell r="V140">
            <v>0</v>
          </cell>
          <cell r="W140">
            <v>0</v>
          </cell>
          <cell r="AG140">
            <v>0</v>
          </cell>
          <cell r="AI140">
            <v>0</v>
          </cell>
          <cell r="AM140">
            <v>0</v>
          </cell>
          <cell r="AO140">
            <v>0</v>
          </cell>
          <cell r="AS140">
            <v>8</v>
          </cell>
          <cell r="AT140">
            <v>0</v>
          </cell>
          <cell r="AV140">
            <v>0</v>
          </cell>
          <cell r="AW140">
            <v>0</v>
          </cell>
          <cell r="BA140">
            <v>12.226999999998725</v>
          </cell>
        </row>
        <row r="141">
          <cell r="B141" t="str">
            <v>Coll BO5</v>
          </cell>
          <cell r="C141">
            <v>90.449999999999989</v>
          </cell>
          <cell r="D141">
            <v>180.89999999999998</v>
          </cell>
          <cell r="E141">
            <v>0</v>
          </cell>
          <cell r="F141">
            <v>0</v>
          </cell>
          <cell r="I141">
            <v>67.122000000000014</v>
          </cell>
          <cell r="J141">
            <v>89.1</v>
          </cell>
          <cell r="K141">
            <v>16.200000000000003</v>
          </cell>
          <cell r="L141">
            <v>0</v>
          </cell>
          <cell r="M141">
            <v>0</v>
          </cell>
          <cell r="N141">
            <v>0</v>
          </cell>
          <cell r="O141">
            <v>0</v>
          </cell>
          <cell r="R141">
            <v>0</v>
          </cell>
          <cell r="S141">
            <v>0</v>
          </cell>
          <cell r="T141">
            <v>0</v>
          </cell>
          <cell r="U141">
            <v>0</v>
          </cell>
          <cell r="V141">
            <v>0</v>
          </cell>
          <cell r="W141">
            <v>0</v>
          </cell>
          <cell r="AG141">
            <v>0</v>
          </cell>
          <cell r="AI141">
            <v>0</v>
          </cell>
          <cell r="AM141">
            <v>0</v>
          </cell>
          <cell r="AO141">
            <v>0</v>
          </cell>
          <cell r="AS141">
            <v>3</v>
          </cell>
          <cell r="AT141">
            <v>0</v>
          </cell>
          <cell r="AV141">
            <v>0</v>
          </cell>
          <cell r="AW141">
            <v>0</v>
          </cell>
          <cell r="BA141">
            <v>4.5</v>
          </cell>
        </row>
        <row r="142">
          <cell r="B142" t="str">
            <v>Coll EZ12-2-2</v>
          </cell>
          <cell r="C142">
            <v>23.22</v>
          </cell>
          <cell r="D142">
            <v>46.439999999998889</v>
          </cell>
          <cell r="E142">
            <v>0</v>
          </cell>
          <cell r="F142">
            <v>0</v>
          </cell>
          <cell r="I142">
            <v>16.7805</v>
          </cell>
          <cell r="J142">
            <v>23.49</v>
          </cell>
          <cell r="K142">
            <v>4.0500000000000007</v>
          </cell>
          <cell r="L142">
            <v>0</v>
          </cell>
          <cell r="M142">
            <v>0</v>
          </cell>
          <cell r="N142">
            <v>0</v>
          </cell>
          <cell r="O142">
            <v>0</v>
          </cell>
          <cell r="R142">
            <v>0</v>
          </cell>
          <cell r="S142">
            <v>0</v>
          </cell>
          <cell r="T142">
            <v>0</v>
          </cell>
          <cell r="U142">
            <v>0</v>
          </cell>
          <cell r="V142">
            <v>0</v>
          </cell>
          <cell r="W142">
            <v>0</v>
          </cell>
          <cell r="AG142">
            <v>0</v>
          </cell>
          <cell r="AI142">
            <v>0</v>
          </cell>
          <cell r="AM142">
            <v>0</v>
          </cell>
          <cell r="AO142">
            <v>0</v>
          </cell>
          <cell r="AS142">
            <v>1</v>
          </cell>
          <cell r="AT142">
            <v>0</v>
          </cell>
          <cell r="AV142">
            <v>0</v>
          </cell>
          <cell r="AW142">
            <v>0</v>
          </cell>
          <cell r="BA142">
            <v>1</v>
          </cell>
        </row>
        <row r="143">
          <cell r="B143" t="str">
            <v>Coll EZ12-2-1</v>
          </cell>
          <cell r="C143">
            <v>117.04500000000002</v>
          </cell>
          <cell r="D143">
            <v>233.08560000000085</v>
          </cell>
          <cell r="E143">
            <v>0.97019999999911533</v>
          </cell>
          <cell r="F143">
            <v>0</v>
          </cell>
          <cell r="I143">
            <v>79.427700000000002</v>
          </cell>
          <cell r="J143">
            <v>125.46000000000001</v>
          </cell>
          <cell r="K143">
            <v>19.170000000000002</v>
          </cell>
          <cell r="L143">
            <v>0</v>
          </cell>
          <cell r="M143">
            <v>0</v>
          </cell>
          <cell r="N143">
            <v>0</v>
          </cell>
          <cell r="O143">
            <v>0</v>
          </cell>
          <cell r="R143">
            <v>0</v>
          </cell>
          <cell r="S143">
            <v>0</v>
          </cell>
          <cell r="T143">
            <v>0</v>
          </cell>
          <cell r="U143">
            <v>0</v>
          </cell>
          <cell r="V143">
            <v>0</v>
          </cell>
          <cell r="W143">
            <v>0</v>
          </cell>
          <cell r="AG143">
            <v>0</v>
          </cell>
          <cell r="AI143">
            <v>0</v>
          </cell>
          <cell r="AM143">
            <v>0</v>
          </cell>
          <cell r="AO143">
            <v>0</v>
          </cell>
          <cell r="AS143">
            <v>4</v>
          </cell>
          <cell r="AT143">
            <v>0</v>
          </cell>
          <cell r="AV143">
            <v>0</v>
          </cell>
          <cell r="AW143">
            <v>0</v>
          </cell>
          <cell r="BA143">
            <v>7.3799999999998818</v>
          </cell>
        </row>
        <row r="144">
          <cell r="B144" t="str">
            <v>Coll G7-1</v>
          </cell>
          <cell r="C144">
            <v>85.754999999999995</v>
          </cell>
          <cell r="D144">
            <v>171.49409999999847</v>
          </cell>
          <cell r="E144">
            <v>0</v>
          </cell>
          <cell r="F144">
            <v>0</v>
          </cell>
          <cell r="I144">
            <v>63.206550000000007</v>
          </cell>
          <cell r="J144">
            <v>85.064999999999998</v>
          </cell>
          <cell r="K144">
            <v>15.255000000000001</v>
          </cell>
          <cell r="L144">
            <v>0</v>
          </cell>
          <cell r="M144">
            <v>0</v>
          </cell>
          <cell r="N144">
            <v>0</v>
          </cell>
          <cell r="O144">
            <v>0</v>
          </cell>
          <cell r="R144">
            <v>0</v>
          </cell>
          <cell r="S144">
            <v>0</v>
          </cell>
          <cell r="T144">
            <v>0</v>
          </cell>
          <cell r="U144">
            <v>0</v>
          </cell>
          <cell r="V144">
            <v>0</v>
          </cell>
          <cell r="W144">
            <v>0</v>
          </cell>
          <cell r="AG144">
            <v>0</v>
          </cell>
          <cell r="AI144">
            <v>0</v>
          </cell>
          <cell r="AM144">
            <v>0</v>
          </cell>
          <cell r="AO144">
            <v>0</v>
          </cell>
          <cell r="AS144">
            <v>4</v>
          </cell>
          <cell r="AT144">
            <v>0</v>
          </cell>
          <cell r="AV144">
            <v>0</v>
          </cell>
          <cell r="AW144">
            <v>0</v>
          </cell>
          <cell r="BA144">
            <v>6.0399999999999636</v>
          </cell>
        </row>
        <row r="145">
          <cell r="B145" t="str">
            <v>Coll G7</v>
          </cell>
          <cell r="C145">
            <v>148.55000000000001</v>
          </cell>
          <cell r="D145">
            <v>288.13499999999806</v>
          </cell>
          <cell r="E145">
            <v>8.9550000000000338</v>
          </cell>
          <cell r="F145">
            <v>0</v>
          </cell>
          <cell r="I145">
            <v>100.68299999999999</v>
          </cell>
          <cell r="J145">
            <v>159.40000000000003</v>
          </cell>
          <cell r="K145">
            <v>24.299999999999997</v>
          </cell>
          <cell r="L145">
            <v>0</v>
          </cell>
          <cell r="M145">
            <v>0</v>
          </cell>
          <cell r="N145">
            <v>0</v>
          </cell>
          <cell r="O145">
            <v>0</v>
          </cell>
          <cell r="R145">
            <v>0</v>
          </cell>
          <cell r="S145">
            <v>0</v>
          </cell>
          <cell r="T145">
            <v>0</v>
          </cell>
          <cell r="U145">
            <v>0</v>
          </cell>
          <cell r="V145">
            <v>0</v>
          </cell>
          <cell r="W145">
            <v>0</v>
          </cell>
          <cell r="AG145">
            <v>0</v>
          </cell>
          <cell r="AI145">
            <v>0</v>
          </cell>
          <cell r="AM145">
            <v>0</v>
          </cell>
          <cell r="AO145">
            <v>0</v>
          </cell>
          <cell r="AS145">
            <v>5</v>
          </cell>
          <cell r="AT145">
            <v>0</v>
          </cell>
          <cell r="AV145">
            <v>0</v>
          </cell>
          <cell r="AW145">
            <v>0</v>
          </cell>
          <cell r="BA145">
            <v>8.5480000000000018</v>
          </cell>
        </row>
        <row r="146">
          <cell r="B146" t="str">
            <v>Coll FS2</v>
          </cell>
          <cell r="C146">
            <v>25.555</v>
          </cell>
          <cell r="D146">
            <v>51.102000000000139</v>
          </cell>
          <cell r="E146">
            <v>0</v>
          </cell>
          <cell r="F146">
            <v>0</v>
          </cell>
          <cell r="I146">
            <v>19.017900000000001</v>
          </cell>
          <cell r="J146">
            <v>25.1</v>
          </cell>
          <cell r="K146">
            <v>4.59</v>
          </cell>
          <cell r="L146">
            <v>0</v>
          </cell>
          <cell r="M146">
            <v>0</v>
          </cell>
          <cell r="N146">
            <v>0</v>
          </cell>
          <cell r="O146">
            <v>0</v>
          </cell>
          <cell r="R146">
            <v>0</v>
          </cell>
          <cell r="S146">
            <v>0</v>
          </cell>
          <cell r="T146">
            <v>0</v>
          </cell>
          <cell r="U146">
            <v>0</v>
          </cell>
          <cell r="V146">
            <v>0</v>
          </cell>
          <cell r="W146">
            <v>0</v>
          </cell>
          <cell r="AG146">
            <v>0</v>
          </cell>
          <cell r="AI146">
            <v>0</v>
          </cell>
          <cell r="AM146">
            <v>0</v>
          </cell>
          <cell r="AO146">
            <v>0</v>
          </cell>
          <cell r="AS146">
            <v>1</v>
          </cell>
          <cell r="AT146">
            <v>0</v>
          </cell>
          <cell r="AV146">
            <v>0</v>
          </cell>
          <cell r="AW146">
            <v>0</v>
          </cell>
          <cell r="BA146">
            <v>1.5</v>
          </cell>
        </row>
        <row r="147">
          <cell r="B147" t="str">
            <v>Coll FS3</v>
          </cell>
          <cell r="C147">
            <v>52.629999999999995</v>
          </cell>
          <cell r="D147">
            <v>105.25500000000024</v>
          </cell>
          <cell r="E147">
            <v>0</v>
          </cell>
          <cell r="F147">
            <v>0</v>
          </cell>
          <cell r="I147">
            <v>39.154499999999999</v>
          </cell>
          <cell r="J147">
            <v>51.709999999999994</v>
          </cell>
          <cell r="K147">
            <v>9.4500000000000011</v>
          </cell>
          <cell r="L147">
            <v>0</v>
          </cell>
          <cell r="M147">
            <v>0</v>
          </cell>
          <cell r="N147">
            <v>0</v>
          </cell>
          <cell r="O147">
            <v>0</v>
          </cell>
          <cell r="R147">
            <v>0</v>
          </cell>
          <cell r="S147">
            <v>0</v>
          </cell>
          <cell r="T147">
            <v>0</v>
          </cell>
          <cell r="U147">
            <v>0</v>
          </cell>
          <cell r="V147">
            <v>0</v>
          </cell>
          <cell r="W147">
            <v>0</v>
          </cell>
          <cell r="AG147">
            <v>0</v>
          </cell>
          <cell r="AI147">
            <v>0</v>
          </cell>
          <cell r="AM147">
            <v>0</v>
          </cell>
          <cell r="AO147">
            <v>0</v>
          </cell>
          <cell r="AS147">
            <v>2</v>
          </cell>
          <cell r="AT147">
            <v>0</v>
          </cell>
          <cell r="AV147">
            <v>0</v>
          </cell>
          <cell r="AW147">
            <v>0</v>
          </cell>
          <cell r="BA147">
            <v>3</v>
          </cell>
        </row>
        <row r="148">
          <cell r="B148" t="str">
            <v>Coll FS1</v>
          </cell>
          <cell r="C148">
            <v>31.829999999999995</v>
          </cell>
          <cell r="D148">
            <v>63.647099999999668</v>
          </cell>
          <cell r="E148">
            <v>0</v>
          </cell>
          <cell r="F148">
            <v>0</v>
          </cell>
          <cell r="I148">
            <v>22.933350000000001</v>
          </cell>
          <cell r="J148">
            <v>32.294999999999995</v>
          </cell>
          <cell r="K148">
            <v>5.535000000000001</v>
          </cell>
          <cell r="L148">
            <v>0</v>
          </cell>
          <cell r="M148">
            <v>0</v>
          </cell>
          <cell r="N148">
            <v>0</v>
          </cell>
          <cell r="O148">
            <v>0</v>
          </cell>
          <cell r="R148">
            <v>0</v>
          </cell>
          <cell r="S148">
            <v>0</v>
          </cell>
          <cell r="T148">
            <v>0</v>
          </cell>
          <cell r="U148">
            <v>0</v>
          </cell>
          <cell r="V148">
            <v>0</v>
          </cell>
          <cell r="W148">
            <v>0</v>
          </cell>
          <cell r="AG148">
            <v>0</v>
          </cell>
          <cell r="AI148">
            <v>0</v>
          </cell>
          <cell r="AM148">
            <v>0</v>
          </cell>
          <cell r="AO148">
            <v>0</v>
          </cell>
          <cell r="AS148">
            <v>2</v>
          </cell>
          <cell r="AT148">
            <v>0</v>
          </cell>
          <cell r="AV148">
            <v>0</v>
          </cell>
          <cell r="AW148">
            <v>0</v>
          </cell>
          <cell r="BA148">
            <v>3.5499999999999545</v>
          </cell>
        </row>
        <row r="149">
          <cell r="B149" t="str">
            <v xml:space="preserve">Intercepteur Aval </v>
          </cell>
          <cell r="C149">
            <v>3031.9000000000005</v>
          </cell>
          <cell r="D149">
            <v>5152.3206673141931</v>
          </cell>
          <cell r="E149">
            <v>910.9741515842461</v>
          </cell>
          <cell r="F149">
            <v>0</v>
          </cell>
          <cell r="I149">
            <v>1923.27823872</v>
          </cell>
          <cell r="J149">
            <v>3511.149894080007</v>
          </cell>
          <cell r="K149">
            <v>404.88174000000021</v>
          </cell>
          <cell r="L149">
            <v>0</v>
          </cell>
          <cell r="M149">
            <v>0</v>
          </cell>
          <cell r="N149">
            <v>0</v>
          </cell>
          <cell r="O149">
            <v>0</v>
          </cell>
          <cell r="R149">
            <v>0</v>
          </cell>
          <cell r="S149">
            <v>0</v>
          </cell>
          <cell r="T149">
            <v>0</v>
          </cell>
          <cell r="U149">
            <v>0</v>
          </cell>
          <cell r="V149">
            <v>0</v>
          </cell>
          <cell r="W149">
            <v>0</v>
          </cell>
          <cell r="AG149">
            <v>0</v>
          </cell>
          <cell r="AI149">
            <v>2499.27</v>
          </cell>
          <cell r="AM149">
            <v>0</v>
          </cell>
          <cell r="AO149">
            <v>0</v>
          </cell>
          <cell r="AS149">
            <v>53</v>
          </cell>
          <cell r="AT149">
            <v>7</v>
          </cell>
          <cell r="AV149">
            <v>0</v>
          </cell>
          <cell r="AW149">
            <v>0</v>
          </cell>
          <cell r="BA149">
            <v>129.11759000001052</v>
          </cell>
        </row>
        <row r="150">
          <cell r="B150" t="str">
            <v>EP1bis</v>
          </cell>
          <cell r="C150">
            <v>201.91499999999999</v>
          </cell>
          <cell r="D150">
            <v>375.70995000000687</v>
          </cell>
          <cell r="E150">
            <v>28.08960000001397</v>
          </cell>
          <cell r="F150">
            <v>0</v>
          </cell>
          <cell r="I150">
            <v>164.46849600000004</v>
          </cell>
          <cell r="J150">
            <v>144.47639999999998</v>
          </cell>
          <cell r="K150">
            <v>32.419200000000004</v>
          </cell>
          <cell r="L150">
            <v>0</v>
          </cell>
          <cell r="M150">
            <v>0</v>
          </cell>
          <cell r="N150">
            <v>0</v>
          </cell>
          <cell r="O150">
            <v>0</v>
          </cell>
          <cell r="R150">
            <v>0</v>
          </cell>
          <cell r="S150">
            <v>0</v>
          </cell>
          <cell r="T150">
            <v>0</v>
          </cell>
          <cell r="U150">
            <v>0</v>
          </cell>
          <cell r="V150">
            <v>0</v>
          </cell>
          <cell r="W150">
            <v>0</v>
          </cell>
          <cell r="AG150">
            <v>0</v>
          </cell>
          <cell r="AI150">
            <v>0</v>
          </cell>
          <cell r="AM150">
            <v>153.5</v>
          </cell>
          <cell r="AO150">
            <v>0</v>
          </cell>
          <cell r="AS150">
            <v>4</v>
          </cell>
          <cell r="AT150">
            <v>0</v>
          </cell>
          <cell r="AV150">
            <v>0</v>
          </cell>
          <cell r="AW150">
            <v>0</v>
          </cell>
          <cell r="BA150">
            <v>6.3750000000004547</v>
          </cell>
        </row>
        <row r="151">
          <cell r="B151" t="str">
            <v>EP 5</v>
          </cell>
          <cell r="C151">
            <v>0</v>
          </cell>
          <cell r="D151">
            <v>0</v>
          </cell>
          <cell r="E151">
            <v>0</v>
          </cell>
          <cell r="F151">
            <v>0</v>
          </cell>
          <cell r="I151">
            <v>0</v>
          </cell>
          <cell r="J151">
            <v>0</v>
          </cell>
          <cell r="K151">
            <v>0</v>
          </cell>
          <cell r="L151">
            <v>105.88499999999999</v>
          </cell>
          <cell r="M151">
            <v>206.8485351120047</v>
          </cell>
          <cell r="N151">
            <v>4.9132278000000076</v>
          </cell>
          <cell r="O151">
            <v>0</v>
          </cell>
          <cell r="R151">
            <v>81.324564480000006</v>
          </cell>
          <cell r="S151">
            <v>94.211567999999986</v>
          </cell>
          <cell r="T151">
            <v>17.120160000000002</v>
          </cell>
          <cell r="U151">
            <v>0</v>
          </cell>
          <cell r="V151">
            <v>23.76</v>
          </cell>
          <cell r="W151">
            <v>0</v>
          </cell>
          <cell r="AG151">
            <v>105.68</v>
          </cell>
          <cell r="AI151">
            <v>0</v>
          </cell>
          <cell r="AM151">
            <v>0</v>
          </cell>
          <cell r="AO151">
            <v>0</v>
          </cell>
          <cell r="AS151">
            <v>4</v>
          </cell>
          <cell r="AT151">
            <v>0</v>
          </cell>
          <cell r="AV151">
            <v>0</v>
          </cell>
          <cell r="AW151">
            <v>0</v>
          </cell>
          <cell r="BA151">
            <v>6.2854200000001583</v>
          </cell>
        </row>
        <row r="152">
          <cell r="B152" t="str">
            <v>EP-B-1</v>
          </cell>
          <cell r="C152">
            <v>0</v>
          </cell>
          <cell r="D152">
            <v>0</v>
          </cell>
          <cell r="E152">
            <v>0</v>
          </cell>
          <cell r="F152">
            <v>0</v>
          </cell>
          <cell r="I152">
            <v>0</v>
          </cell>
          <cell r="J152">
            <v>0</v>
          </cell>
          <cell r="K152">
            <v>0</v>
          </cell>
          <cell r="L152">
            <v>432.95499999999998</v>
          </cell>
          <cell r="M152">
            <v>701.84998400001791</v>
          </cell>
          <cell r="N152">
            <v>164.02946560000601</v>
          </cell>
          <cell r="O152">
            <v>0</v>
          </cell>
          <cell r="R152">
            <v>367.09765120000014</v>
          </cell>
          <cell r="S152">
            <v>270.16407999999979</v>
          </cell>
          <cell r="T152">
            <v>69.632640000000009</v>
          </cell>
          <cell r="U152">
            <v>0</v>
          </cell>
          <cell r="V152">
            <v>0</v>
          </cell>
          <cell r="W152">
            <v>386.84800000000007</v>
          </cell>
          <cell r="AG152">
            <v>0</v>
          </cell>
          <cell r="AI152">
            <v>0</v>
          </cell>
          <cell r="AM152">
            <v>0</v>
          </cell>
          <cell r="AO152">
            <v>219.8</v>
          </cell>
          <cell r="AS152">
            <v>0</v>
          </cell>
          <cell r="AT152">
            <v>0</v>
          </cell>
          <cell r="AV152">
            <v>4</v>
          </cell>
          <cell r="AW152">
            <v>0</v>
          </cell>
          <cell r="BA152">
            <v>6.9448000000002139</v>
          </cell>
        </row>
        <row r="153">
          <cell r="B153" t="str">
            <v>EP-B Tronçon I</v>
          </cell>
          <cell r="C153">
            <v>1905.915</v>
          </cell>
          <cell r="D153">
            <v>2177.92</v>
          </cell>
          <cell r="E153">
            <v>1151.3660847938438</v>
          </cell>
          <cell r="F153">
            <v>482.49516438681144</v>
          </cell>
          <cell r="I153">
            <v>1510.3875199999998</v>
          </cell>
          <cell r="J153">
            <v>436.05400000000003</v>
          </cell>
          <cell r="K153">
            <v>326.6880000000001</v>
          </cell>
          <cell r="L153">
            <v>0</v>
          </cell>
          <cell r="M153">
            <v>0</v>
          </cell>
          <cell r="N153">
            <v>0</v>
          </cell>
          <cell r="O153">
            <v>0</v>
          </cell>
          <cell r="R153">
            <v>0</v>
          </cell>
          <cell r="S153">
            <v>0</v>
          </cell>
          <cell r="T153">
            <v>0</v>
          </cell>
          <cell r="U153">
            <v>0</v>
          </cell>
          <cell r="V153">
            <v>0</v>
          </cell>
          <cell r="W153">
            <v>0</v>
          </cell>
          <cell r="AG153">
            <v>0</v>
          </cell>
          <cell r="AI153">
            <v>0</v>
          </cell>
          <cell r="AM153">
            <v>0</v>
          </cell>
          <cell r="AO153">
            <v>0</v>
          </cell>
          <cell r="AQ153">
            <v>340.29999999999995</v>
          </cell>
          <cell r="AS153">
            <v>0</v>
          </cell>
          <cell r="AT153">
            <v>0</v>
          </cell>
          <cell r="AV153">
            <v>0</v>
          </cell>
          <cell r="AW153">
            <v>0</v>
          </cell>
          <cell r="BA153">
            <v>16.387619486057702</v>
          </cell>
        </row>
        <row r="154">
          <cell r="B154" t="str">
            <v>Dallot</v>
          </cell>
          <cell r="AG154">
            <v>0</v>
          </cell>
          <cell r="AS154">
            <v>0</v>
          </cell>
          <cell r="AT154">
            <v>0</v>
          </cell>
          <cell r="AV154">
            <v>0</v>
          </cell>
          <cell r="AW154">
            <v>0</v>
          </cell>
          <cell r="BA154">
            <v>9.1872134302886934</v>
          </cell>
        </row>
      </sheetData>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ayoune-EP-CollSec"/>
      <sheetName val="Verif.Hydr-CollSec"/>
      <sheetName val="Laayoune-EP-CollPrx"/>
      <sheetName val="Vérif.Hyd-CollPrx "/>
      <sheetName val="tables"/>
      <sheetName val="Classe de Résistance"/>
      <sheetName val="Feuil1"/>
    </sheetNames>
    <sheetDataSet>
      <sheetData sheetId="0"/>
      <sheetData sheetId="1" refreshError="1"/>
      <sheetData sheetId="2">
        <row r="98">
          <cell r="M98">
            <v>0.69923328306331611</v>
          </cell>
        </row>
        <row r="101">
          <cell r="M101">
            <v>0.69923328306331611</v>
          </cell>
        </row>
        <row r="107">
          <cell r="M107">
            <v>0.69923328306331611</v>
          </cell>
        </row>
        <row r="126">
          <cell r="M126">
            <v>1.2330856467769959</v>
          </cell>
        </row>
        <row r="132">
          <cell r="M132">
            <v>1.9834062585445098</v>
          </cell>
        </row>
        <row r="138">
          <cell r="M138">
            <v>3.5127743385849142</v>
          </cell>
        </row>
        <row r="157">
          <cell r="M157">
            <v>4.4737385617909897</v>
          </cell>
        </row>
        <row r="168">
          <cell r="M168">
            <v>4.6917743165814318</v>
          </cell>
        </row>
        <row r="171">
          <cell r="M171">
            <v>4.6917743165814318</v>
          </cell>
        </row>
        <row r="182">
          <cell r="M182">
            <v>6.0008288201948909</v>
          </cell>
        </row>
        <row r="188">
          <cell r="M188">
            <v>6.4457798643073243</v>
          </cell>
        </row>
        <row r="205">
          <cell r="M205">
            <v>6.8373578367112318</v>
          </cell>
        </row>
        <row r="212">
          <cell r="M212">
            <v>7.3907873964841659</v>
          </cell>
        </row>
        <row r="218">
          <cell r="M218">
            <v>7.3907873964841659</v>
          </cell>
        </row>
        <row r="237">
          <cell r="M237">
            <v>7.4364469550430652</v>
          </cell>
        </row>
        <row r="240">
          <cell r="M240">
            <v>7.4364469550430652</v>
          </cell>
        </row>
        <row r="253">
          <cell r="M253">
            <v>8.0906026101768411</v>
          </cell>
        </row>
        <row r="259">
          <cell r="M259">
            <v>10.213983885200639</v>
          </cell>
        </row>
      </sheetData>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
      <sheetName val="Calage"/>
      <sheetName val="Récapdim"/>
      <sheetName val="Feuil2"/>
      <sheetName val="Feuil9"/>
      <sheetName val="Feuil8"/>
      <sheetName val="Dimensionnement"/>
      <sheetName val="Dimensionnement H"/>
      <sheetName val="Feuil6"/>
      <sheetName val="Feuil5"/>
      <sheetName val="Feuil4"/>
      <sheetName val="Feuil3"/>
      <sheetName val="Feuil1"/>
      <sheetName val="Metres"/>
      <sheetName val="Dialog1"/>
      <sheetName val="autocurageintercep"/>
      <sheetName val="autocurageintercep (2)"/>
      <sheetName val="Module1"/>
      <sheetName val="Dimensionnement (2)"/>
    </sheetNames>
    <sheetDataSet>
      <sheetData sheetId="0" refreshError="1">
        <row r="81">
          <cell r="A81">
            <v>300</v>
          </cell>
          <cell r="B81">
            <v>460</v>
          </cell>
          <cell r="C81">
            <v>37</v>
          </cell>
          <cell r="D81">
            <v>374</v>
          </cell>
          <cell r="E81">
            <v>0.10985835350338148</v>
          </cell>
        </row>
        <row r="82">
          <cell r="A82">
            <v>400</v>
          </cell>
          <cell r="B82">
            <v>605</v>
          </cell>
          <cell r="C82">
            <v>45</v>
          </cell>
          <cell r="D82">
            <v>490</v>
          </cell>
          <cell r="E82">
            <v>0.18857409903172731</v>
          </cell>
        </row>
        <row r="83">
          <cell r="A83">
            <v>500</v>
          </cell>
          <cell r="B83">
            <v>739</v>
          </cell>
          <cell r="C83">
            <v>53</v>
          </cell>
          <cell r="D83">
            <v>606</v>
          </cell>
          <cell r="E83">
            <v>0.28842647993342529</v>
          </cell>
        </row>
        <row r="84">
          <cell r="A84">
            <v>600</v>
          </cell>
          <cell r="B84">
            <v>873</v>
          </cell>
          <cell r="C84">
            <v>62</v>
          </cell>
          <cell r="D84">
            <v>724</v>
          </cell>
          <cell r="E84">
            <v>0.41168686769702084</v>
          </cell>
        </row>
        <row r="85">
          <cell r="A85">
            <v>700</v>
          </cell>
          <cell r="B85">
            <v>1008</v>
          </cell>
          <cell r="C85">
            <v>70</v>
          </cell>
          <cell r="D85">
            <v>840</v>
          </cell>
          <cell r="E85">
            <v>0.55417694409323948</v>
          </cell>
        </row>
        <row r="86">
          <cell r="A86">
            <v>800</v>
          </cell>
          <cell r="B86">
            <v>1140</v>
          </cell>
          <cell r="C86">
            <v>80</v>
          </cell>
          <cell r="D86">
            <v>960</v>
          </cell>
          <cell r="E86">
            <v>0.7238229473870883</v>
          </cell>
        </row>
        <row r="87">
          <cell r="A87">
            <v>900</v>
          </cell>
          <cell r="B87">
            <v>1270</v>
          </cell>
          <cell r="C87">
            <v>90</v>
          </cell>
          <cell r="D87">
            <v>1080</v>
          </cell>
          <cell r="E87">
            <v>0.91608841778678374</v>
          </cell>
        </row>
        <row r="88">
          <cell r="A88">
            <v>1000</v>
          </cell>
          <cell r="B88">
            <v>1447</v>
          </cell>
          <cell r="C88">
            <v>108</v>
          </cell>
          <cell r="D88">
            <v>1216</v>
          </cell>
          <cell r="E88">
            <v>1.1613337066966172</v>
          </cell>
        </row>
        <row r="89">
          <cell r="A89">
            <v>1200</v>
          </cell>
          <cell r="B89">
            <v>1696</v>
          </cell>
          <cell r="C89">
            <v>121</v>
          </cell>
          <cell r="D89">
            <v>1442</v>
          </cell>
          <cell r="E89">
            <v>1.6331286666347717</v>
          </cell>
        </row>
        <row r="90">
          <cell r="A90">
            <v>1400</v>
          </cell>
          <cell r="B90">
            <v>1985</v>
          </cell>
          <cell r="C90">
            <v>140</v>
          </cell>
          <cell r="D90">
            <v>1680</v>
          </cell>
          <cell r="E90">
            <v>2.2167077763729579</v>
          </cell>
        </row>
        <row r="91">
          <cell r="A91">
            <v>1500</v>
          </cell>
          <cell r="B91">
            <v>2108</v>
          </cell>
          <cell r="C91">
            <v>150</v>
          </cell>
          <cell r="D91">
            <v>1800</v>
          </cell>
          <cell r="E91">
            <v>2.5446900494077327</v>
          </cell>
        </row>
        <row r="92">
          <cell r="A92">
            <v>1600</v>
          </cell>
          <cell r="B92">
            <v>2250</v>
          </cell>
          <cell r="C92">
            <v>160</v>
          </cell>
          <cell r="D92">
            <v>1920</v>
          </cell>
          <cell r="E92">
            <v>2.8952917895483532</v>
          </cell>
        </row>
        <row r="93">
          <cell r="A93">
            <v>1800</v>
          </cell>
          <cell r="B93">
            <v>2120</v>
          </cell>
          <cell r="C93">
            <v>170</v>
          </cell>
          <cell r="D93">
            <v>2140</v>
          </cell>
          <cell r="E93">
            <v>3.5968094290949542</v>
          </cell>
        </row>
        <row r="94">
          <cell r="A94">
            <v>2000</v>
          </cell>
          <cell r="B94">
            <v>2247</v>
          </cell>
          <cell r="C94">
            <v>180</v>
          </cell>
          <cell r="D94">
            <v>2360</v>
          </cell>
          <cell r="E94">
            <v>4.3743536108584271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otal"/>
      <sheetName val="Sheet2"/>
      <sheetName val="Sheet3"/>
    </sheetNames>
    <sheetDataSet>
      <sheetData sheetId="0"/>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
      <sheetName val="consomm"/>
      <sheetName val="climatologie"/>
      <sheetName val="zonning"/>
      <sheetName val="densité"/>
      <sheetName val="remplissage"/>
      <sheetName val="Consomm Educ"/>
      <sheetName val="Abattoir"/>
      <sheetName val="Stat Abattoir"/>
      <sheetName val="EU par bassin"/>
      <sheetName val="EP- CIA"/>
      <sheetName val="Déb par Coll"/>
      <sheetName val="Dim Coll"/>
      <sheetName val="Fosses séptique A"/>
      <sheetName val="Fosses séptique B"/>
      <sheetName val="tranchées d'infiltration"/>
      <sheetName val="calculs déb EP"/>
      <sheetName val="Dalot"/>
      <sheetName val="Eaux Pluviales"/>
      <sheetName val="calculs"/>
      <sheetName val="Param"/>
      <sheetName val="Production EU"/>
      <sheetName val="Rendements"/>
      <sheetName val="Charges Polluantes"/>
      <sheetName val="CH POLL"/>
      <sheetName val="EH &amp; chge"/>
      <sheetName val="Lit de séchage"/>
      <sheetName val="Dimension Lagunage"/>
      <sheetName val="Bes en surface"/>
      <sheetName val="Récap Dim+BP"/>
      <sheetName val="Cout lagunage (2)"/>
      <sheetName val="Coût lag"/>
      <sheetName val="Emissaire"/>
      <sheetName val="Hors Site"/>
      <sheetName val="Res Non Structurant"/>
      <sheetName val="Travaux Topo"/>
      <sheetName val="Travaux Géotech"/>
      <sheetName val="Ouvrage Pluviaux"/>
      <sheetName val="Alternative var 1"/>
      <sheetName val="Collecteurs"/>
      <sheetName val="Cout Var 1"/>
      <sheetName val="Cout Var2"/>
      <sheetName val="Comparaison Variante"/>
      <sheetName val="Tranches"/>
      <sheetName val="Cout Tot par Tranche"/>
      <sheetName val="PU"/>
      <sheetName val="Couts U"/>
      <sheetName val="Carac DO"/>
      <sheetName val="Margines"/>
      <sheetName val="dim lag"/>
    </sheetNames>
    <sheetDataSet>
      <sheetData sheetId="0" refreshError="1"/>
      <sheetData sheetId="1" refreshError="1"/>
      <sheetData sheetId="2" refreshError="1"/>
      <sheetData sheetId="3" refreshError="1">
        <row r="30">
          <cell r="F30">
            <v>5.0100239999999997E-2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l-PK1"/>
      <sheetName val="Rapport"/>
      <sheetName val="Coll-extension"/>
      <sheetName val="Métré_Extension"/>
      <sheetName val="Recappe_Extension"/>
      <sheetName val="Confédentiel_Extension"/>
      <sheetName val="Détail_Estiml_Extension "/>
    </sheetNames>
    <sheetDataSet>
      <sheetData sheetId="0" refreshError="1"/>
      <sheetData sheetId="1" refreshError="1"/>
      <sheetData sheetId="2" refreshError="1"/>
      <sheetData sheetId="3" refreshError="1"/>
      <sheetData sheetId="4" refreshError="1">
        <row r="8">
          <cell r="L8">
            <v>227.66399999999999</v>
          </cell>
          <cell r="Y8">
            <v>0</v>
          </cell>
        </row>
        <row r="9">
          <cell r="L9">
            <v>0</v>
          </cell>
          <cell r="Y9">
            <v>0</v>
          </cell>
        </row>
        <row r="10">
          <cell r="L10">
            <v>251.80199999999999</v>
          </cell>
          <cell r="Y10">
            <v>0</v>
          </cell>
        </row>
        <row r="11">
          <cell r="L11">
            <v>0</v>
          </cell>
          <cell r="Y11">
            <v>0</v>
          </cell>
        </row>
        <row r="12">
          <cell r="L12">
            <v>0</v>
          </cell>
          <cell r="Y12">
            <v>0</v>
          </cell>
        </row>
        <row r="13">
          <cell r="L13">
            <v>0</v>
          </cell>
          <cell r="Y13">
            <v>0</v>
          </cell>
        </row>
        <row r="14">
          <cell r="L14">
            <v>0</v>
          </cell>
          <cell r="Y14">
            <v>0</v>
          </cell>
        </row>
        <row r="15">
          <cell r="L15">
            <v>0</v>
          </cell>
          <cell r="Y15">
            <v>0</v>
          </cell>
        </row>
        <row r="16">
          <cell r="L16">
            <v>0</v>
          </cell>
          <cell r="Y16">
            <v>0</v>
          </cell>
        </row>
        <row r="17">
          <cell r="L17">
            <v>467.29800000000006</v>
          </cell>
          <cell r="Y17">
            <v>0</v>
          </cell>
        </row>
        <row r="18">
          <cell r="L18">
            <v>0</v>
          </cell>
          <cell r="Y18">
            <v>0</v>
          </cell>
        </row>
        <row r="19">
          <cell r="L19">
            <v>0</v>
          </cell>
          <cell r="Y19">
            <v>0</v>
          </cell>
        </row>
        <row r="20">
          <cell r="L20">
            <v>0</v>
          </cell>
          <cell r="Y20">
            <v>0</v>
          </cell>
        </row>
        <row r="21">
          <cell r="L21">
            <v>0</v>
          </cell>
          <cell r="Y21">
            <v>0</v>
          </cell>
        </row>
        <row r="22">
          <cell r="L22">
            <v>0</v>
          </cell>
          <cell r="Y22">
            <v>0</v>
          </cell>
        </row>
        <row r="23">
          <cell r="L23">
            <v>0</v>
          </cell>
          <cell r="Y23">
            <v>0</v>
          </cell>
        </row>
        <row r="24">
          <cell r="L24">
            <v>223.60499999999999</v>
          </cell>
          <cell r="Y24">
            <v>0</v>
          </cell>
        </row>
        <row r="25">
          <cell r="L25">
            <v>282.08699999999999</v>
          </cell>
          <cell r="Y25">
            <v>0</v>
          </cell>
        </row>
        <row r="26">
          <cell r="L26">
            <v>1089.3024</v>
          </cell>
          <cell r="Y26">
            <v>0</v>
          </cell>
        </row>
        <row r="27">
          <cell r="L27">
            <v>0</v>
          </cell>
          <cell r="Y27">
            <v>0</v>
          </cell>
        </row>
        <row r="28">
          <cell r="L28">
            <v>0</v>
          </cell>
          <cell r="Y28">
            <v>0</v>
          </cell>
        </row>
        <row r="29">
          <cell r="L29">
            <v>0</v>
          </cell>
          <cell r="Y29">
            <v>0</v>
          </cell>
        </row>
        <row r="30">
          <cell r="L30">
            <v>0</v>
          </cell>
          <cell r="Y30">
            <v>0</v>
          </cell>
        </row>
        <row r="31">
          <cell r="L31">
            <v>0</v>
          </cell>
          <cell r="Y31">
            <v>0</v>
          </cell>
        </row>
        <row r="32">
          <cell r="L32">
            <v>0</v>
          </cell>
          <cell r="Y32">
            <v>0</v>
          </cell>
        </row>
        <row r="33">
          <cell r="L33">
            <v>0</v>
          </cell>
          <cell r="Y33">
            <v>0</v>
          </cell>
        </row>
        <row r="34">
          <cell r="L34">
            <v>0</v>
          </cell>
          <cell r="Y34">
            <v>0</v>
          </cell>
        </row>
        <row r="35">
          <cell r="L35">
            <v>0</v>
          </cell>
          <cell r="Y35">
            <v>0</v>
          </cell>
        </row>
        <row r="36">
          <cell r="L36">
            <v>0</v>
          </cell>
          <cell r="Y36">
            <v>0</v>
          </cell>
        </row>
        <row r="37">
          <cell r="L37">
            <v>0</v>
          </cell>
          <cell r="Y37">
            <v>0</v>
          </cell>
        </row>
        <row r="38">
          <cell r="L38">
            <v>0</v>
          </cell>
          <cell r="Y38">
            <v>0</v>
          </cell>
        </row>
        <row r="39">
          <cell r="L39">
            <v>0</v>
          </cell>
          <cell r="Y39">
            <v>0</v>
          </cell>
        </row>
        <row r="40">
          <cell r="L40">
            <v>0</v>
          </cell>
          <cell r="Y40">
            <v>0</v>
          </cell>
        </row>
        <row r="41">
          <cell r="L41">
            <v>239.04000000000002</v>
          </cell>
          <cell r="Y41">
            <v>0</v>
          </cell>
        </row>
        <row r="42">
          <cell r="L42">
            <v>0</v>
          </cell>
          <cell r="Y42">
            <v>0</v>
          </cell>
        </row>
        <row r="43">
          <cell r="L43">
            <v>0</v>
          </cell>
          <cell r="Y43">
            <v>0</v>
          </cell>
        </row>
        <row r="44">
          <cell r="L44">
            <v>371.529</v>
          </cell>
          <cell r="Y44">
            <v>0</v>
          </cell>
        </row>
        <row r="45">
          <cell r="L45">
            <v>30.824999999999999</v>
          </cell>
          <cell r="Y45">
            <v>0</v>
          </cell>
        </row>
        <row r="46">
          <cell r="L46">
            <v>45.332999999999998</v>
          </cell>
          <cell r="Y46">
            <v>0</v>
          </cell>
        </row>
        <row r="47">
          <cell r="L47">
            <v>0</v>
          </cell>
          <cell r="Y47">
            <v>0</v>
          </cell>
        </row>
        <row r="48">
          <cell r="L48">
            <v>0</v>
          </cell>
          <cell r="Y48">
            <v>0</v>
          </cell>
        </row>
        <row r="49">
          <cell r="L49">
            <v>0</v>
          </cell>
          <cell r="Y49">
            <v>0</v>
          </cell>
        </row>
        <row r="50">
          <cell r="L50">
            <v>0</v>
          </cell>
          <cell r="Y50">
            <v>0</v>
          </cell>
        </row>
        <row r="51">
          <cell r="L51">
            <v>0</v>
          </cell>
          <cell r="Y51">
            <v>0</v>
          </cell>
        </row>
        <row r="52">
          <cell r="L52">
            <v>0</v>
          </cell>
          <cell r="Y52">
            <v>0</v>
          </cell>
        </row>
        <row r="53">
          <cell r="L53">
            <v>0</v>
          </cell>
          <cell r="Y53">
            <v>0</v>
          </cell>
        </row>
        <row r="54">
          <cell r="L54">
            <v>33.201000000000001</v>
          </cell>
          <cell r="Y54">
            <v>0</v>
          </cell>
        </row>
        <row r="55">
          <cell r="L55">
            <v>0</v>
          </cell>
          <cell r="Y55">
            <v>0</v>
          </cell>
        </row>
        <row r="56">
          <cell r="L56">
            <v>0</v>
          </cell>
          <cell r="Y56">
            <v>0</v>
          </cell>
        </row>
        <row r="57">
          <cell r="L57">
            <v>0</v>
          </cell>
          <cell r="Y57">
            <v>0</v>
          </cell>
        </row>
        <row r="58">
          <cell r="L58">
            <v>0</v>
          </cell>
          <cell r="Y58">
            <v>0</v>
          </cell>
        </row>
        <row r="59">
          <cell r="L59">
            <v>0</v>
          </cell>
          <cell r="Y59">
            <v>0</v>
          </cell>
        </row>
        <row r="60">
          <cell r="L60">
            <v>336.19620000000003</v>
          </cell>
          <cell r="Y60">
            <v>0</v>
          </cell>
        </row>
        <row r="61">
          <cell r="L61">
            <v>0</v>
          </cell>
          <cell r="Y61">
            <v>0</v>
          </cell>
        </row>
        <row r="62">
          <cell r="L62">
            <v>0</v>
          </cell>
          <cell r="Y62">
            <v>0</v>
          </cell>
        </row>
        <row r="63">
          <cell r="L63">
            <v>43.479000000000006</v>
          </cell>
          <cell r="Y63">
            <v>0</v>
          </cell>
        </row>
        <row r="64">
          <cell r="L64">
            <v>684.11700000000008</v>
          </cell>
          <cell r="Y64">
            <v>0</v>
          </cell>
        </row>
        <row r="65">
          <cell r="L65">
            <v>0</v>
          </cell>
          <cell r="Y65">
            <v>0</v>
          </cell>
        </row>
        <row r="66">
          <cell r="L66">
            <v>0</v>
          </cell>
          <cell r="Y66">
            <v>0</v>
          </cell>
        </row>
        <row r="67">
          <cell r="L67">
            <v>0</v>
          </cell>
          <cell r="Y67">
            <v>0</v>
          </cell>
        </row>
        <row r="68">
          <cell r="L68">
            <v>0</v>
          </cell>
          <cell r="Y68">
            <v>0</v>
          </cell>
        </row>
        <row r="69">
          <cell r="L69">
            <v>410.49</v>
          </cell>
          <cell r="Y69">
            <v>0</v>
          </cell>
        </row>
        <row r="70">
          <cell r="L70">
            <v>0</v>
          </cell>
          <cell r="Y70">
            <v>0</v>
          </cell>
        </row>
        <row r="71">
          <cell r="L71">
            <v>0</v>
          </cell>
          <cell r="Y71">
            <v>0</v>
          </cell>
        </row>
        <row r="72">
          <cell r="L72">
            <v>0</v>
          </cell>
          <cell r="Y72">
            <v>0</v>
          </cell>
        </row>
        <row r="73">
          <cell r="L73">
            <v>0</v>
          </cell>
          <cell r="Y73">
            <v>0</v>
          </cell>
        </row>
        <row r="74">
          <cell r="L74">
            <v>0</v>
          </cell>
          <cell r="Y74">
            <v>0</v>
          </cell>
        </row>
        <row r="75">
          <cell r="L75">
            <v>345.25800000000004</v>
          </cell>
          <cell r="Y75">
            <v>0</v>
          </cell>
        </row>
        <row r="76">
          <cell r="L76">
            <v>0</v>
          </cell>
          <cell r="Y76">
            <v>0</v>
          </cell>
        </row>
        <row r="77">
          <cell r="L77">
            <v>0</v>
          </cell>
          <cell r="Y77">
            <v>0</v>
          </cell>
        </row>
        <row r="78">
          <cell r="L78">
            <v>0</v>
          </cell>
          <cell r="Y78">
            <v>0</v>
          </cell>
        </row>
        <row r="79">
          <cell r="L79">
            <v>0</v>
          </cell>
          <cell r="Y79">
            <v>0</v>
          </cell>
        </row>
        <row r="80">
          <cell r="L80">
            <v>0</v>
          </cell>
          <cell r="Y80">
            <v>0</v>
          </cell>
        </row>
        <row r="81">
          <cell r="L81">
            <v>0</v>
          </cell>
          <cell r="Y81">
            <v>0</v>
          </cell>
        </row>
        <row r="82">
          <cell r="L82">
            <v>0</v>
          </cell>
          <cell r="Y82">
            <v>0</v>
          </cell>
        </row>
        <row r="83">
          <cell r="L83">
            <v>0</v>
          </cell>
          <cell r="Y83">
            <v>0</v>
          </cell>
        </row>
        <row r="84">
          <cell r="L84">
            <v>0</v>
          </cell>
          <cell r="Y84">
            <v>0</v>
          </cell>
        </row>
        <row r="85">
          <cell r="L85">
            <v>0</v>
          </cell>
          <cell r="Y85">
            <v>0</v>
          </cell>
        </row>
        <row r="86">
          <cell r="L86">
            <v>0</v>
          </cell>
          <cell r="Y86">
            <v>0</v>
          </cell>
        </row>
        <row r="87">
          <cell r="L87">
            <v>0</v>
          </cell>
          <cell r="Y87">
            <v>0</v>
          </cell>
        </row>
        <row r="88">
          <cell r="L88">
            <v>0</v>
          </cell>
          <cell r="Y88">
            <v>0</v>
          </cell>
        </row>
        <row r="89">
          <cell r="L89">
            <v>0</v>
          </cell>
          <cell r="Y89">
            <v>0</v>
          </cell>
        </row>
        <row r="90">
          <cell r="L90">
            <v>0</v>
          </cell>
          <cell r="Y90">
            <v>0</v>
          </cell>
        </row>
        <row r="91">
          <cell r="L91">
            <v>0</v>
          </cell>
          <cell r="Y91">
            <v>0</v>
          </cell>
        </row>
        <row r="92">
          <cell r="L92">
            <v>0</v>
          </cell>
          <cell r="Y92">
            <v>0</v>
          </cell>
        </row>
        <row r="93">
          <cell r="L93">
            <v>0</v>
          </cell>
          <cell r="Y93">
            <v>0</v>
          </cell>
        </row>
        <row r="94">
          <cell r="L94">
            <v>0</v>
          </cell>
          <cell r="Y94">
            <v>0</v>
          </cell>
        </row>
        <row r="95">
          <cell r="L95">
            <v>0</v>
          </cell>
          <cell r="Y95">
            <v>0</v>
          </cell>
        </row>
        <row r="96">
          <cell r="L96">
            <v>0</v>
          </cell>
          <cell r="Y96">
            <v>0</v>
          </cell>
        </row>
        <row r="97">
          <cell r="L97">
            <v>0</v>
          </cell>
          <cell r="Y97">
            <v>0</v>
          </cell>
        </row>
        <row r="98">
          <cell r="L98">
            <v>0</v>
          </cell>
          <cell r="Y98">
            <v>0</v>
          </cell>
        </row>
        <row r="99">
          <cell r="L99">
            <v>760.55400000000009</v>
          </cell>
          <cell r="Y99">
            <v>0</v>
          </cell>
        </row>
        <row r="100">
          <cell r="L100">
            <v>0</v>
          </cell>
          <cell r="Y100">
            <v>0</v>
          </cell>
        </row>
        <row r="101">
          <cell r="L101">
            <v>0</v>
          </cell>
          <cell r="Y101">
            <v>0</v>
          </cell>
        </row>
        <row r="102">
          <cell r="L102">
            <v>0</v>
          </cell>
          <cell r="Y102">
            <v>0</v>
          </cell>
        </row>
        <row r="103">
          <cell r="L103">
            <v>0</v>
          </cell>
          <cell r="Y103">
            <v>0</v>
          </cell>
        </row>
        <row r="104">
          <cell r="L104">
            <v>0</v>
          </cell>
          <cell r="Y104">
            <v>0</v>
          </cell>
        </row>
        <row r="105">
          <cell r="L105">
            <v>0</v>
          </cell>
          <cell r="Y105">
            <v>0</v>
          </cell>
        </row>
        <row r="106">
          <cell r="L106">
            <v>0</v>
          </cell>
          <cell r="Y106">
            <v>0</v>
          </cell>
        </row>
        <row r="107">
          <cell r="L107">
            <v>0</v>
          </cell>
          <cell r="Y107">
            <v>0</v>
          </cell>
        </row>
        <row r="108">
          <cell r="L108">
            <v>0</v>
          </cell>
          <cell r="Y108">
            <v>0</v>
          </cell>
        </row>
        <row r="109">
          <cell r="L109">
            <v>0</v>
          </cell>
          <cell r="Y109">
            <v>0</v>
          </cell>
        </row>
        <row r="110">
          <cell r="L110">
            <v>0</v>
          </cell>
          <cell r="Y110">
            <v>0</v>
          </cell>
        </row>
        <row r="111">
          <cell r="L111">
            <v>0</v>
          </cell>
          <cell r="Y111">
            <v>0</v>
          </cell>
        </row>
        <row r="112">
          <cell r="L112">
            <v>0</v>
          </cell>
          <cell r="Y112">
            <v>0</v>
          </cell>
        </row>
        <row r="113">
          <cell r="L113">
            <v>0</v>
          </cell>
          <cell r="Y113">
            <v>0</v>
          </cell>
        </row>
        <row r="114">
          <cell r="L114">
            <v>0</v>
          </cell>
          <cell r="Y114">
            <v>0</v>
          </cell>
        </row>
        <row r="115">
          <cell r="L115">
            <v>0</v>
          </cell>
          <cell r="Y115">
            <v>0</v>
          </cell>
        </row>
        <row r="116">
          <cell r="L116">
            <v>0</v>
          </cell>
          <cell r="Y116">
            <v>0</v>
          </cell>
        </row>
        <row r="117">
          <cell r="L117">
            <v>0</v>
          </cell>
          <cell r="Y117">
            <v>0</v>
          </cell>
        </row>
        <row r="118">
          <cell r="L118">
            <v>0</v>
          </cell>
          <cell r="Y118">
            <v>0</v>
          </cell>
        </row>
        <row r="119">
          <cell r="L119">
            <v>0</v>
          </cell>
          <cell r="Y119">
            <v>0</v>
          </cell>
        </row>
        <row r="120">
          <cell r="L120">
            <v>0</v>
          </cell>
          <cell r="Y120">
            <v>0</v>
          </cell>
        </row>
        <row r="121">
          <cell r="L121">
            <v>0</v>
          </cell>
          <cell r="Y121">
            <v>0</v>
          </cell>
        </row>
        <row r="122">
          <cell r="L122">
            <v>0</v>
          </cell>
          <cell r="Y122">
            <v>0</v>
          </cell>
        </row>
        <row r="123">
          <cell r="L123">
            <v>0</v>
          </cell>
          <cell r="Y123">
            <v>0</v>
          </cell>
        </row>
        <row r="124">
          <cell r="L124">
            <v>0</v>
          </cell>
          <cell r="Y124">
            <v>0</v>
          </cell>
        </row>
        <row r="125">
          <cell r="L125">
            <v>0</v>
          </cell>
          <cell r="Y125">
            <v>0</v>
          </cell>
        </row>
        <row r="126">
          <cell r="L126">
            <v>0</v>
          </cell>
          <cell r="Y126">
            <v>0</v>
          </cell>
        </row>
        <row r="127">
          <cell r="L127">
            <v>0</v>
          </cell>
          <cell r="Y127">
            <v>0</v>
          </cell>
        </row>
        <row r="128">
          <cell r="L128">
            <v>0</v>
          </cell>
          <cell r="Y128">
            <v>0</v>
          </cell>
        </row>
      </sheetData>
      <sheetData sheetId="5" refreshError="1"/>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tes"/>
    </sheetNames>
    <sheetDataSet>
      <sheetData sheetId="0">
        <row r="138">
          <cell r="E138">
            <v>1</v>
          </cell>
        </row>
        <row r="139">
          <cell r="E139">
            <v>1</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érobie"/>
      <sheetName val="Facultatif"/>
      <sheetName val="Maturation1"/>
      <sheetName val="Maturation2"/>
      <sheetName val="Dégrilleur"/>
      <sheetName val="Dessableur"/>
      <sheetName val="Puits de répartition"/>
      <sheetName val="PTT"/>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ux de Remplissage"/>
      <sheetName val="Débits eaux usées"/>
      <sheetName val="Feuil1"/>
      <sheetName val="Fiche regards"/>
      <sheetName val="Quartier"/>
      <sheetName val="Collecteur"/>
      <sheetName val="coll bassin A"/>
      <sheetName val="coll bassin A (2)"/>
      <sheetName val="coll bassin B"/>
      <sheetName val="coll bassin B (2)"/>
      <sheetName val="consomm"/>
      <sheetName val="écoles et lycées"/>
      <sheetName val="Adm"/>
      <sheetName val="Ind et Tour"/>
      <sheetName val="Taux de raccordement"/>
      <sheetName val="Coll A"/>
      <sheetName val="Coll B"/>
      <sheetName val="Coll SEC"/>
      <sheetName val="Feuil3"/>
      <sheetName val="vérification hyd EU"/>
      <sheetName val="vérification hyd EP"/>
      <sheetName val="BV5 Comp"/>
      <sheetName val="BV"/>
      <sheetName val="Feuil2"/>
      <sheetName val="BORD"/>
      <sheetName val="Detail "/>
      <sheetName val="zonning"/>
      <sheetName val="Macro-Long"/>
      <sheetName val="Macro-press"/>
      <sheetName val="BacheSR3NZ"/>
      <sheetName val="Fiche Diag Azilal2"/>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refreshError="1"/>
      <sheetData sheetId="14" refreshError="1"/>
      <sheetData sheetId="15"/>
      <sheetData sheetId="16"/>
      <sheetData sheetId="17"/>
      <sheetData sheetId="18" refreshError="1"/>
      <sheetData sheetId="19" refreshError="1"/>
      <sheetData sheetId="20" refreshError="1"/>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pport"/>
      <sheetName val="Coll-renforcement"/>
      <sheetName val="Métré_Renfor"/>
      <sheetName val="Recappe_Renforc"/>
      <sheetName val="Confédentiel_Renforc"/>
      <sheetName val="Détail_Estim_Renforc "/>
    </sheetNames>
    <sheetDataSet>
      <sheetData sheetId="0"/>
      <sheetData sheetId="1"/>
      <sheetData sheetId="2"/>
      <sheetData sheetId="3">
        <row r="8">
          <cell r="B8" t="str">
            <v>Coll-I</v>
          </cell>
          <cell r="AJ8">
            <v>4</v>
          </cell>
          <cell r="AK8">
            <v>0</v>
          </cell>
        </row>
        <row r="9">
          <cell r="B9" t="str">
            <v>Coll-I5</v>
          </cell>
          <cell r="AJ9">
            <v>1</v>
          </cell>
          <cell r="AK9">
            <v>0</v>
          </cell>
        </row>
        <row r="10">
          <cell r="B10" t="str">
            <v>Coll-AM1.1.1</v>
          </cell>
          <cell r="AJ10">
            <v>1</v>
          </cell>
          <cell r="AK10">
            <v>0</v>
          </cell>
        </row>
        <row r="11">
          <cell r="B11" t="str">
            <v>Coll-AM1.1.2</v>
          </cell>
          <cell r="AJ11">
            <v>2</v>
          </cell>
          <cell r="AK11">
            <v>0</v>
          </cell>
        </row>
        <row r="12">
          <cell r="B12" t="str">
            <v>Coll-AM1.2</v>
          </cell>
          <cell r="AJ12">
            <v>1</v>
          </cell>
          <cell r="AK12">
            <v>0</v>
          </cell>
        </row>
        <row r="13">
          <cell r="B13" t="str">
            <v>Coll-P1</v>
          </cell>
          <cell r="AJ13">
            <v>1</v>
          </cell>
          <cell r="AK13">
            <v>0</v>
          </cell>
        </row>
        <row r="14">
          <cell r="B14" t="str">
            <v>Coll P2</v>
          </cell>
          <cell r="AJ14">
            <v>2</v>
          </cell>
          <cell r="AK14">
            <v>1</v>
          </cell>
        </row>
        <row r="15">
          <cell r="B15" t="str">
            <v>Coll P2-1</v>
          </cell>
          <cell r="AJ15">
            <v>3</v>
          </cell>
          <cell r="AK15">
            <v>0</v>
          </cell>
        </row>
        <row r="16">
          <cell r="B16" t="str">
            <v>Coll P2-2</v>
          </cell>
          <cell r="AJ16">
            <v>3</v>
          </cell>
          <cell r="AK16">
            <v>0</v>
          </cell>
        </row>
        <row r="17">
          <cell r="B17" t="str">
            <v>Coll A26</v>
          </cell>
          <cell r="AJ17">
            <v>2</v>
          </cell>
          <cell r="AK17">
            <v>0</v>
          </cell>
        </row>
        <row r="18">
          <cell r="B18" t="str">
            <v>Coll A22-1</v>
          </cell>
          <cell r="AJ18">
            <v>1</v>
          </cell>
          <cell r="AK18">
            <v>0</v>
          </cell>
        </row>
        <row r="19">
          <cell r="B19" t="str">
            <v>Coll A22</v>
          </cell>
          <cell r="AJ19">
            <v>6</v>
          </cell>
          <cell r="AK19">
            <v>0</v>
          </cell>
        </row>
        <row r="20">
          <cell r="B20" t="str">
            <v>Coll A23</v>
          </cell>
          <cell r="AJ20">
            <v>2</v>
          </cell>
          <cell r="AK20">
            <v>0</v>
          </cell>
        </row>
        <row r="21">
          <cell r="B21" t="str">
            <v>Coll A24</v>
          </cell>
          <cell r="AJ21">
            <v>2</v>
          </cell>
          <cell r="AK21">
            <v>0</v>
          </cell>
        </row>
        <row r="22">
          <cell r="B22" t="str">
            <v>Coll B6</v>
          </cell>
          <cell r="AJ22">
            <v>3</v>
          </cell>
          <cell r="AK22">
            <v>0</v>
          </cell>
        </row>
        <row r="23">
          <cell r="B23" t="str">
            <v>Coll B2</v>
          </cell>
          <cell r="AJ23">
            <v>6</v>
          </cell>
          <cell r="AK23">
            <v>0</v>
          </cell>
        </row>
        <row r="24">
          <cell r="B24" t="str">
            <v>Coll B3</v>
          </cell>
          <cell r="AJ24">
            <v>1</v>
          </cell>
          <cell r="AK24">
            <v>0</v>
          </cell>
        </row>
        <row r="25">
          <cell r="B25" t="str">
            <v>Coll B4</v>
          </cell>
          <cell r="AJ25">
            <v>1</v>
          </cell>
          <cell r="AK25">
            <v>0</v>
          </cell>
        </row>
        <row r="26">
          <cell r="B26" t="str">
            <v>Coll B5</v>
          </cell>
          <cell r="AJ26">
            <v>2</v>
          </cell>
          <cell r="AK26">
            <v>0</v>
          </cell>
        </row>
      </sheetData>
      <sheetData sheetId="4"/>
      <sheetData sheetId="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bre"/>
      <sheetName val="5x25"/>
    </sheetNames>
    <sheetDataSet>
      <sheetData sheetId="0" refreshError="1"/>
      <sheetData sheetId="1">
        <row r="19">
          <cell r="J19">
            <v>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K-A15"/>
      <sheetName val="IK-A1-5"/>
      <sheetName val="IK-A4-4"/>
      <sheetName val="IK-A5-8"/>
      <sheetName val="IK-PL-B"/>
      <sheetName val="IK-PL-B1"/>
      <sheetName val="IK-PL-B2"/>
      <sheetName val="IK-PL-EP1"/>
      <sheetName val="IK-PL-B3"/>
      <sheetName val="Intercepteur"/>
      <sheetName val="Feuil1"/>
      <sheetName val="Metres"/>
      <sheetName val="Coût desserte"/>
      <sheetName val="Detail estimatif"/>
      <sheetName val="Feuil6"/>
      <sheetName val="PU"/>
      <sheetName val="Divers"/>
      <sheetName val="Rectangulaire"/>
      <sheetName val="PUCana"/>
      <sheetName val="Feuil2"/>
      <sheetName val="Coût_desserte"/>
      <sheetName val="Detail_estimatif"/>
    </sheetNames>
    <sheetDataSet>
      <sheetData sheetId="0" refreshError="1">
        <row r="1">
          <cell r="B1" t="str">
            <v>IK-A15</v>
          </cell>
        </row>
        <row r="2">
          <cell r="B2" t="str">
            <v>N.Piq</v>
          </cell>
          <cell r="C2" t="str">
            <v>Distane partielle</v>
          </cell>
          <cell r="D2" t="str">
            <v>Distance cummulée</v>
          </cell>
          <cell r="E2" t="str">
            <v>Cote TN</v>
          </cell>
        </row>
        <row r="3">
          <cell r="B3" t="str">
            <v>1</v>
          </cell>
          <cell r="C3">
            <v>0</v>
          </cell>
          <cell r="D3">
            <v>0</v>
          </cell>
          <cell r="E3">
            <v>1356</v>
          </cell>
        </row>
        <row r="4">
          <cell r="B4" t="str">
            <v>2</v>
          </cell>
          <cell r="C4">
            <v>68</v>
          </cell>
          <cell r="D4">
            <v>68</v>
          </cell>
          <cell r="E4">
            <v>1355.5</v>
          </cell>
        </row>
        <row r="5">
          <cell r="B5" t="str">
            <v>3</v>
          </cell>
          <cell r="C5">
            <v>44</v>
          </cell>
          <cell r="D5">
            <v>112</v>
          </cell>
          <cell r="E5">
            <v>1356</v>
          </cell>
        </row>
        <row r="6">
          <cell r="B6" t="str">
            <v>4</v>
          </cell>
          <cell r="C6">
            <v>60</v>
          </cell>
          <cell r="D6">
            <v>172</v>
          </cell>
          <cell r="E6">
            <v>1355.05</v>
          </cell>
        </row>
        <row r="7">
          <cell r="B7" t="str">
            <v>5</v>
          </cell>
          <cell r="C7">
            <v>80</v>
          </cell>
          <cell r="D7">
            <v>252</v>
          </cell>
          <cell r="E7">
            <v>1354.6</v>
          </cell>
        </row>
        <row r="8">
          <cell r="D8">
            <v>252</v>
          </cell>
        </row>
        <row r="9">
          <cell r="B9" t="str">
            <v>6</v>
          </cell>
          <cell r="C9">
            <v>30</v>
          </cell>
          <cell r="D9">
            <v>282</v>
          </cell>
          <cell r="E9">
            <v>1353.8</v>
          </cell>
        </row>
        <row r="10">
          <cell r="B10" t="str">
            <v>7</v>
          </cell>
          <cell r="C10">
            <v>32</v>
          </cell>
          <cell r="D10">
            <v>314</v>
          </cell>
          <cell r="E10">
            <v>1352.9</v>
          </cell>
        </row>
        <row r="11">
          <cell r="B11" t="str">
            <v>8</v>
          </cell>
          <cell r="C11">
            <v>40</v>
          </cell>
          <cell r="D11">
            <v>354</v>
          </cell>
          <cell r="E11">
            <v>1352.1</v>
          </cell>
        </row>
        <row r="12">
          <cell r="B12" t="str">
            <v>9</v>
          </cell>
          <cell r="C12">
            <v>54</v>
          </cell>
          <cell r="D12">
            <v>408</v>
          </cell>
          <cell r="E12">
            <v>1351.2</v>
          </cell>
        </row>
        <row r="13">
          <cell r="B13" t="str">
            <v>10</v>
          </cell>
          <cell r="C13">
            <v>30</v>
          </cell>
          <cell r="D13">
            <v>438</v>
          </cell>
          <cell r="E13">
            <v>1350.7</v>
          </cell>
        </row>
        <row r="14">
          <cell r="B14" t="str">
            <v>11</v>
          </cell>
          <cell r="C14">
            <v>50</v>
          </cell>
          <cell r="D14">
            <v>488</v>
          </cell>
          <cell r="E14">
            <v>1350</v>
          </cell>
        </row>
        <row r="15">
          <cell r="D15">
            <v>236</v>
          </cell>
        </row>
        <row r="16">
          <cell r="B16" t="str">
            <v>12</v>
          </cell>
          <cell r="C16">
            <v>50</v>
          </cell>
          <cell r="D16">
            <v>538</v>
          </cell>
          <cell r="E16">
            <v>1349.6</v>
          </cell>
        </row>
        <row r="17">
          <cell r="B17" t="str">
            <v>13</v>
          </cell>
          <cell r="C17">
            <v>50</v>
          </cell>
          <cell r="D17">
            <v>588</v>
          </cell>
          <cell r="E17">
            <v>1349</v>
          </cell>
        </row>
        <row r="18">
          <cell r="B18" t="str">
            <v>14</v>
          </cell>
          <cell r="C18">
            <v>30</v>
          </cell>
          <cell r="D18">
            <v>618</v>
          </cell>
          <cell r="E18">
            <v>1348.78</v>
          </cell>
        </row>
        <row r="19">
          <cell r="B19" t="str">
            <v>A-R36</v>
          </cell>
          <cell r="D19">
            <v>130</v>
          </cell>
          <cell r="F19">
            <v>0.01</v>
          </cell>
          <cell r="H19">
            <v>1647.27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3">
          <cell r="A3" t="str">
            <v>DO</v>
          </cell>
          <cell r="B3">
            <v>10400</v>
          </cell>
          <cell r="D3">
            <v>10400</v>
          </cell>
        </row>
        <row r="4">
          <cell r="A4" t="str">
            <v>Ø300</v>
          </cell>
          <cell r="B4">
            <v>745</v>
          </cell>
          <cell r="C4">
            <v>208</v>
          </cell>
          <cell r="D4">
            <v>953</v>
          </cell>
          <cell r="E4">
            <v>382</v>
          </cell>
          <cell r="F4">
            <v>4160</v>
          </cell>
          <cell r="G4">
            <v>303</v>
          </cell>
          <cell r="H4">
            <v>744.64</v>
          </cell>
          <cell r="I4">
            <v>208</v>
          </cell>
        </row>
        <row r="5">
          <cell r="A5" t="str">
            <v>Ø400</v>
          </cell>
          <cell r="B5">
            <v>1035</v>
          </cell>
          <cell r="C5">
            <v>208</v>
          </cell>
          <cell r="D5">
            <v>1243</v>
          </cell>
          <cell r="E5">
            <v>556</v>
          </cell>
          <cell r="F5">
            <v>4160</v>
          </cell>
          <cell r="G5">
            <v>446</v>
          </cell>
          <cell r="H5">
            <v>1034.8</v>
          </cell>
          <cell r="I5">
            <v>208</v>
          </cell>
        </row>
        <row r="6">
          <cell r="A6" t="str">
            <v>Ø500</v>
          </cell>
          <cell r="B6">
            <v>1353</v>
          </cell>
          <cell r="C6">
            <v>250</v>
          </cell>
          <cell r="D6">
            <v>1603</v>
          </cell>
          <cell r="E6">
            <v>590</v>
          </cell>
          <cell r="F6">
            <v>4160</v>
          </cell>
          <cell r="G6">
            <v>636</v>
          </cell>
          <cell r="H6">
            <v>1353.04</v>
          </cell>
          <cell r="I6">
            <v>249.6</v>
          </cell>
        </row>
        <row r="7">
          <cell r="A7" t="str">
            <v>Ø600</v>
          </cell>
          <cell r="B7">
            <v>1639</v>
          </cell>
          <cell r="C7">
            <v>275</v>
          </cell>
          <cell r="D7">
            <v>1914</v>
          </cell>
          <cell r="E7">
            <v>623</v>
          </cell>
          <cell r="F7">
            <v>4160</v>
          </cell>
          <cell r="G7">
            <v>826</v>
          </cell>
          <cell r="H7">
            <v>1639.04</v>
          </cell>
          <cell r="I7">
            <v>274.56</v>
          </cell>
        </row>
        <row r="8">
          <cell r="A8" t="str">
            <v>Ø700</v>
          </cell>
          <cell r="B8">
            <v>2069.5</v>
          </cell>
          <cell r="C8">
            <v>300</v>
          </cell>
          <cell r="D8">
            <v>2369.5</v>
          </cell>
          <cell r="E8">
            <v>623</v>
          </cell>
          <cell r="F8">
            <v>4160</v>
          </cell>
          <cell r="G8">
            <v>1152</v>
          </cell>
          <cell r="H8">
            <v>1639.04</v>
          </cell>
          <cell r="I8">
            <v>299.52</v>
          </cell>
        </row>
        <row r="9">
          <cell r="A9" t="str">
            <v>Ø800</v>
          </cell>
          <cell r="B9">
            <v>2500</v>
          </cell>
          <cell r="C9">
            <v>324</v>
          </cell>
          <cell r="D9">
            <v>2824</v>
          </cell>
          <cell r="E9">
            <v>691</v>
          </cell>
          <cell r="F9">
            <v>4160</v>
          </cell>
          <cell r="G9">
            <v>1478</v>
          </cell>
          <cell r="H9">
            <v>2500.16</v>
          </cell>
          <cell r="I9">
            <v>324.48</v>
          </cell>
        </row>
        <row r="10">
          <cell r="A10" t="str">
            <v>Ø1000</v>
          </cell>
          <cell r="B10">
            <v>3194</v>
          </cell>
          <cell r="C10">
            <v>458</v>
          </cell>
          <cell r="D10">
            <v>3652</v>
          </cell>
          <cell r="E10">
            <v>691</v>
          </cell>
          <cell r="F10">
            <v>4160</v>
          </cell>
          <cell r="G10">
            <v>1513.2</v>
          </cell>
          <cell r="H10">
            <v>3193.84</v>
          </cell>
          <cell r="I10">
            <v>457.6</v>
          </cell>
        </row>
        <row r="11">
          <cell r="A11" t="str">
            <v>Ø1100</v>
          </cell>
          <cell r="B11">
            <v>3583</v>
          </cell>
          <cell r="C11">
            <v>483</v>
          </cell>
          <cell r="D11">
            <v>4066</v>
          </cell>
          <cell r="E11">
            <v>691</v>
          </cell>
          <cell r="F11">
            <v>4160</v>
          </cell>
          <cell r="G11">
            <v>1749.28</v>
          </cell>
          <cell r="H11">
            <v>3582.8</v>
          </cell>
          <cell r="I11">
            <v>482.56</v>
          </cell>
        </row>
        <row r="12">
          <cell r="A12" t="str">
            <v>Ø1200</v>
          </cell>
          <cell r="B12">
            <v>4064</v>
          </cell>
          <cell r="C12">
            <v>508</v>
          </cell>
          <cell r="D12">
            <v>4572</v>
          </cell>
          <cell r="E12">
            <v>691</v>
          </cell>
          <cell r="F12">
            <v>4160</v>
          </cell>
          <cell r="G12">
            <v>2072.7199999999998</v>
          </cell>
          <cell r="H12">
            <v>4064.32</v>
          </cell>
          <cell r="I12">
            <v>507.52</v>
          </cell>
        </row>
        <row r="13">
          <cell r="A13" t="str">
            <v>Ø1400</v>
          </cell>
          <cell r="B13">
            <v>5235</v>
          </cell>
          <cell r="C13">
            <v>557</v>
          </cell>
          <cell r="D13">
            <v>5792</v>
          </cell>
          <cell r="E13">
            <v>691</v>
          </cell>
          <cell r="F13">
            <v>4160</v>
          </cell>
          <cell r="G13">
            <v>2908.88</v>
          </cell>
          <cell r="H13">
            <v>5235.3599999999997</v>
          </cell>
          <cell r="I13">
            <v>557.44000000000005</v>
          </cell>
        </row>
        <row r="14">
          <cell r="A14" t="str">
            <v>Ø1500</v>
          </cell>
          <cell r="B14">
            <v>6128</v>
          </cell>
          <cell r="C14">
            <v>607</v>
          </cell>
          <cell r="D14">
            <v>6735</v>
          </cell>
          <cell r="E14">
            <v>691</v>
          </cell>
          <cell r="F14">
            <v>4160</v>
          </cell>
          <cell r="G14">
            <v>3442.4</v>
          </cell>
          <cell r="H14">
            <v>6127.68</v>
          </cell>
          <cell r="I14">
            <v>607.36</v>
          </cell>
        </row>
        <row r="15">
          <cell r="A15" t="str">
            <v>T100</v>
          </cell>
          <cell r="B15">
            <v>1648</v>
          </cell>
          <cell r="C15">
            <v>208</v>
          </cell>
          <cell r="D15">
            <v>1856</v>
          </cell>
          <cell r="E15">
            <v>646</v>
          </cell>
          <cell r="F15">
            <v>6240</v>
          </cell>
          <cell r="G15">
            <v>936</v>
          </cell>
          <cell r="H15">
            <v>1647.9729584377808</v>
          </cell>
          <cell r="I15">
            <v>208</v>
          </cell>
        </row>
        <row r="16">
          <cell r="A16" t="str">
            <v>T130</v>
          </cell>
          <cell r="B16">
            <v>2220</v>
          </cell>
          <cell r="C16">
            <v>270</v>
          </cell>
          <cell r="D16">
            <v>2490</v>
          </cell>
          <cell r="E16">
            <v>747</v>
          </cell>
          <cell r="F16">
            <v>6240</v>
          </cell>
          <cell r="G16">
            <v>1248</v>
          </cell>
          <cell r="H16">
            <v>2220.1358997598495</v>
          </cell>
          <cell r="I16">
            <v>270.39999999999998</v>
          </cell>
        </row>
        <row r="17">
          <cell r="A17" t="str">
            <v>T150</v>
          </cell>
          <cell r="B17">
            <v>2679</v>
          </cell>
          <cell r="C17">
            <v>312</v>
          </cell>
          <cell r="D17">
            <v>2991</v>
          </cell>
          <cell r="E17">
            <v>814</v>
          </cell>
          <cell r="F17">
            <v>6240</v>
          </cell>
          <cell r="G17">
            <v>1508</v>
          </cell>
          <cell r="H17">
            <v>2679.1191564850074</v>
          </cell>
          <cell r="I17">
            <v>312</v>
          </cell>
        </row>
        <row r="18">
          <cell r="A18" t="str">
            <v>T180</v>
          </cell>
          <cell r="B18">
            <v>3548</v>
          </cell>
          <cell r="C18">
            <v>374</v>
          </cell>
          <cell r="D18">
            <v>3922</v>
          </cell>
          <cell r="E18">
            <v>1056</v>
          </cell>
          <cell r="F18">
            <v>6240</v>
          </cell>
          <cell r="G18">
            <v>1872</v>
          </cell>
          <cell r="H18">
            <v>3548.3859853384101</v>
          </cell>
          <cell r="I18">
            <v>374.4</v>
          </cell>
        </row>
        <row r="19">
          <cell r="A19" t="str">
            <v>T200</v>
          </cell>
          <cell r="B19">
            <v>4030</v>
          </cell>
          <cell r="C19">
            <v>416</v>
          </cell>
          <cell r="D19">
            <v>4446</v>
          </cell>
          <cell r="E19">
            <v>1123</v>
          </cell>
          <cell r="F19">
            <v>6240</v>
          </cell>
          <cell r="G19">
            <v>2080</v>
          </cell>
          <cell r="H19">
            <v>4030.3718337511232</v>
          </cell>
          <cell r="I19">
            <v>416</v>
          </cell>
        </row>
        <row r="20">
          <cell r="A20" t="str">
            <v>DL1,5×P2,0</v>
          </cell>
          <cell r="B20">
            <v>5113</v>
          </cell>
          <cell r="C20">
            <v>458</v>
          </cell>
          <cell r="D20">
            <v>5571</v>
          </cell>
          <cell r="E20">
            <v>842</v>
          </cell>
          <cell r="F20">
            <v>7280</v>
          </cell>
          <cell r="G20">
            <v>2939</v>
          </cell>
          <cell r="H20">
            <v>5112.6400000000003</v>
          </cell>
          <cell r="I20">
            <v>457.6</v>
          </cell>
        </row>
        <row r="21">
          <cell r="A21" t="str">
            <v>DL1,6×P2,0</v>
          </cell>
          <cell r="B21">
            <v>5995</v>
          </cell>
          <cell r="C21">
            <v>483</v>
          </cell>
          <cell r="D21">
            <v>6478</v>
          </cell>
          <cell r="E21">
            <v>842</v>
          </cell>
          <cell r="F21">
            <v>7280</v>
          </cell>
          <cell r="G21">
            <v>3702</v>
          </cell>
          <cell r="H21">
            <v>5994.56</v>
          </cell>
          <cell r="I21">
            <v>482.56</v>
          </cell>
        </row>
        <row r="22">
          <cell r="A22" t="str">
            <v>DL2,2×P2,0</v>
          </cell>
          <cell r="B22">
            <v>7542</v>
          </cell>
          <cell r="C22">
            <v>632</v>
          </cell>
          <cell r="D22">
            <v>8174</v>
          </cell>
          <cell r="E22">
            <v>842</v>
          </cell>
          <cell r="F22">
            <v>7280</v>
          </cell>
          <cell r="G22">
            <v>4539</v>
          </cell>
          <cell r="H22">
            <v>7542.08</v>
          </cell>
          <cell r="I22">
            <v>632.32000000000005</v>
          </cell>
        </row>
        <row r="23">
          <cell r="A23" t="str">
            <v>Regards (circulaires)</v>
          </cell>
          <cell r="B23">
            <v>4160</v>
          </cell>
        </row>
        <row r="24">
          <cell r="A24" t="str">
            <v>Regards (ovoïdes)</v>
          </cell>
          <cell r="B24">
            <v>6240</v>
          </cell>
        </row>
        <row r="25">
          <cell r="A25" t="str">
            <v>Regards (dalots)</v>
          </cell>
          <cell r="B25">
            <v>7280</v>
          </cell>
        </row>
        <row r="26">
          <cell r="A26" t="str">
            <v>Déblais</v>
          </cell>
          <cell r="B26">
            <v>94</v>
          </cell>
        </row>
        <row r="27">
          <cell r="A27" t="str">
            <v>Lit de Pose</v>
          </cell>
          <cell r="B27">
            <v>208</v>
          </cell>
        </row>
        <row r="28">
          <cell r="A28" t="str">
            <v>Remblais</v>
          </cell>
          <cell r="B28">
            <v>83</v>
          </cell>
          <cell r="G28">
            <v>1.04</v>
          </cell>
        </row>
        <row r="29">
          <cell r="A29" t="str">
            <v>Remblais secondaire</v>
          </cell>
          <cell r="B29">
            <v>83</v>
          </cell>
        </row>
        <row r="30">
          <cell r="A30" t="str">
            <v>Roches</v>
          </cell>
          <cell r="B30">
            <v>104</v>
          </cell>
        </row>
        <row r="31">
          <cell r="A31" t="str">
            <v>Chaussée</v>
          </cell>
          <cell r="B31">
            <v>208</v>
          </cell>
        </row>
        <row r="32">
          <cell r="A32" t="str">
            <v>Jonction A</v>
          </cell>
          <cell r="B32">
            <v>10000</v>
          </cell>
          <cell r="D32">
            <v>10000</v>
          </cell>
          <cell r="G32">
            <v>0</v>
          </cell>
          <cell r="H32">
            <v>0</v>
          </cell>
        </row>
        <row r="33">
          <cell r="A33" t="str">
            <v>Retenue</v>
          </cell>
          <cell r="B33">
            <v>500</v>
          </cell>
          <cell r="D33">
            <v>500</v>
          </cell>
        </row>
        <row r="39">
          <cell r="A39" t="str">
            <v>Ø300</v>
          </cell>
          <cell r="B39">
            <v>0.3</v>
          </cell>
          <cell r="C39">
            <v>1</v>
          </cell>
          <cell r="D39">
            <v>0.1</v>
          </cell>
          <cell r="E39">
            <v>1.36</v>
          </cell>
        </row>
        <row r="40">
          <cell r="A40" t="str">
            <v>Ø400</v>
          </cell>
          <cell r="B40">
            <v>0.4</v>
          </cell>
          <cell r="C40">
            <v>1</v>
          </cell>
          <cell r="D40">
            <v>0.18</v>
          </cell>
          <cell r="E40">
            <v>1.98</v>
          </cell>
        </row>
        <row r="41">
          <cell r="A41" t="str">
            <v>Ø500</v>
          </cell>
          <cell r="B41">
            <v>0.5</v>
          </cell>
          <cell r="C41">
            <v>1.2</v>
          </cell>
          <cell r="D41">
            <v>0.28000000000000003</v>
          </cell>
          <cell r="E41">
            <v>2.1</v>
          </cell>
        </row>
        <row r="42">
          <cell r="A42" t="str">
            <v>Ø600</v>
          </cell>
          <cell r="B42">
            <v>0.6</v>
          </cell>
          <cell r="C42">
            <v>1.32</v>
          </cell>
          <cell r="D42">
            <v>0.41</v>
          </cell>
          <cell r="E42">
            <v>2.2200000000000002</v>
          </cell>
        </row>
        <row r="43">
          <cell r="A43" t="str">
            <v>Ø700</v>
          </cell>
          <cell r="B43">
            <v>0.7</v>
          </cell>
          <cell r="C43">
            <v>1.44</v>
          </cell>
          <cell r="D43">
            <v>0.55000000000000004</v>
          </cell>
          <cell r="E43">
            <v>2.2200000000000002</v>
          </cell>
        </row>
        <row r="44">
          <cell r="A44" t="str">
            <v>Ø800</v>
          </cell>
          <cell r="B44">
            <v>0.8</v>
          </cell>
          <cell r="C44">
            <v>1.56</v>
          </cell>
          <cell r="D44">
            <v>0.72</v>
          </cell>
          <cell r="E44">
            <v>2.46</v>
          </cell>
        </row>
        <row r="45">
          <cell r="A45" t="str">
            <v>Ø1000</v>
          </cell>
          <cell r="B45">
            <v>1</v>
          </cell>
          <cell r="C45">
            <v>2.2000000000000002</v>
          </cell>
          <cell r="D45">
            <v>1.1299999999999999</v>
          </cell>
          <cell r="E45">
            <v>2.46</v>
          </cell>
        </row>
        <row r="46">
          <cell r="A46" t="str">
            <v>Ø1100</v>
          </cell>
          <cell r="B46">
            <v>1.1000000000000001</v>
          </cell>
          <cell r="C46">
            <v>2.3199999999999998</v>
          </cell>
          <cell r="D46">
            <v>1.37</v>
          </cell>
          <cell r="E46">
            <v>2.46</v>
          </cell>
        </row>
        <row r="47">
          <cell r="A47" t="str">
            <v>Ø1200</v>
          </cell>
          <cell r="B47">
            <v>1.2</v>
          </cell>
          <cell r="C47">
            <v>2.44</v>
          </cell>
          <cell r="D47">
            <v>1.63</v>
          </cell>
          <cell r="E47">
            <v>2.46</v>
          </cell>
        </row>
        <row r="48">
          <cell r="A48" t="str">
            <v>Ø1400</v>
          </cell>
          <cell r="B48">
            <v>1.4</v>
          </cell>
          <cell r="C48">
            <v>2.68</v>
          </cell>
          <cell r="D48">
            <v>2.2200000000000002</v>
          </cell>
          <cell r="E48">
            <v>2.46</v>
          </cell>
        </row>
        <row r="49">
          <cell r="A49" t="str">
            <v>Ø1500</v>
          </cell>
          <cell r="B49">
            <v>1.5</v>
          </cell>
          <cell r="C49">
            <v>2.8</v>
          </cell>
          <cell r="D49">
            <v>2.54</v>
          </cell>
          <cell r="E49">
            <v>2.46</v>
          </cell>
        </row>
        <row r="50">
          <cell r="A50" t="str">
            <v>-</v>
          </cell>
          <cell r="B50">
            <v>0</v>
          </cell>
          <cell r="C50">
            <v>0</v>
          </cell>
          <cell r="D50">
            <v>0</v>
          </cell>
          <cell r="E50">
            <v>0</v>
          </cell>
        </row>
        <row r="51">
          <cell r="A51" t="str">
            <v>T100</v>
          </cell>
          <cell r="B51">
            <v>1</v>
          </cell>
          <cell r="C51">
            <v>1</v>
          </cell>
          <cell r="D51">
            <v>0.9</v>
          </cell>
          <cell r="E51">
            <v>2.2999999999999998</v>
          </cell>
        </row>
        <row r="52">
          <cell r="A52" t="str">
            <v>T130</v>
          </cell>
          <cell r="B52">
            <v>1.3</v>
          </cell>
          <cell r="C52">
            <v>1.3</v>
          </cell>
          <cell r="D52">
            <v>1.53</v>
          </cell>
          <cell r="E52">
            <v>2.66</v>
          </cell>
        </row>
        <row r="53">
          <cell r="A53" t="str">
            <v>T150</v>
          </cell>
          <cell r="B53">
            <v>1.5</v>
          </cell>
          <cell r="C53">
            <v>1.5</v>
          </cell>
          <cell r="D53">
            <v>2.04</v>
          </cell>
          <cell r="E53">
            <v>2.9</v>
          </cell>
        </row>
        <row r="54">
          <cell r="A54" t="str">
            <v>T180</v>
          </cell>
          <cell r="B54">
            <v>1.8</v>
          </cell>
          <cell r="C54">
            <v>1.8</v>
          </cell>
          <cell r="D54">
            <v>2.93</v>
          </cell>
          <cell r="E54">
            <v>3.76</v>
          </cell>
        </row>
        <row r="55">
          <cell r="A55" t="str">
            <v>T200</v>
          </cell>
          <cell r="B55">
            <v>2</v>
          </cell>
          <cell r="C55">
            <v>2</v>
          </cell>
          <cell r="D55">
            <v>3.62</v>
          </cell>
          <cell r="E55">
            <v>4</v>
          </cell>
        </row>
        <row r="56">
          <cell r="A56" t="str">
            <v>DL1,5×P2,0</v>
          </cell>
          <cell r="B56">
            <v>2</v>
          </cell>
          <cell r="C56">
            <v>2.8</v>
          </cell>
          <cell r="D56">
            <v>3</v>
          </cell>
          <cell r="E56">
            <v>3</v>
          </cell>
        </row>
        <row r="57">
          <cell r="A57" t="str">
            <v>DL1,6×P2,0</v>
          </cell>
          <cell r="B57">
            <v>2</v>
          </cell>
          <cell r="C57">
            <v>2.8</v>
          </cell>
          <cell r="D57">
            <v>3.2</v>
          </cell>
          <cell r="E57">
            <v>3</v>
          </cell>
        </row>
        <row r="58">
          <cell r="A58" t="str">
            <v>DL2,2×P2,0</v>
          </cell>
          <cell r="B58">
            <v>2</v>
          </cell>
          <cell r="C58">
            <v>2.8</v>
          </cell>
          <cell r="D58">
            <v>4.4000000000000004</v>
          </cell>
          <cell r="E58">
            <v>3</v>
          </cell>
        </row>
        <row r="63">
          <cell r="A63" t="str">
            <v>Ø300</v>
          </cell>
          <cell r="B63" t="str">
            <v>Ø300</v>
          </cell>
        </row>
        <row r="64">
          <cell r="A64" t="str">
            <v>Ø400</v>
          </cell>
          <cell r="B64" t="str">
            <v>Ø400</v>
          </cell>
        </row>
        <row r="65">
          <cell r="A65" t="str">
            <v>Ø500</v>
          </cell>
          <cell r="B65" t="str">
            <v>Ø500</v>
          </cell>
        </row>
        <row r="66">
          <cell r="A66" t="str">
            <v>Ø600</v>
          </cell>
          <cell r="B66" t="str">
            <v>Ø600</v>
          </cell>
        </row>
        <row r="67">
          <cell r="A67" t="str">
            <v>Ø800</v>
          </cell>
          <cell r="B67" t="str">
            <v>Ø800</v>
          </cell>
        </row>
        <row r="68">
          <cell r="A68" t="str">
            <v>T100</v>
          </cell>
          <cell r="B68" t="str">
            <v>Ø800</v>
          </cell>
        </row>
        <row r="69">
          <cell r="A69" t="str">
            <v>T130</v>
          </cell>
          <cell r="B69" t="str">
            <v>Ø1000</v>
          </cell>
        </row>
        <row r="70">
          <cell r="A70" t="str">
            <v>T150</v>
          </cell>
          <cell r="B70" t="str">
            <v>Ø1200</v>
          </cell>
        </row>
        <row r="71">
          <cell r="A71" t="str">
            <v>T180</v>
          </cell>
          <cell r="B71" t="str">
            <v>Ø1400</v>
          </cell>
        </row>
        <row r="72">
          <cell r="A72" t="str">
            <v>T200</v>
          </cell>
          <cell r="B72" t="str">
            <v>Ø1500</v>
          </cell>
        </row>
        <row r="73">
          <cell r="A73" t="str">
            <v>-</v>
          </cell>
          <cell r="B73" t="str">
            <v>-</v>
          </cell>
        </row>
        <row r="75">
          <cell r="A75" t="str">
            <v>DL1,5×P2,0</v>
          </cell>
          <cell r="B75" t="str">
            <v>DL1,5×P2,0</v>
          </cell>
        </row>
        <row r="76">
          <cell r="A76" t="str">
            <v>DL1,6×P2,0</v>
          </cell>
          <cell r="B76" t="str">
            <v>DL1,6×P2,0</v>
          </cell>
        </row>
        <row r="77">
          <cell r="A77" t="str">
            <v>DL2,2×P2,0</v>
          </cell>
          <cell r="B77" t="str">
            <v>DL2,2×P2,0</v>
          </cell>
        </row>
      </sheetData>
      <sheetData sheetId="16" refreshError="1">
        <row r="9">
          <cell r="B9">
            <v>100</v>
          </cell>
          <cell r="C9">
            <v>100</v>
          </cell>
          <cell r="D9">
            <v>100</v>
          </cell>
          <cell r="E9">
            <v>100</v>
          </cell>
          <cell r="F9">
            <v>120</v>
          </cell>
          <cell r="G9">
            <v>75</v>
          </cell>
          <cell r="H9">
            <v>70</v>
          </cell>
        </row>
        <row r="11">
          <cell r="B11">
            <v>800</v>
          </cell>
          <cell r="C11">
            <v>1201</v>
          </cell>
          <cell r="D11">
            <v>2000</v>
          </cell>
        </row>
        <row r="20">
          <cell r="E20">
            <v>390</v>
          </cell>
        </row>
      </sheetData>
      <sheetData sheetId="17" refreshError="1">
        <row r="4">
          <cell r="C4">
            <v>800</v>
          </cell>
        </row>
        <row r="5">
          <cell r="C5">
            <v>140</v>
          </cell>
        </row>
        <row r="6">
          <cell r="C6">
            <v>10</v>
          </cell>
        </row>
      </sheetData>
      <sheetData sheetId="18" refreshError="1">
        <row r="3">
          <cell r="F3">
            <v>150</v>
          </cell>
        </row>
        <row r="4">
          <cell r="F4">
            <v>200</v>
          </cell>
        </row>
        <row r="5">
          <cell r="B5">
            <v>0.1</v>
          </cell>
          <cell r="F5">
            <v>80</v>
          </cell>
        </row>
        <row r="6">
          <cell r="B6">
            <v>0.25</v>
          </cell>
          <cell r="F6">
            <v>40</v>
          </cell>
        </row>
        <row r="7">
          <cell r="F7">
            <v>400</v>
          </cell>
        </row>
        <row r="8">
          <cell r="B8">
            <v>1</v>
          </cell>
          <cell r="F8">
            <v>200</v>
          </cell>
        </row>
        <row r="11">
          <cell r="B11">
            <v>1</v>
          </cell>
        </row>
        <row r="12">
          <cell r="B12">
            <v>1.5</v>
          </cell>
          <cell r="E12">
            <v>400</v>
          </cell>
          <cell r="F12">
            <v>800</v>
          </cell>
        </row>
        <row r="13">
          <cell r="B13">
            <v>2</v>
          </cell>
        </row>
        <row r="15">
          <cell r="B15">
            <v>0.1</v>
          </cell>
        </row>
      </sheetData>
      <sheetData sheetId="19" refreshError="1"/>
      <sheetData sheetId="20"/>
      <sheetData sheetId="2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Climat"/>
      <sheetName val="Feuil1"/>
      <sheetName val="% ECPP (2)"/>
      <sheetName val="% ECPP"/>
      <sheetName val="Stat-Pro POP"/>
      <sheetName val="Rep pop"/>
      <sheetName val="pop-zone"/>
      <sheetName val="TDY"/>
      <sheetName val="TDY (2)"/>
      <sheetName val="Feuil3"/>
      <sheetName val="Données BV"/>
      <sheetName val="Stat.AEP-1"/>
      <sheetName val="Dotations"/>
      <sheetName val="F.AEP (2)"/>
      <sheetName val="Cp"/>
      <sheetName val="CH.P"/>
      <sheetName val="Surface STEP"/>
      <sheetName val="%"/>
      <sheetName val="abattoir"/>
      <sheetName val="F.EU"/>
      <sheetName val="Ch.Poll1"/>
      <sheetName val="Ch.Poll2"/>
      <sheetName val="Dim Lagunage"/>
      <sheetName val="Lagunage TXT"/>
      <sheetName val="boues"/>
      <sheetName val="DIM INFILTRATION"/>
      <sheetName val="Inf TXT"/>
      <sheetName val="DIM LB"/>
      <sheetName val="LB TXT"/>
      <sheetName val="Superficie Bassins"/>
      <sheetName val="Métré"/>
      <sheetName val="CS"/>
      <sheetName val="CS site 2.1"/>
      <sheetName val="Compar des Sites"/>
      <sheetName val="M-trch 1"/>
      <sheetName val="Cout STEP+terrain"/>
      <sheetName val="Couts trch-1+2"/>
      <sheetName val="C-lag2.1"/>
      <sheetName val="C-INF2.1"/>
      <sheetName val="C-LB2.1"/>
      <sheetName val="PU"/>
      <sheetName val="Réhabilitation"/>
      <sheetName val="Coll Structuraux"/>
      <sheetName val="Réseau InSite Quartier"/>
      <sheetName val="BP-Réseau.V2.1"/>
      <sheetName val="BP-Réseau.V2.1 sans Moh"/>
      <sheetName val="BP-Réseau.V4"/>
      <sheetName val="BP-Réseau.V4 sans Moh"/>
      <sheetName val="C-lag4"/>
      <sheetName val="C-INF4"/>
      <sheetName val="C-LB4"/>
      <sheetName val="récap CDV2.1"/>
      <sheetName val="récap CDV4"/>
      <sheetName val="B.Prix"/>
      <sheetName val="DV-Lag"/>
      <sheetName val="DV-IP"/>
      <sheetName val="DV-LB"/>
      <sheetName val="CDV-Lag"/>
      <sheetName val="Rythme"/>
      <sheetName val="SCH Lagun"/>
      <sheetName val="SCH INFPER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1">
          <cell r="B21">
            <v>5.5863453815261046</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
      <sheetName val="Stat et Prev"/>
      <sheetName val="F.EU"/>
      <sheetName val="zonage"/>
      <sheetName val="recappe"/>
      <sheetName val="densité"/>
      <sheetName val="Table"/>
      <sheetName val="Débit EU Var I"/>
      <sheetName val="Verif-EU-Var1"/>
      <sheetName val="Dim-EU-Var1"/>
      <sheetName val="Rapport"/>
      <sheetName val="Débit EU Var II"/>
      <sheetName val="Verif-EU-Var2"/>
      <sheetName val="Dim-EU-Var2 "/>
    </sheetNames>
    <sheetDataSet>
      <sheetData sheetId="0" refreshError="1">
        <row r="30">
          <cell r="E30">
            <v>1982</v>
          </cell>
          <cell r="F30">
            <v>1994</v>
          </cell>
          <cell r="G30">
            <v>1995</v>
          </cell>
          <cell r="H30">
            <v>1996</v>
          </cell>
          <cell r="I30">
            <v>1997</v>
          </cell>
          <cell r="J30">
            <v>1998</v>
          </cell>
          <cell r="K30">
            <v>1999</v>
          </cell>
          <cell r="L30">
            <v>2000</v>
          </cell>
          <cell r="M30">
            <v>2001</v>
          </cell>
          <cell r="N30">
            <v>2003</v>
          </cell>
          <cell r="O30">
            <v>2004</v>
          </cell>
          <cell r="P30">
            <v>2005</v>
          </cell>
          <cell r="Q30">
            <v>2007</v>
          </cell>
          <cell r="R30">
            <v>2010</v>
          </cell>
          <cell r="S30">
            <v>2015</v>
          </cell>
          <cell r="T30">
            <v>2020</v>
          </cell>
          <cell r="U30">
            <v>2025</v>
          </cell>
          <cell r="V30">
            <v>2030</v>
          </cell>
          <cell r="W30">
            <v>2035</v>
          </cell>
        </row>
        <row r="31">
          <cell r="E31">
            <v>3597</v>
          </cell>
          <cell r="F31">
            <v>15167</v>
          </cell>
          <cell r="G31">
            <v>16574.682452894074</v>
          </cell>
          <cell r="H31">
            <v>18113.014994018245</v>
          </cell>
          <cell r="I31">
            <v>19794.123543901987</v>
          </cell>
          <cell r="J31">
            <v>21631.259456288633</v>
          </cell>
          <cell r="K31">
            <v>23638.90397205421</v>
          </cell>
          <cell r="L31">
            <v>25832.88236772301</v>
          </cell>
          <cell r="M31">
            <v>28230.488698356647</v>
          </cell>
          <cell r="N31">
            <v>33713.935852956849</v>
          </cell>
          <cell r="O31">
            <v>36843</v>
          </cell>
          <cell r="P31">
            <v>39053.58</v>
          </cell>
          <cell r="Q31">
            <v>43880.602488000011</v>
          </cell>
          <cell r="R31">
            <v>52262.499652847837</v>
          </cell>
          <cell r="S31">
            <v>63585.321889316328</v>
          </cell>
          <cell r="T31">
            <v>73712.815172304705</v>
          </cell>
          <cell r="U31">
            <v>83399.284481234194</v>
          </cell>
          <cell r="V31">
            <v>92079.548996346348</v>
          </cell>
          <cell r="W31">
            <v>101663.26241417983</v>
          </cell>
        </row>
        <row r="32">
          <cell r="F32">
            <v>0.12740495027129128</v>
          </cell>
          <cell r="G32">
            <v>9.2812187835041415E-2</v>
          </cell>
          <cell r="H32">
            <v>9.2812187835041415E-2</v>
          </cell>
          <cell r="I32">
            <v>9.2812187835041415E-2</v>
          </cell>
          <cell r="J32">
            <v>9.2812187835041415E-2</v>
          </cell>
          <cell r="K32">
            <v>9.2812187835041415E-2</v>
          </cell>
          <cell r="L32">
            <v>9.2812187835041415E-2</v>
          </cell>
          <cell r="M32">
            <v>9.2812187835041415E-2</v>
          </cell>
          <cell r="N32">
            <v>9.2812187835041415E-2</v>
          </cell>
          <cell r="O32">
            <v>9.2812187835041415E-2</v>
          </cell>
          <cell r="P32">
            <v>0.06</v>
          </cell>
          <cell r="Q32">
            <v>0.06</v>
          </cell>
          <cell r="R32">
            <v>0.06</v>
          </cell>
          <cell r="S32">
            <v>0.04</v>
          </cell>
          <cell r="T32">
            <v>0.03</v>
          </cell>
          <cell r="U32">
            <v>2.5000000000000001E-2</v>
          </cell>
          <cell r="V32">
            <v>0.02</v>
          </cell>
          <cell r="W32">
            <v>0.02</v>
          </cell>
        </row>
        <row r="33">
          <cell r="E33">
            <v>382</v>
          </cell>
          <cell r="F33">
            <v>2769</v>
          </cell>
          <cell r="O33">
            <v>5105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
      <sheetName val="consomm"/>
      <sheetName val="climatologie"/>
      <sheetName val="zonning"/>
      <sheetName val="densité"/>
      <sheetName val="remplissage"/>
      <sheetName val="Consomm Educ"/>
      <sheetName val="Abattoir"/>
      <sheetName val="Stat Abattoir"/>
      <sheetName val="EU par bassin"/>
      <sheetName val="EP- CIA"/>
      <sheetName val="Déb par Coll"/>
      <sheetName val="Dim Coll"/>
      <sheetName val="calculs déb EP"/>
      <sheetName val="Dalot"/>
      <sheetName val="Eaux Pluviales"/>
      <sheetName val="calculs"/>
      <sheetName val="Bes en surface"/>
      <sheetName val="Récap Dim+BP"/>
      <sheetName val="Cout lagunage (2)"/>
      <sheetName val="Coût lag"/>
      <sheetName val="Emissaire"/>
      <sheetName val="Hors Site"/>
      <sheetName val="Res Non Structurant"/>
      <sheetName val="Travaux Topo"/>
      <sheetName val="Travaux Géotech"/>
      <sheetName val="Ouvrage Pluviaux"/>
      <sheetName val="Alternative var 1"/>
      <sheetName val="Collecteurs"/>
      <sheetName val="Cout Var 1"/>
      <sheetName val="Cout Var2"/>
      <sheetName val="Comparaison Variante"/>
      <sheetName val="Tranches"/>
      <sheetName val="Cout Tot par Tranche"/>
      <sheetName val="PU"/>
      <sheetName val="Couts U"/>
      <sheetName val="Carac DO"/>
      <sheetName val="Margines"/>
      <sheetName val="dim lag marg"/>
      <sheetName val="Param"/>
      <sheetName val="Rendements"/>
      <sheetName val="Charges Polluantes"/>
      <sheetName val="CH POLL"/>
      <sheetName val="EH &amp; chge"/>
      <sheetName val="Lit de séchage"/>
      <sheetName val="Dimension Lagunage"/>
      <sheetName val="Dimension Lagunage APD "/>
      <sheetName val="dim lag"/>
      <sheetName val="Vérif.Fonct° 2010"/>
      <sheetName val="Vérif.Fonct° 2015"/>
      <sheetName val="Production EU"/>
      <sheetName val="Dessableur Trapezoidal"/>
      <sheetName val="Dessableur Parab"/>
      <sheetName val="PTT"/>
      <sheetName val="calcul V degr par itérations"/>
      <sheetName val="Détail Estimatif"/>
      <sheetName val="Coupe géotechniqu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24">
          <cell r="D24">
            <v>50</v>
          </cell>
        </row>
        <row r="25">
          <cell r="D25">
            <v>100</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EU"/>
      <sheetName val="Données BV"/>
      <sheetName val="Rep pop"/>
      <sheetName val="Débit EU "/>
      <sheetName val="Coeff Ruiss"/>
      <sheetName val="Bassins Elémentaires"/>
      <sheetName val="Dimm Coll Projt-Sans delestage"/>
      <sheetName val="Vérif-Réseau Exist-Sans delest "/>
      <sheetName val="DO"/>
      <sheetName val="Dalot"/>
      <sheetName val="Coll-Restit"/>
      <sheetName val="Coll Projt"/>
      <sheetName val="Dimm Coll Projt-avec delest "/>
      <sheetName val="Coll Exist"/>
      <sheetName val="Vérif-Réseau Exist-Avec Delesta"/>
      <sheetName val="tables"/>
    </sheetNames>
    <sheetDataSet>
      <sheetData sheetId="0" refreshError="1"/>
      <sheetData sheetId="1" refreshError="1"/>
      <sheetData sheetId="2">
        <row r="5">
          <cell r="A5" t="str">
            <v>DESIGNATION</v>
          </cell>
          <cell r="B5" t="str">
            <v>Superficie (ha)</v>
          </cell>
          <cell r="C5" t="str">
            <v>Densité (hab/ha)</v>
          </cell>
          <cell r="D5" t="str">
            <v>Taux de remplissage</v>
          </cell>
          <cell r="K5" t="str">
            <v>Population (hab)</v>
          </cell>
          <cell r="R5" t="str">
            <v>Taux de raccordement %</v>
          </cell>
          <cell r="Y5" t="str">
            <v>Population raccordée (hab)</v>
          </cell>
        </row>
        <row r="6">
          <cell r="D6">
            <v>2003</v>
          </cell>
          <cell r="E6">
            <v>2005</v>
          </cell>
          <cell r="F6">
            <v>2010</v>
          </cell>
          <cell r="G6">
            <v>2015</v>
          </cell>
          <cell r="H6">
            <v>2020</v>
          </cell>
          <cell r="I6">
            <v>2025</v>
          </cell>
          <cell r="J6" t="str">
            <v>SAT.</v>
          </cell>
          <cell r="K6">
            <v>2003</v>
          </cell>
          <cell r="L6">
            <v>2005</v>
          </cell>
          <cell r="M6">
            <v>2010</v>
          </cell>
          <cell r="N6">
            <v>2015</v>
          </cell>
          <cell r="O6">
            <v>2020</v>
          </cell>
          <cell r="P6">
            <v>2025</v>
          </cell>
          <cell r="Q6" t="str">
            <v>SAT.</v>
          </cell>
          <cell r="R6">
            <v>2003</v>
          </cell>
          <cell r="S6">
            <v>2005</v>
          </cell>
          <cell r="T6">
            <v>2010</v>
          </cell>
          <cell r="U6">
            <v>2015</v>
          </cell>
          <cell r="V6">
            <v>2020</v>
          </cell>
          <cell r="W6">
            <v>2025</v>
          </cell>
          <cell r="X6" t="str">
            <v>SAT.</v>
          </cell>
          <cell r="Y6">
            <v>2003</v>
          </cell>
          <cell r="Z6">
            <v>2005</v>
          </cell>
          <cell r="AA6">
            <v>2010</v>
          </cell>
          <cell r="AB6">
            <v>2015</v>
          </cell>
          <cell r="AC6">
            <v>2020</v>
          </cell>
          <cell r="AD6">
            <v>2025</v>
          </cell>
          <cell r="AE6" t="str">
            <v>SAT.</v>
          </cell>
        </row>
        <row r="7">
          <cell r="A7" t="str">
            <v>Zone d'habitat continu à 2 niveaux</v>
          </cell>
        </row>
        <row r="8">
          <cell r="A8" t="str">
            <v>Quartier Ennahda (Ex Ouled Brahim)</v>
          </cell>
          <cell r="B8">
            <v>41.06</v>
          </cell>
          <cell r="C8">
            <v>200</v>
          </cell>
          <cell r="D8">
            <v>0.70506575742815381</v>
          </cell>
          <cell r="E8">
            <v>0.71149537262542606</v>
          </cell>
          <cell r="F8">
            <v>0.69434973209936668</v>
          </cell>
          <cell r="G8">
            <v>0.72260107160253284</v>
          </cell>
          <cell r="H8">
            <v>0.7255236239649292</v>
          </cell>
          <cell r="I8">
            <v>0.77661958110082796</v>
          </cell>
          <cell r="J8">
            <v>0.8470774476376034</v>
          </cell>
          <cell r="K8">
            <v>5790</v>
          </cell>
          <cell r="L8">
            <v>5842.7999999999993</v>
          </cell>
          <cell r="M8">
            <v>5702</v>
          </cell>
          <cell r="N8">
            <v>5934</v>
          </cell>
          <cell r="O8">
            <v>5957.9999999999991</v>
          </cell>
          <cell r="P8">
            <v>6377.5999999999995</v>
          </cell>
          <cell r="Q8">
            <v>6956.2</v>
          </cell>
          <cell r="R8">
            <v>2.8958218667706016E-2</v>
          </cell>
          <cell r="S8">
            <v>0.89778188539741233</v>
          </cell>
          <cell r="T8">
            <v>0.98</v>
          </cell>
          <cell r="U8">
            <v>0.98</v>
          </cell>
          <cell r="V8">
            <v>0.98</v>
          </cell>
          <cell r="W8">
            <v>0.98</v>
          </cell>
          <cell r="X8">
            <v>0.98</v>
          </cell>
          <cell r="Y8">
            <v>167.66808608601784</v>
          </cell>
          <cell r="Z8">
            <v>5245.56</v>
          </cell>
          <cell r="AA8">
            <v>5587.96</v>
          </cell>
          <cell r="AB8">
            <v>5815.32</v>
          </cell>
          <cell r="AC8">
            <v>5838.8399999999992</v>
          </cell>
          <cell r="AD8">
            <v>6250.0479999999998</v>
          </cell>
          <cell r="AE8">
            <v>6817.076</v>
          </cell>
        </row>
        <row r="9">
          <cell r="A9" t="str">
            <v>Lotissement Ezzaitoune</v>
          </cell>
          <cell r="B9">
            <v>5.3</v>
          </cell>
          <cell r="C9">
            <v>200</v>
          </cell>
          <cell r="D9">
            <v>0</v>
          </cell>
          <cell r="E9">
            <v>0.2</v>
          </cell>
          <cell r="F9">
            <v>0.3</v>
          </cell>
          <cell r="G9">
            <v>0.5</v>
          </cell>
          <cell r="H9">
            <v>0.7</v>
          </cell>
          <cell r="I9">
            <v>0.8</v>
          </cell>
          <cell r="J9">
            <v>0.95</v>
          </cell>
          <cell r="K9">
            <v>0</v>
          </cell>
          <cell r="L9">
            <v>212</v>
          </cell>
          <cell r="M9">
            <v>318</v>
          </cell>
          <cell r="N9">
            <v>530</v>
          </cell>
          <cell r="O9">
            <v>742</v>
          </cell>
          <cell r="P9">
            <v>848</v>
          </cell>
          <cell r="Q9">
            <v>1007</v>
          </cell>
          <cell r="R9">
            <v>0.95</v>
          </cell>
          <cell r="S9">
            <v>0.95</v>
          </cell>
          <cell r="T9">
            <v>0.98</v>
          </cell>
          <cell r="U9">
            <v>0.98</v>
          </cell>
          <cell r="V9">
            <v>0.98</v>
          </cell>
          <cell r="W9">
            <v>0.98</v>
          </cell>
          <cell r="X9">
            <v>0.98</v>
          </cell>
          <cell r="Y9">
            <v>0</v>
          </cell>
          <cell r="Z9">
            <v>201.39999999999998</v>
          </cell>
          <cell r="AA9">
            <v>311.64</v>
          </cell>
          <cell r="AB9">
            <v>519.4</v>
          </cell>
          <cell r="AC9">
            <v>727.16</v>
          </cell>
          <cell r="AD9">
            <v>831.04</v>
          </cell>
          <cell r="AE9">
            <v>986.86</v>
          </cell>
        </row>
        <row r="10">
          <cell r="A10" t="str">
            <v>Lotissement Massira</v>
          </cell>
          <cell r="B10">
            <v>18.57</v>
          </cell>
          <cell r="C10">
            <v>200</v>
          </cell>
          <cell r="D10">
            <v>0.36235864297253628</v>
          </cell>
          <cell r="E10">
            <v>0.4</v>
          </cell>
          <cell r="F10">
            <v>0.5</v>
          </cell>
          <cell r="G10">
            <v>0.7</v>
          </cell>
          <cell r="H10">
            <v>0.75</v>
          </cell>
          <cell r="I10">
            <v>0.8</v>
          </cell>
          <cell r="J10">
            <v>0.95</v>
          </cell>
          <cell r="K10">
            <v>1345.7999999999997</v>
          </cell>
          <cell r="L10">
            <v>1485.6</v>
          </cell>
          <cell r="M10">
            <v>1857</v>
          </cell>
          <cell r="N10">
            <v>2599.8000000000002</v>
          </cell>
          <cell r="O10">
            <v>2785.5</v>
          </cell>
          <cell r="P10">
            <v>2971.2</v>
          </cell>
          <cell r="Q10">
            <v>3528.3</v>
          </cell>
          <cell r="R10">
            <v>0.36698816443792437</v>
          </cell>
          <cell r="S10">
            <v>0.95</v>
          </cell>
          <cell r="T10">
            <v>0.98</v>
          </cell>
          <cell r="U10">
            <v>0.98</v>
          </cell>
          <cell r="V10">
            <v>0.98</v>
          </cell>
          <cell r="W10">
            <v>0.98</v>
          </cell>
          <cell r="X10">
            <v>0.98</v>
          </cell>
          <cell r="Y10">
            <v>493.89267170055854</v>
          </cell>
          <cell r="Z10">
            <v>1411.32</v>
          </cell>
          <cell r="AA10">
            <v>1819.86</v>
          </cell>
          <cell r="AB10">
            <v>2547.8040000000001</v>
          </cell>
          <cell r="AC10">
            <v>2729.79</v>
          </cell>
          <cell r="AD10">
            <v>2911.7759999999998</v>
          </cell>
          <cell r="AE10">
            <v>3457.7339999999999</v>
          </cell>
        </row>
        <row r="11">
          <cell r="A11" t="str">
            <v>Lotissement Ezzahra</v>
          </cell>
          <cell r="B11">
            <v>14.28</v>
          </cell>
          <cell r="C11">
            <v>200</v>
          </cell>
          <cell r="D11">
            <v>0</v>
          </cell>
          <cell r="E11">
            <v>0.15</v>
          </cell>
          <cell r="F11">
            <v>0.25</v>
          </cell>
          <cell r="G11">
            <v>0.5</v>
          </cell>
          <cell r="H11">
            <v>0.58914565826330523</v>
          </cell>
          <cell r="I11">
            <v>0.85</v>
          </cell>
          <cell r="J11">
            <v>0.8</v>
          </cell>
          <cell r="K11">
            <v>0</v>
          </cell>
          <cell r="L11">
            <v>428.4</v>
          </cell>
          <cell r="M11">
            <v>714</v>
          </cell>
          <cell r="N11">
            <v>1428</v>
          </cell>
          <cell r="O11">
            <v>1682.5999999999997</v>
          </cell>
          <cell r="P11">
            <v>2427.6</v>
          </cell>
          <cell r="Q11">
            <v>2284.7999999999997</v>
          </cell>
          <cell r="R11">
            <v>0.95</v>
          </cell>
          <cell r="S11">
            <v>0.95</v>
          </cell>
          <cell r="T11">
            <v>0.98</v>
          </cell>
          <cell r="U11">
            <v>0.98</v>
          </cell>
          <cell r="V11">
            <v>0.98</v>
          </cell>
          <cell r="W11">
            <v>0.98</v>
          </cell>
          <cell r="X11">
            <v>0.98</v>
          </cell>
          <cell r="Y11">
            <v>0</v>
          </cell>
          <cell r="Z11">
            <v>406.97999999999996</v>
          </cell>
          <cell r="AA11">
            <v>699.72</v>
          </cell>
          <cell r="AB11">
            <v>1399.44</v>
          </cell>
          <cell r="AC11">
            <v>1648.9479999999996</v>
          </cell>
          <cell r="AD11">
            <v>2379.0479999999998</v>
          </cell>
          <cell r="AE11">
            <v>2239.1039999999998</v>
          </cell>
        </row>
        <row r="12">
          <cell r="A12" t="str">
            <v>Hay El Mohammadi (Ex Ouled Bani)</v>
          </cell>
          <cell r="B12">
            <v>29.07</v>
          </cell>
          <cell r="C12">
            <v>200</v>
          </cell>
          <cell r="D12">
            <v>0.8</v>
          </cell>
          <cell r="E12">
            <v>0.75</v>
          </cell>
          <cell r="F12">
            <v>0.7</v>
          </cell>
          <cell r="G12">
            <v>0.68292053663570684</v>
          </cell>
          <cell r="H12">
            <v>0.68292053663570684</v>
          </cell>
          <cell r="I12">
            <v>0.68292053663570684</v>
          </cell>
          <cell r="J12">
            <v>0.8</v>
          </cell>
          <cell r="K12">
            <v>4651.2</v>
          </cell>
          <cell r="L12">
            <v>4360.5</v>
          </cell>
          <cell r="M12">
            <v>4069.8</v>
          </cell>
          <cell r="N12">
            <v>3970.4999999999995</v>
          </cell>
          <cell r="O12">
            <v>3970.4999999999995</v>
          </cell>
          <cell r="P12">
            <v>3970.4999999999995</v>
          </cell>
          <cell r="Q12">
            <v>4651.2</v>
          </cell>
          <cell r="R12">
            <v>8.494864037169006E-2</v>
          </cell>
          <cell r="S12">
            <v>0.95</v>
          </cell>
          <cell r="T12">
            <v>0.98</v>
          </cell>
          <cell r="U12">
            <v>0.98</v>
          </cell>
          <cell r="V12">
            <v>0.98</v>
          </cell>
          <cell r="W12">
            <v>0.98</v>
          </cell>
          <cell r="X12">
            <v>0.98</v>
          </cell>
          <cell r="Y12">
            <v>395.11311609680479</v>
          </cell>
          <cell r="Z12">
            <v>4142.4749999999995</v>
          </cell>
          <cell r="AA12">
            <v>3988.404</v>
          </cell>
          <cell r="AB12">
            <v>3891.0899999999997</v>
          </cell>
          <cell r="AC12">
            <v>3891.0899999999997</v>
          </cell>
          <cell r="AD12">
            <v>3891.0899999999997</v>
          </cell>
          <cell r="AE12">
            <v>4558.1759999999995</v>
          </cell>
        </row>
        <row r="13">
          <cell r="A13" t="str">
            <v>Quartier El Qods</v>
          </cell>
          <cell r="B13">
            <v>5.77</v>
          </cell>
          <cell r="C13">
            <v>200</v>
          </cell>
          <cell r="D13">
            <v>0.47027729636048526</v>
          </cell>
          <cell r="E13">
            <v>0.55000000000000004</v>
          </cell>
          <cell r="F13">
            <v>0.65</v>
          </cell>
          <cell r="G13">
            <v>0.67027729636048528</v>
          </cell>
          <cell r="H13">
            <v>0.7</v>
          </cell>
          <cell r="I13">
            <v>0.8</v>
          </cell>
          <cell r="J13">
            <v>0.8</v>
          </cell>
          <cell r="K13">
            <v>542.69999999999993</v>
          </cell>
          <cell r="L13">
            <v>634.70000000000005</v>
          </cell>
          <cell r="M13">
            <v>750.09999999999991</v>
          </cell>
          <cell r="N13">
            <v>773.5</v>
          </cell>
          <cell r="O13">
            <v>807.8</v>
          </cell>
          <cell r="P13">
            <v>923.19999999999993</v>
          </cell>
          <cell r="Q13">
            <v>923.19999999999993</v>
          </cell>
          <cell r="R13">
            <v>0.15128067529741293</v>
          </cell>
          <cell r="S13">
            <v>0.95</v>
          </cell>
          <cell r="T13">
            <v>0.98</v>
          </cell>
          <cell r="U13">
            <v>0.98</v>
          </cell>
          <cell r="V13">
            <v>0.98</v>
          </cell>
          <cell r="W13">
            <v>0.98</v>
          </cell>
          <cell r="X13">
            <v>0.98</v>
          </cell>
          <cell r="Y13">
            <v>82.100022483905988</v>
          </cell>
          <cell r="Z13">
            <v>602.96500000000003</v>
          </cell>
          <cell r="AA13">
            <v>735.09799999999984</v>
          </cell>
          <cell r="AB13">
            <v>758.03</v>
          </cell>
          <cell r="AC13">
            <v>791.64399999999989</v>
          </cell>
          <cell r="AD13">
            <v>904.73599999999988</v>
          </cell>
          <cell r="AE13">
            <v>904.73599999999988</v>
          </cell>
        </row>
        <row r="14">
          <cell r="A14" t="str">
            <v>Lotissement Ennasser 1 et 2</v>
          </cell>
          <cell r="B14">
            <v>12.03</v>
          </cell>
          <cell r="C14">
            <v>200</v>
          </cell>
          <cell r="D14">
            <v>0.02</v>
          </cell>
          <cell r="E14">
            <v>0.1</v>
          </cell>
          <cell r="F14">
            <v>0.35</v>
          </cell>
          <cell r="G14">
            <v>0.4</v>
          </cell>
          <cell r="H14">
            <v>0.6</v>
          </cell>
          <cell r="I14">
            <v>0.8</v>
          </cell>
          <cell r="J14">
            <v>0.95</v>
          </cell>
          <cell r="K14">
            <v>48.12</v>
          </cell>
          <cell r="L14">
            <v>240.6</v>
          </cell>
          <cell r="M14">
            <v>842.09999999999991</v>
          </cell>
          <cell r="N14">
            <v>962.4</v>
          </cell>
          <cell r="O14">
            <v>1443.6</v>
          </cell>
          <cell r="P14">
            <v>1924.8</v>
          </cell>
          <cell r="Q14">
            <v>2285.6999999999998</v>
          </cell>
          <cell r="R14">
            <v>0.95</v>
          </cell>
          <cell r="S14">
            <v>0.95</v>
          </cell>
          <cell r="T14">
            <v>0.98</v>
          </cell>
          <cell r="U14">
            <v>0.98</v>
          </cell>
          <cell r="V14">
            <v>0.98</v>
          </cell>
          <cell r="W14">
            <v>0.98</v>
          </cell>
          <cell r="X14">
            <v>0.98</v>
          </cell>
          <cell r="Y14">
            <v>45.713999999999999</v>
          </cell>
          <cell r="Z14">
            <v>228.57</v>
          </cell>
          <cell r="AA14">
            <v>825.25799999999992</v>
          </cell>
          <cell r="AB14">
            <v>943.15199999999993</v>
          </cell>
          <cell r="AC14">
            <v>1414.7279999999998</v>
          </cell>
          <cell r="AD14">
            <v>1886.3039999999999</v>
          </cell>
          <cell r="AE14">
            <v>2239.9859999999999</v>
          </cell>
        </row>
        <row r="15">
          <cell r="A15" t="str">
            <v>Hay El Amal (Ex Belhachmi)</v>
          </cell>
          <cell r="B15">
            <v>24.76</v>
          </cell>
          <cell r="C15">
            <v>200</v>
          </cell>
          <cell r="D15">
            <v>0.23542003231017772</v>
          </cell>
          <cell r="E15">
            <v>0.29365508885298869</v>
          </cell>
          <cell r="F15">
            <v>0.36328756058158312</v>
          </cell>
          <cell r="G15">
            <v>0.41213651050080785</v>
          </cell>
          <cell r="H15">
            <v>0.46098546042003224</v>
          </cell>
          <cell r="I15">
            <v>0.54063004846526652</v>
          </cell>
          <cell r="J15">
            <v>0.8</v>
          </cell>
          <cell r="K15">
            <v>1165.8000000000002</v>
          </cell>
          <cell r="L15">
            <v>1454.18</v>
          </cell>
          <cell r="M15">
            <v>1798.9999999999998</v>
          </cell>
          <cell r="N15">
            <v>2040.9000000000005</v>
          </cell>
          <cell r="O15">
            <v>2282.7999999999997</v>
          </cell>
          <cell r="P15">
            <v>2677.2</v>
          </cell>
          <cell r="Q15">
            <v>3961.6000000000004</v>
          </cell>
          <cell r="R15">
            <v>0.20325023351182828</v>
          </cell>
          <cell r="S15">
            <v>0.62896615274587719</v>
          </cell>
          <cell r="T15">
            <v>0.70721227104696682</v>
          </cell>
          <cell r="U15">
            <v>0.91675535803037134</v>
          </cell>
          <cell r="V15">
            <v>0.95687576660241813</v>
          </cell>
          <cell r="W15">
            <v>0.94924390222393706</v>
          </cell>
          <cell r="X15">
            <v>0.9800000000000002</v>
          </cell>
          <cell r="Y15">
            <v>236.94912222808944</v>
          </cell>
          <cell r="Z15">
            <v>914.62999999999977</v>
          </cell>
          <cell r="AA15">
            <v>1272.2748756134931</v>
          </cell>
          <cell r="AB15">
            <v>1871.0060102041853</v>
          </cell>
          <cell r="AC15">
            <v>2184.3559999999998</v>
          </cell>
          <cell r="AD15">
            <v>2541.3157750339242</v>
          </cell>
          <cell r="AE15">
            <v>3882.3680000000013</v>
          </cell>
        </row>
        <row r="16">
          <cell r="A16" t="str">
            <v>Douar Sraghna</v>
          </cell>
          <cell r="B16">
            <v>6.4</v>
          </cell>
          <cell r="C16">
            <v>200</v>
          </cell>
          <cell r="D16">
            <v>0</v>
          </cell>
          <cell r="E16">
            <v>0</v>
          </cell>
          <cell r="F16">
            <v>0</v>
          </cell>
          <cell r="G16">
            <v>0</v>
          </cell>
          <cell r="H16">
            <v>0</v>
          </cell>
          <cell r="I16">
            <v>0</v>
          </cell>
          <cell r="J16">
            <v>0.8</v>
          </cell>
          <cell r="K16">
            <v>0</v>
          </cell>
          <cell r="L16">
            <v>0</v>
          </cell>
          <cell r="M16">
            <v>0</v>
          </cell>
          <cell r="N16">
            <v>0</v>
          </cell>
          <cell r="O16">
            <v>0</v>
          </cell>
          <cell r="P16">
            <v>0</v>
          </cell>
          <cell r="Q16">
            <v>0</v>
          </cell>
          <cell r="R16">
            <v>0</v>
          </cell>
          <cell r="S16">
            <v>0</v>
          </cell>
          <cell r="T16">
            <v>0</v>
          </cell>
          <cell r="U16">
            <v>0</v>
          </cell>
          <cell r="V16">
            <v>0</v>
          </cell>
          <cell r="Y16">
            <v>0</v>
          </cell>
          <cell r="Z16">
            <v>0</v>
          </cell>
          <cell r="AA16">
            <v>0</v>
          </cell>
          <cell r="AC16">
            <v>0</v>
          </cell>
          <cell r="AD16">
            <v>0</v>
          </cell>
          <cell r="AE16">
            <v>0</v>
          </cell>
        </row>
        <row r="17">
          <cell r="A17" t="str">
            <v>Douar Kribat</v>
          </cell>
          <cell r="B17">
            <v>16.2</v>
          </cell>
          <cell r="C17">
            <v>200</v>
          </cell>
          <cell r="J17">
            <v>0.8</v>
          </cell>
          <cell r="K17">
            <v>663.83943586658961</v>
          </cell>
          <cell r="L17">
            <v>710.45707119042481</v>
          </cell>
          <cell r="M17">
            <v>864.37965769443406</v>
          </cell>
          <cell r="N17">
            <v>1026.6118823234124</v>
          </cell>
          <cell r="O17">
            <v>1190.1245395458543</v>
          </cell>
          <cell r="P17">
            <v>1346.5166784048527</v>
          </cell>
          <cell r="Q17">
            <v>2592</v>
          </cell>
          <cell r="R17">
            <v>0</v>
          </cell>
          <cell r="S17">
            <v>0.9</v>
          </cell>
          <cell r="T17">
            <v>0.95</v>
          </cell>
          <cell r="U17">
            <v>0.95</v>
          </cell>
          <cell r="V17">
            <v>0.95</v>
          </cell>
          <cell r="W17">
            <v>0.95</v>
          </cell>
          <cell r="X17">
            <v>0.98</v>
          </cell>
          <cell r="Z17">
            <v>639.41136407138231</v>
          </cell>
          <cell r="AA17">
            <v>821.1606748097123</v>
          </cell>
          <cell r="AB17">
            <v>975.28128820724169</v>
          </cell>
          <cell r="AC17">
            <v>1130.6183125685616</v>
          </cell>
          <cell r="AD17">
            <v>1279.1908444846099</v>
          </cell>
          <cell r="AE17">
            <v>2540.16</v>
          </cell>
        </row>
        <row r="18">
          <cell r="A18" t="str">
            <v>H1</v>
          </cell>
          <cell r="B18">
            <v>12.05</v>
          </cell>
          <cell r="C18">
            <v>200</v>
          </cell>
          <cell r="D18">
            <v>0</v>
          </cell>
          <cell r="E18">
            <v>0</v>
          </cell>
          <cell r="F18">
            <v>0.1</v>
          </cell>
          <cell r="G18">
            <v>0.2</v>
          </cell>
          <cell r="H18">
            <v>0.25</v>
          </cell>
          <cell r="I18">
            <v>0.3</v>
          </cell>
          <cell r="J18">
            <v>0.8</v>
          </cell>
          <cell r="K18">
            <v>0</v>
          </cell>
          <cell r="L18">
            <v>0</v>
          </cell>
          <cell r="M18">
            <v>241</v>
          </cell>
          <cell r="N18">
            <v>482</v>
          </cell>
          <cell r="O18">
            <v>602.5</v>
          </cell>
          <cell r="P18">
            <v>723</v>
          </cell>
          <cell r="Q18">
            <v>1928</v>
          </cell>
          <cell r="R18">
            <v>0</v>
          </cell>
          <cell r="S18">
            <v>0</v>
          </cell>
          <cell r="T18">
            <v>0.2</v>
          </cell>
          <cell r="U18">
            <v>0.6</v>
          </cell>
          <cell r="V18">
            <v>0.8</v>
          </cell>
          <cell r="W18">
            <v>0.9</v>
          </cell>
          <cell r="X18">
            <v>0.98</v>
          </cell>
          <cell r="Y18">
            <v>0</v>
          </cell>
          <cell r="Z18">
            <v>0</v>
          </cell>
          <cell r="AA18">
            <v>48.2</v>
          </cell>
          <cell r="AB18">
            <v>289.2</v>
          </cell>
          <cell r="AC18">
            <v>482</v>
          </cell>
          <cell r="AD18">
            <v>650.70000000000005</v>
          </cell>
          <cell r="AE18">
            <v>1889.44</v>
          </cell>
        </row>
        <row r="19">
          <cell r="A19" t="str">
            <v>H2</v>
          </cell>
          <cell r="B19">
            <v>3.2</v>
          </cell>
          <cell r="C19">
            <v>200</v>
          </cell>
          <cell r="D19">
            <v>0</v>
          </cell>
          <cell r="E19">
            <v>0</v>
          </cell>
          <cell r="F19">
            <v>0.15</v>
          </cell>
          <cell r="G19">
            <v>0.2</v>
          </cell>
          <cell r="H19">
            <v>0.25</v>
          </cell>
          <cell r="I19">
            <v>0.3</v>
          </cell>
          <cell r="J19">
            <v>0.8</v>
          </cell>
          <cell r="K19">
            <v>0</v>
          </cell>
          <cell r="L19">
            <v>0</v>
          </cell>
          <cell r="M19">
            <v>96</v>
          </cell>
          <cell r="N19">
            <v>128</v>
          </cell>
          <cell r="O19">
            <v>160</v>
          </cell>
          <cell r="P19">
            <v>192</v>
          </cell>
          <cell r="Q19">
            <v>512</v>
          </cell>
          <cell r="R19">
            <v>0</v>
          </cell>
          <cell r="S19">
            <v>0</v>
          </cell>
          <cell r="T19">
            <v>0.2</v>
          </cell>
          <cell r="U19">
            <v>0.6</v>
          </cell>
          <cell r="V19">
            <v>0.8</v>
          </cell>
          <cell r="W19">
            <v>0.9</v>
          </cell>
          <cell r="X19">
            <v>0.98</v>
          </cell>
          <cell r="Y19">
            <v>0</v>
          </cell>
          <cell r="Z19">
            <v>0</v>
          </cell>
          <cell r="AA19">
            <v>19.200000000000003</v>
          </cell>
          <cell r="AB19">
            <v>76.8</v>
          </cell>
          <cell r="AC19">
            <v>128</v>
          </cell>
          <cell r="AD19">
            <v>172.8</v>
          </cell>
          <cell r="AE19">
            <v>501.76</v>
          </cell>
        </row>
        <row r="20">
          <cell r="A20" t="str">
            <v>H3</v>
          </cell>
          <cell r="B20">
            <v>6.78</v>
          </cell>
          <cell r="C20">
            <v>200</v>
          </cell>
          <cell r="D20">
            <v>0</v>
          </cell>
          <cell r="E20">
            <v>0.05</v>
          </cell>
          <cell r="F20">
            <v>0.15</v>
          </cell>
          <cell r="G20">
            <v>0.25</v>
          </cell>
          <cell r="H20">
            <v>0.35</v>
          </cell>
          <cell r="I20">
            <v>0.4</v>
          </cell>
          <cell r="J20">
            <v>0.8</v>
          </cell>
          <cell r="K20">
            <v>0</v>
          </cell>
          <cell r="L20">
            <v>67.8</v>
          </cell>
          <cell r="M20">
            <v>203.4</v>
          </cell>
          <cell r="N20">
            <v>339</v>
          </cell>
          <cell r="O20">
            <v>474.6</v>
          </cell>
          <cell r="P20">
            <v>542.4</v>
          </cell>
          <cell r="Q20">
            <v>1084.8</v>
          </cell>
          <cell r="R20">
            <v>0</v>
          </cell>
          <cell r="S20">
            <v>0</v>
          </cell>
          <cell r="T20">
            <v>0.3</v>
          </cell>
          <cell r="U20">
            <v>0.8</v>
          </cell>
          <cell r="V20">
            <v>0.85</v>
          </cell>
          <cell r="W20">
            <v>0.9</v>
          </cell>
          <cell r="X20">
            <v>0.98</v>
          </cell>
          <cell r="Y20">
            <v>0</v>
          </cell>
          <cell r="Z20">
            <v>0</v>
          </cell>
          <cell r="AA20">
            <v>61.019999999999996</v>
          </cell>
          <cell r="AB20">
            <v>271.2</v>
          </cell>
          <cell r="AC20">
            <v>403.41</v>
          </cell>
          <cell r="AD20">
            <v>488.15999999999997</v>
          </cell>
          <cell r="AE20">
            <v>1063.104</v>
          </cell>
        </row>
        <row r="21">
          <cell r="A21" t="str">
            <v>H4</v>
          </cell>
          <cell r="B21">
            <v>3.9</v>
          </cell>
          <cell r="C21">
            <v>200</v>
          </cell>
          <cell r="D21">
            <v>0</v>
          </cell>
          <cell r="E21">
            <v>0</v>
          </cell>
          <cell r="F21">
            <v>0.05</v>
          </cell>
          <cell r="G21">
            <v>0.15</v>
          </cell>
          <cell r="H21">
            <v>0.2</v>
          </cell>
          <cell r="I21">
            <v>0.25</v>
          </cell>
          <cell r="J21">
            <v>0.8</v>
          </cell>
          <cell r="L21">
            <v>0</v>
          </cell>
          <cell r="M21">
            <v>39</v>
          </cell>
          <cell r="N21">
            <v>117</v>
          </cell>
          <cell r="O21">
            <v>156</v>
          </cell>
          <cell r="P21">
            <v>195</v>
          </cell>
          <cell r="Q21">
            <v>624</v>
          </cell>
          <cell r="R21">
            <v>0</v>
          </cell>
          <cell r="S21">
            <v>0</v>
          </cell>
          <cell r="T21">
            <v>0</v>
          </cell>
          <cell r="U21">
            <v>0.8</v>
          </cell>
          <cell r="V21">
            <v>0.8</v>
          </cell>
          <cell r="W21">
            <v>0.9</v>
          </cell>
          <cell r="X21">
            <v>0.98</v>
          </cell>
          <cell r="Y21">
            <v>0</v>
          </cell>
          <cell r="Z21">
            <v>0</v>
          </cell>
          <cell r="AA21">
            <v>0</v>
          </cell>
          <cell r="AB21">
            <v>93.600000000000009</v>
          </cell>
          <cell r="AC21">
            <v>124.80000000000001</v>
          </cell>
          <cell r="AD21">
            <v>175.5</v>
          </cell>
          <cell r="AE21">
            <v>611.52</v>
          </cell>
        </row>
        <row r="22">
          <cell r="A22" t="str">
            <v>H5</v>
          </cell>
          <cell r="B22">
            <v>7.5</v>
          </cell>
          <cell r="C22">
            <v>200</v>
          </cell>
          <cell r="D22">
            <v>0</v>
          </cell>
          <cell r="E22">
            <v>0</v>
          </cell>
          <cell r="F22">
            <v>0.05</v>
          </cell>
          <cell r="G22">
            <v>0.15</v>
          </cell>
          <cell r="H22">
            <v>0.2</v>
          </cell>
          <cell r="I22">
            <v>0.25</v>
          </cell>
          <cell r="J22">
            <v>0.8</v>
          </cell>
          <cell r="K22">
            <v>0</v>
          </cell>
          <cell r="L22">
            <v>0</v>
          </cell>
          <cell r="M22">
            <v>75</v>
          </cell>
          <cell r="N22">
            <v>225</v>
          </cell>
          <cell r="O22">
            <v>300</v>
          </cell>
          <cell r="P22">
            <v>375</v>
          </cell>
          <cell r="Q22">
            <v>1200</v>
          </cell>
          <cell r="R22">
            <v>0</v>
          </cell>
          <cell r="S22">
            <v>0</v>
          </cell>
          <cell r="T22">
            <v>0</v>
          </cell>
          <cell r="U22">
            <v>0.8</v>
          </cell>
          <cell r="V22">
            <v>0.8</v>
          </cell>
          <cell r="W22">
            <v>0.9</v>
          </cell>
          <cell r="X22">
            <v>0.98</v>
          </cell>
          <cell r="Y22">
            <v>0</v>
          </cell>
          <cell r="Z22">
            <v>0</v>
          </cell>
          <cell r="AA22">
            <v>0</v>
          </cell>
          <cell r="AB22">
            <v>180</v>
          </cell>
          <cell r="AC22">
            <v>240</v>
          </cell>
          <cell r="AD22">
            <v>337.5</v>
          </cell>
          <cell r="AE22">
            <v>1176</v>
          </cell>
        </row>
        <row r="23">
          <cell r="A23" t="str">
            <v>H6</v>
          </cell>
          <cell r="B23">
            <v>3.77</v>
          </cell>
          <cell r="C23">
            <v>200</v>
          </cell>
          <cell r="D23">
            <v>0</v>
          </cell>
          <cell r="E23">
            <v>0</v>
          </cell>
          <cell r="F23">
            <v>0.05</v>
          </cell>
          <cell r="G23">
            <v>0.15</v>
          </cell>
          <cell r="H23">
            <v>0.2</v>
          </cell>
          <cell r="I23">
            <v>0.25</v>
          </cell>
          <cell r="J23">
            <v>0.8</v>
          </cell>
          <cell r="K23">
            <v>0</v>
          </cell>
          <cell r="L23">
            <v>0</v>
          </cell>
          <cell r="M23">
            <v>37.700000000000003</v>
          </cell>
          <cell r="N23">
            <v>113.1</v>
          </cell>
          <cell r="O23">
            <v>150.80000000000001</v>
          </cell>
          <cell r="P23">
            <v>188.5</v>
          </cell>
          <cell r="Q23">
            <v>603.20000000000005</v>
          </cell>
          <cell r="R23">
            <v>0</v>
          </cell>
          <cell r="S23">
            <v>0</v>
          </cell>
          <cell r="T23">
            <v>0</v>
          </cell>
          <cell r="U23">
            <v>0.8</v>
          </cell>
          <cell r="V23">
            <v>0.8</v>
          </cell>
          <cell r="W23">
            <v>0.9</v>
          </cell>
          <cell r="X23">
            <v>0.98</v>
          </cell>
          <cell r="Y23">
            <v>0</v>
          </cell>
          <cell r="Z23">
            <v>0</v>
          </cell>
          <cell r="AA23">
            <v>0</v>
          </cell>
          <cell r="AB23">
            <v>90.48</v>
          </cell>
          <cell r="AC23">
            <v>120.64000000000001</v>
          </cell>
          <cell r="AD23">
            <v>169.65</v>
          </cell>
          <cell r="AE23">
            <v>591.13600000000008</v>
          </cell>
        </row>
        <row r="24">
          <cell r="A24" t="str">
            <v>H7</v>
          </cell>
          <cell r="B24">
            <v>2.9</v>
          </cell>
          <cell r="C24">
            <v>200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V24">
            <v>0</v>
          </cell>
          <cell r="Y24">
            <v>0</v>
          </cell>
          <cell r="Z24">
            <v>0</v>
          </cell>
          <cell r="AA24">
            <v>0</v>
          </cell>
          <cell r="AC24">
            <v>0</v>
          </cell>
          <cell r="AD24">
            <v>0</v>
          </cell>
          <cell r="AE24">
            <v>0</v>
          </cell>
        </row>
        <row r="25">
          <cell r="A25" t="str">
            <v>H8</v>
          </cell>
          <cell r="B25">
            <v>7.2</v>
          </cell>
          <cell r="C25">
            <v>200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0.8</v>
          </cell>
          <cell r="V25">
            <v>0.9</v>
          </cell>
          <cell r="Y25">
            <v>0</v>
          </cell>
          <cell r="Z25">
            <v>0</v>
          </cell>
          <cell r="AA25">
            <v>0</v>
          </cell>
          <cell r="AC25">
            <v>0</v>
          </cell>
          <cell r="AD25">
            <v>0</v>
          </cell>
          <cell r="AE25">
            <v>0</v>
          </cell>
        </row>
        <row r="26">
          <cell r="A26" t="str">
            <v>H9</v>
          </cell>
          <cell r="B26">
            <v>4.2</v>
          </cell>
          <cell r="C26">
            <v>200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0.8</v>
          </cell>
          <cell r="V26">
            <v>0.9</v>
          </cell>
          <cell r="Y26">
            <v>0</v>
          </cell>
          <cell r="Z26">
            <v>0</v>
          </cell>
          <cell r="AA26">
            <v>0</v>
          </cell>
          <cell r="AC26">
            <v>0</v>
          </cell>
          <cell r="AD26">
            <v>0</v>
          </cell>
          <cell r="AE26">
            <v>0</v>
          </cell>
        </row>
        <row r="27">
          <cell r="A27" t="str">
            <v>H7</v>
          </cell>
          <cell r="B27">
            <v>8.1199999999999992</v>
          </cell>
          <cell r="C27">
            <v>200</v>
          </cell>
          <cell r="D27">
            <v>0</v>
          </cell>
          <cell r="E27">
            <v>0</v>
          </cell>
          <cell r="F27">
            <v>0.2</v>
          </cell>
          <cell r="G27">
            <v>0.25</v>
          </cell>
          <cell r="H27">
            <v>0.3</v>
          </cell>
          <cell r="I27">
            <v>0.35</v>
          </cell>
          <cell r="J27">
            <v>0.8</v>
          </cell>
          <cell r="K27">
            <v>0</v>
          </cell>
          <cell r="L27">
            <v>0</v>
          </cell>
          <cell r="M27">
            <v>324.79999999999995</v>
          </cell>
          <cell r="N27">
            <v>405.99999999999994</v>
          </cell>
          <cell r="O27">
            <v>487.19999999999993</v>
          </cell>
          <cell r="P27">
            <v>568.4</v>
          </cell>
          <cell r="Q27">
            <v>1299.1999999999998</v>
          </cell>
          <cell r="R27">
            <v>0</v>
          </cell>
          <cell r="S27">
            <v>0.2</v>
          </cell>
          <cell r="T27">
            <v>0.4</v>
          </cell>
          <cell r="U27">
            <v>0.8</v>
          </cell>
          <cell r="V27">
            <v>0.85</v>
          </cell>
          <cell r="W27">
            <v>0.9</v>
          </cell>
          <cell r="X27">
            <v>0.98</v>
          </cell>
          <cell r="Y27">
            <v>0</v>
          </cell>
          <cell r="Z27">
            <v>0</v>
          </cell>
          <cell r="AA27">
            <v>129.91999999999999</v>
          </cell>
          <cell r="AB27">
            <v>324.79999999999995</v>
          </cell>
          <cell r="AC27">
            <v>414.11999999999995</v>
          </cell>
          <cell r="AD27">
            <v>511.56</v>
          </cell>
          <cell r="AE27">
            <v>1273.2159999999999</v>
          </cell>
        </row>
        <row r="28">
          <cell r="A28" t="str">
            <v>Quartier El Qods</v>
          </cell>
          <cell r="B28">
            <v>5.03</v>
          </cell>
          <cell r="C28">
            <v>200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V28">
            <v>0.5</v>
          </cell>
          <cell r="Y28">
            <v>0</v>
          </cell>
          <cell r="Z28">
            <v>0</v>
          </cell>
          <cell r="AA28">
            <v>0</v>
          </cell>
          <cell r="AC28">
            <v>0</v>
          </cell>
          <cell r="AD28">
            <v>0</v>
          </cell>
          <cell r="AE28">
            <v>0</v>
          </cell>
        </row>
        <row r="29">
          <cell r="A29" t="str">
            <v>Total Zone habitats Continus</v>
          </cell>
          <cell r="B29">
            <v>238.09</v>
          </cell>
          <cell r="K29">
            <v>14207.459435866593</v>
          </cell>
          <cell r="L29">
            <v>15437.037071190425</v>
          </cell>
          <cell r="M29">
            <v>17933.279657694435</v>
          </cell>
          <cell r="N29">
            <v>21075.811882323411</v>
          </cell>
          <cell r="O29">
            <v>23194.024539545851</v>
          </cell>
          <cell r="P29">
            <v>26250.916678404854</v>
          </cell>
          <cell r="Q29">
            <v>35441.199999999997</v>
          </cell>
          <cell r="Y29">
            <v>1421.4370185953765</v>
          </cell>
          <cell r="Z29">
            <v>13793.31136407138</v>
          </cell>
          <cell r="AA29">
            <v>16319.715550423209</v>
          </cell>
          <cell r="AB29">
            <v>20046.603298411428</v>
          </cell>
          <cell r="AC29">
            <v>22270.144312568558</v>
          </cell>
          <cell r="AD29">
            <v>25380.418619518536</v>
          </cell>
          <cell r="AE29">
            <v>34732.375999999997</v>
          </cell>
        </row>
        <row r="30">
          <cell r="A30" t="str">
            <v>Zone Villas</v>
          </cell>
        </row>
        <row r="31">
          <cell r="A31" t="str">
            <v>D1</v>
          </cell>
          <cell r="B31">
            <v>11.25</v>
          </cell>
          <cell r="C31">
            <v>100</v>
          </cell>
          <cell r="D31">
            <v>0</v>
          </cell>
          <cell r="E31">
            <v>0.05</v>
          </cell>
          <cell r="F31">
            <v>0.2</v>
          </cell>
          <cell r="G31">
            <v>0.3</v>
          </cell>
          <cell r="H31">
            <v>0.6</v>
          </cell>
          <cell r="I31">
            <v>0.75</v>
          </cell>
          <cell r="J31">
            <v>0.8</v>
          </cell>
          <cell r="K31">
            <v>0</v>
          </cell>
          <cell r="L31">
            <v>56.25</v>
          </cell>
          <cell r="M31">
            <v>225</v>
          </cell>
          <cell r="N31">
            <v>337.5</v>
          </cell>
          <cell r="O31">
            <v>675</v>
          </cell>
          <cell r="P31">
            <v>843.75</v>
          </cell>
          <cell r="Q31">
            <v>900</v>
          </cell>
          <cell r="R31">
            <v>0</v>
          </cell>
          <cell r="S31">
            <v>0.95</v>
          </cell>
          <cell r="T31">
            <v>0.95</v>
          </cell>
          <cell r="U31">
            <v>0.95</v>
          </cell>
          <cell r="V31">
            <v>0.95</v>
          </cell>
          <cell r="W31">
            <v>0.95</v>
          </cell>
          <cell r="X31">
            <v>0.98</v>
          </cell>
          <cell r="Y31">
            <v>0</v>
          </cell>
          <cell r="Z31">
            <v>53.4375</v>
          </cell>
          <cell r="AA31">
            <v>213.75</v>
          </cell>
          <cell r="AB31">
            <v>320.625</v>
          </cell>
          <cell r="AC31">
            <v>641.25</v>
          </cell>
          <cell r="AD31">
            <v>801.5625</v>
          </cell>
          <cell r="AE31">
            <v>882</v>
          </cell>
        </row>
        <row r="32">
          <cell r="A32" t="str">
            <v>Total Zone villas</v>
          </cell>
          <cell r="B32">
            <v>11.25</v>
          </cell>
          <cell r="K32">
            <v>0</v>
          </cell>
          <cell r="L32">
            <v>56.25</v>
          </cell>
          <cell r="M32">
            <v>225</v>
          </cell>
          <cell r="N32">
            <v>337.5</v>
          </cell>
          <cell r="O32">
            <v>675</v>
          </cell>
          <cell r="P32">
            <v>843.75</v>
          </cell>
          <cell r="Q32">
            <v>900</v>
          </cell>
          <cell r="Y32">
            <v>0</v>
          </cell>
          <cell r="Z32">
            <v>53.4375</v>
          </cell>
          <cell r="AA32">
            <v>213.75</v>
          </cell>
          <cell r="AB32">
            <v>320.625</v>
          </cell>
          <cell r="AC32">
            <v>641.25</v>
          </cell>
          <cell r="AD32">
            <v>801.5625</v>
          </cell>
          <cell r="AE32">
            <v>882</v>
          </cell>
        </row>
        <row r="33">
          <cell r="A33" t="str">
            <v>Zone Résidentielle mixte</v>
          </cell>
        </row>
        <row r="34">
          <cell r="A34" t="str">
            <v>RM1</v>
          </cell>
          <cell r="B34">
            <v>7.52</v>
          </cell>
          <cell r="C34">
            <v>300</v>
          </cell>
          <cell r="D34">
            <v>0.1</v>
          </cell>
          <cell r="E34">
            <v>0.1</v>
          </cell>
          <cell r="F34">
            <v>0.15</v>
          </cell>
          <cell r="G34">
            <v>0.15</v>
          </cell>
          <cell r="H34">
            <v>0.2</v>
          </cell>
          <cell r="I34">
            <v>0.3</v>
          </cell>
          <cell r="J34">
            <v>0.8</v>
          </cell>
          <cell r="K34">
            <v>225.6</v>
          </cell>
          <cell r="L34">
            <v>225.6</v>
          </cell>
          <cell r="M34">
            <v>338.4</v>
          </cell>
          <cell r="N34">
            <v>338.4</v>
          </cell>
          <cell r="O34">
            <v>451.2</v>
          </cell>
          <cell r="P34">
            <v>676.8</v>
          </cell>
          <cell r="Q34">
            <v>1804.8</v>
          </cell>
          <cell r="R34">
            <v>0</v>
          </cell>
          <cell r="S34">
            <v>0.9</v>
          </cell>
          <cell r="T34">
            <v>0.98</v>
          </cell>
          <cell r="U34">
            <v>0.98</v>
          </cell>
          <cell r="V34">
            <v>0.98</v>
          </cell>
          <cell r="W34">
            <v>0.98</v>
          </cell>
          <cell r="X34">
            <v>0.98</v>
          </cell>
          <cell r="Y34">
            <v>0</v>
          </cell>
          <cell r="Z34">
            <v>203.04</v>
          </cell>
          <cell r="AA34">
            <v>331.63199999999995</v>
          </cell>
          <cell r="AB34">
            <v>331.63199999999995</v>
          </cell>
          <cell r="AC34">
            <v>442.17599999999999</v>
          </cell>
          <cell r="AD34">
            <v>663.2639999999999</v>
          </cell>
          <cell r="AE34">
            <v>1768.704</v>
          </cell>
        </row>
        <row r="35">
          <cell r="A35" t="str">
            <v>RM2</v>
          </cell>
          <cell r="B35">
            <v>8.85</v>
          </cell>
          <cell r="C35">
            <v>300</v>
          </cell>
          <cell r="D35">
            <v>0.1</v>
          </cell>
          <cell r="E35">
            <v>0.1</v>
          </cell>
          <cell r="F35">
            <v>0.15</v>
          </cell>
          <cell r="G35">
            <v>0.15</v>
          </cell>
          <cell r="H35">
            <v>0.2</v>
          </cell>
          <cell r="I35">
            <v>0.3</v>
          </cell>
          <cell r="J35">
            <v>0.8</v>
          </cell>
          <cell r="K35">
            <v>265.5</v>
          </cell>
          <cell r="L35">
            <v>265.5</v>
          </cell>
          <cell r="M35">
            <v>398.25</v>
          </cell>
          <cell r="N35">
            <v>398.25</v>
          </cell>
          <cell r="O35">
            <v>531</v>
          </cell>
          <cell r="P35">
            <v>796.5</v>
          </cell>
          <cell r="Q35">
            <v>2124</v>
          </cell>
          <cell r="R35">
            <v>0</v>
          </cell>
          <cell r="S35">
            <v>0.9</v>
          </cell>
          <cell r="T35">
            <v>0.98</v>
          </cell>
          <cell r="U35">
            <v>0.98</v>
          </cell>
          <cell r="V35">
            <v>0.98</v>
          </cell>
          <cell r="W35">
            <v>0.98</v>
          </cell>
          <cell r="X35">
            <v>0.98</v>
          </cell>
          <cell r="Y35">
            <v>0</v>
          </cell>
          <cell r="Z35">
            <v>238.95000000000002</v>
          </cell>
          <cell r="AA35">
            <v>390.28499999999997</v>
          </cell>
          <cell r="AB35">
            <v>390.28499999999997</v>
          </cell>
          <cell r="AC35">
            <v>520.38</v>
          </cell>
          <cell r="AD35">
            <v>780.56999999999994</v>
          </cell>
          <cell r="AE35">
            <v>2081.52</v>
          </cell>
        </row>
        <row r="36">
          <cell r="A36" t="str">
            <v>Total Zone Résidentielle mixte</v>
          </cell>
          <cell r="B36">
            <v>16.369999999999997</v>
          </cell>
          <cell r="K36">
            <v>491.1</v>
          </cell>
          <cell r="L36">
            <v>491.1</v>
          </cell>
          <cell r="M36">
            <v>736.65</v>
          </cell>
          <cell r="N36">
            <v>736.65</v>
          </cell>
          <cell r="O36">
            <v>982.2</v>
          </cell>
          <cell r="P36">
            <v>1473.3</v>
          </cell>
          <cell r="Q36">
            <v>3928.8</v>
          </cell>
          <cell r="Y36">
            <v>0</v>
          </cell>
          <cell r="Z36">
            <v>441.99</v>
          </cell>
          <cell r="AA36">
            <v>721.91699999999992</v>
          </cell>
          <cell r="AB36">
            <v>721.91699999999992</v>
          </cell>
          <cell r="AC36">
            <v>962.55600000000004</v>
          </cell>
          <cell r="AD36">
            <v>1443.8339999999998</v>
          </cell>
          <cell r="AE36">
            <v>3850.2240000000002</v>
          </cell>
        </row>
        <row r="37">
          <cell r="A37" t="str">
            <v>Zone d'industrie 3ème catégorie</v>
          </cell>
        </row>
        <row r="38">
          <cell r="A38" t="str">
            <v>IND3.1</v>
          </cell>
          <cell r="B38">
            <v>13.43</v>
          </cell>
          <cell r="C38">
            <v>200</v>
          </cell>
          <cell r="D38">
            <v>0</v>
          </cell>
          <cell r="E38">
            <v>0</v>
          </cell>
          <cell r="F38">
            <v>0.1</v>
          </cell>
          <cell r="G38">
            <v>0.2</v>
          </cell>
          <cell r="H38">
            <v>0.25</v>
          </cell>
          <cell r="I38">
            <v>0.3</v>
          </cell>
          <cell r="J38">
            <v>0.8</v>
          </cell>
          <cell r="K38">
            <v>0</v>
          </cell>
          <cell r="L38">
            <v>0</v>
          </cell>
          <cell r="M38">
            <v>268.60000000000002</v>
          </cell>
          <cell r="N38">
            <v>537.20000000000005</v>
          </cell>
          <cell r="O38">
            <v>671.5</v>
          </cell>
          <cell r="P38">
            <v>805.8</v>
          </cell>
          <cell r="Q38">
            <v>2148.8000000000002</v>
          </cell>
          <cell r="R38">
            <v>0</v>
          </cell>
          <cell r="S38">
            <v>0</v>
          </cell>
          <cell r="T38">
            <v>0.2</v>
          </cell>
          <cell r="U38">
            <v>0.6</v>
          </cell>
          <cell r="V38">
            <v>0.8</v>
          </cell>
          <cell r="W38">
            <v>0.9</v>
          </cell>
          <cell r="X38">
            <v>0.98</v>
          </cell>
          <cell r="Y38">
            <v>0</v>
          </cell>
          <cell r="Z38">
            <v>0</v>
          </cell>
          <cell r="AA38">
            <v>53.720000000000006</v>
          </cell>
          <cell r="AB38">
            <v>322.32</v>
          </cell>
          <cell r="AC38">
            <v>537.20000000000005</v>
          </cell>
          <cell r="AD38">
            <v>725.22</v>
          </cell>
          <cell r="AE38">
            <v>2105.8240000000001</v>
          </cell>
        </row>
        <row r="39">
          <cell r="A39" t="str">
            <v>IND3.2</v>
          </cell>
          <cell r="B39">
            <v>5.71</v>
          </cell>
          <cell r="C39">
            <v>200</v>
          </cell>
          <cell r="D39">
            <v>0.02</v>
          </cell>
          <cell r="E39">
            <v>0.1</v>
          </cell>
          <cell r="F39">
            <v>0.25</v>
          </cell>
          <cell r="G39">
            <v>0.3</v>
          </cell>
          <cell r="H39">
            <v>0.35</v>
          </cell>
          <cell r="I39">
            <v>0.4</v>
          </cell>
          <cell r="J39">
            <v>0.8</v>
          </cell>
          <cell r="K39">
            <v>22.84</v>
          </cell>
          <cell r="L39">
            <v>114.2</v>
          </cell>
          <cell r="M39">
            <v>285.5</v>
          </cell>
          <cell r="N39">
            <v>342.6</v>
          </cell>
          <cell r="O39">
            <v>399.7</v>
          </cell>
          <cell r="P39">
            <v>456.8</v>
          </cell>
          <cell r="Q39">
            <v>913.6</v>
          </cell>
          <cell r="R39">
            <v>0</v>
          </cell>
          <cell r="S39">
            <v>0.95</v>
          </cell>
          <cell r="T39">
            <v>0.98</v>
          </cell>
          <cell r="U39">
            <v>0.98</v>
          </cell>
          <cell r="V39">
            <v>0.98</v>
          </cell>
          <cell r="W39">
            <v>0.98</v>
          </cell>
          <cell r="X39">
            <v>0.98</v>
          </cell>
          <cell r="Y39">
            <v>0</v>
          </cell>
          <cell r="Z39">
            <v>108.49</v>
          </cell>
          <cell r="AA39">
            <v>279.79000000000002</v>
          </cell>
          <cell r="AB39">
            <v>335.74799999999999</v>
          </cell>
          <cell r="AC39">
            <v>391.70599999999996</v>
          </cell>
          <cell r="AD39">
            <v>447.66399999999999</v>
          </cell>
          <cell r="AE39">
            <v>895.32799999999997</v>
          </cell>
        </row>
        <row r="40">
          <cell r="A40" t="str">
            <v>IND3.3</v>
          </cell>
          <cell r="B40">
            <v>10</v>
          </cell>
          <cell r="C40">
            <v>200</v>
          </cell>
          <cell r="D40">
            <v>0.2</v>
          </cell>
          <cell r="E40">
            <v>0.2</v>
          </cell>
          <cell r="F40">
            <v>0.2</v>
          </cell>
          <cell r="G40">
            <v>0.25</v>
          </cell>
          <cell r="H40">
            <v>0.55000000000000004</v>
          </cell>
          <cell r="I40">
            <v>0.6</v>
          </cell>
          <cell r="J40">
            <v>0.8</v>
          </cell>
          <cell r="K40">
            <v>400</v>
          </cell>
          <cell r="L40">
            <v>400</v>
          </cell>
          <cell r="M40">
            <v>400</v>
          </cell>
          <cell r="N40">
            <v>500</v>
          </cell>
          <cell r="O40">
            <v>1100.0000000000002</v>
          </cell>
          <cell r="P40">
            <v>1200</v>
          </cell>
          <cell r="Q40">
            <v>1600</v>
          </cell>
          <cell r="R40">
            <v>0</v>
          </cell>
          <cell r="S40">
            <v>0.8</v>
          </cell>
          <cell r="T40">
            <v>0.85</v>
          </cell>
          <cell r="U40">
            <v>0.9</v>
          </cell>
          <cell r="V40">
            <v>0.95</v>
          </cell>
          <cell r="W40">
            <v>0.98</v>
          </cell>
          <cell r="X40">
            <v>0.98</v>
          </cell>
          <cell r="Y40">
            <v>0</v>
          </cell>
          <cell r="Z40">
            <v>320</v>
          </cell>
          <cell r="AA40">
            <v>340</v>
          </cell>
          <cell r="AB40">
            <v>450</v>
          </cell>
          <cell r="AC40">
            <v>1045.0000000000002</v>
          </cell>
          <cell r="AD40">
            <v>1176</v>
          </cell>
          <cell r="AE40">
            <v>1568</v>
          </cell>
        </row>
        <row r="41">
          <cell r="A41" t="str">
            <v>IND3.4</v>
          </cell>
          <cell r="B41">
            <v>11.9</v>
          </cell>
          <cell r="C41">
            <v>200</v>
          </cell>
          <cell r="D41">
            <v>0</v>
          </cell>
          <cell r="E41">
            <v>0.02</v>
          </cell>
          <cell r="F41">
            <v>0.15</v>
          </cell>
          <cell r="G41">
            <v>0.2</v>
          </cell>
          <cell r="H41">
            <v>0.3</v>
          </cell>
          <cell r="I41">
            <v>0.35</v>
          </cell>
          <cell r="J41">
            <v>0.8</v>
          </cell>
          <cell r="K41">
            <v>0</v>
          </cell>
          <cell r="L41">
            <v>47.6</v>
          </cell>
          <cell r="M41">
            <v>357</v>
          </cell>
          <cell r="N41">
            <v>476</v>
          </cell>
          <cell r="O41">
            <v>714</v>
          </cell>
          <cell r="P41">
            <v>833</v>
          </cell>
          <cell r="Q41">
            <v>1904</v>
          </cell>
          <cell r="R41">
            <v>0</v>
          </cell>
          <cell r="S41">
            <v>0</v>
          </cell>
          <cell r="T41">
            <v>0</v>
          </cell>
          <cell r="U41">
            <v>0.8</v>
          </cell>
          <cell r="V41">
            <v>0.85</v>
          </cell>
          <cell r="W41">
            <v>0.9</v>
          </cell>
          <cell r="X41">
            <v>0.98</v>
          </cell>
          <cell r="Y41">
            <v>0</v>
          </cell>
          <cell r="Z41">
            <v>0</v>
          </cell>
          <cell r="AA41">
            <v>0</v>
          </cell>
          <cell r="AB41">
            <v>380.8</v>
          </cell>
          <cell r="AC41">
            <v>606.9</v>
          </cell>
          <cell r="AD41">
            <v>749.7</v>
          </cell>
          <cell r="AE41">
            <v>1865.92</v>
          </cell>
        </row>
        <row r="42">
          <cell r="A42" t="str">
            <v>IND3.5</v>
          </cell>
          <cell r="B42">
            <v>8.3800000000000008</v>
          </cell>
          <cell r="C42">
            <v>200</v>
          </cell>
          <cell r="D42">
            <v>0.2</v>
          </cell>
          <cell r="E42">
            <v>0.2</v>
          </cell>
          <cell r="F42">
            <v>0.2</v>
          </cell>
          <cell r="G42">
            <v>0.25</v>
          </cell>
          <cell r="H42">
            <v>0.35</v>
          </cell>
          <cell r="I42">
            <v>0.6</v>
          </cell>
          <cell r="J42">
            <v>0.8</v>
          </cell>
          <cell r="K42">
            <v>335.20000000000005</v>
          </cell>
          <cell r="L42">
            <v>335.20000000000005</v>
          </cell>
          <cell r="M42">
            <v>335.20000000000005</v>
          </cell>
          <cell r="N42">
            <v>419.00000000000006</v>
          </cell>
          <cell r="O42">
            <v>586.6</v>
          </cell>
          <cell r="P42">
            <v>1005.6000000000001</v>
          </cell>
          <cell r="Q42">
            <v>1340.8000000000002</v>
          </cell>
          <cell r="R42">
            <v>0</v>
          </cell>
          <cell r="S42">
            <v>0.8</v>
          </cell>
          <cell r="T42">
            <v>0.85</v>
          </cell>
          <cell r="U42">
            <v>0.9</v>
          </cell>
          <cell r="V42">
            <v>0.95</v>
          </cell>
          <cell r="W42">
            <v>0.98</v>
          </cell>
          <cell r="X42">
            <v>0.98</v>
          </cell>
          <cell r="Y42">
            <v>0</v>
          </cell>
          <cell r="Z42">
            <v>268.16000000000003</v>
          </cell>
          <cell r="AA42">
            <v>284.92</v>
          </cell>
          <cell r="AB42">
            <v>377.10000000000008</v>
          </cell>
          <cell r="AC42">
            <v>557.27</v>
          </cell>
          <cell r="AD42">
            <v>985.48800000000017</v>
          </cell>
          <cell r="AE42">
            <v>1313.9840000000002</v>
          </cell>
        </row>
        <row r="43">
          <cell r="A43" t="str">
            <v>Total Zone d'industrie 3ème catégorie</v>
          </cell>
          <cell r="B43">
            <v>49.42</v>
          </cell>
          <cell r="K43">
            <v>758.04</v>
          </cell>
          <cell r="L43">
            <v>897.00000000000011</v>
          </cell>
          <cell r="M43">
            <v>1646.3</v>
          </cell>
          <cell r="N43">
            <v>2274.8000000000002</v>
          </cell>
          <cell r="O43">
            <v>3471.8</v>
          </cell>
          <cell r="P43">
            <v>4301.2</v>
          </cell>
          <cell r="Q43">
            <v>7907.2</v>
          </cell>
          <cell r="Y43">
            <v>0</v>
          </cell>
          <cell r="Z43">
            <v>696.65000000000009</v>
          </cell>
          <cell r="AA43">
            <v>958.43000000000006</v>
          </cell>
          <cell r="AB43">
            <v>1865.9680000000001</v>
          </cell>
          <cell r="AC43">
            <v>3138.076</v>
          </cell>
          <cell r="AD43">
            <v>4084.0720000000001</v>
          </cell>
          <cell r="AE43">
            <v>7749.0560000000005</v>
          </cell>
        </row>
        <row r="44">
          <cell r="A44" t="str">
            <v xml:space="preserve">Zone Commerciale Centrale </v>
          </cell>
        </row>
        <row r="45">
          <cell r="A45" t="str">
            <v>ZC1</v>
          </cell>
          <cell r="B45">
            <v>2.63</v>
          </cell>
          <cell r="C45">
            <v>500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C45">
            <v>0</v>
          </cell>
          <cell r="AD45">
            <v>0</v>
          </cell>
          <cell r="AE45">
            <v>0</v>
          </cell>
        </row>
        <row r="46">
          <cell r="A46" t="str">
            <v>ZC2</v>
          </cell>
          <cell r="B46">
            <v>6.04</v>
          </cell>
          <cell r="C46">
            <v>500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C46">
            <v>0</v>
          </cell>
          <cell r="AD46">
            <v>0</v>
          </cell>
          <cell r="AE46">
            <v>0</v>
          </cell>
        </row>
        <row r="47">
          <cell r="A47" t="str">
            <v>ZC3</v>
          </cell>
          <cell r="B47">
            <v>1.95</v>
          </cell>
          <cell r="C47">
            <v>500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C47">
            <v>0</v>
          </cell>
          <cell r="AD47">
            <v>0</v>
          </cell>
          <cell r="AE47">
            <v>0</v>
          </cell>
        </row>
        <row r="48">
          <cell r="A48" t="str">
            <v xml:space="preserve">Total Zone Commerciale Centrale </v>
          </cell>
          <cell r="B48">
            <v>10.62</v>
          </cell>
          <cell r="K48">
            <v>0</v>
          </cell>
          <cell r="L48">
            <v>0</v>
          </cell>
          <cell r="M48">
            <v>0</v>
          </cell>
          <cell r="N48">
            <v>0</v>
          </cell>
          <cell r="O48">
            <v>0</v>
          </cell>
          <cell r="P48">
            <v>0</v>
          </cell>
          <cell r="Q48">
            <v>0</v>
          </cell>
          <cell r="Y48">
            <v>0</v>
          </cell>
          <cell r="Z48">
            <v>0</v>
          </cell>
          <cell r="AA48">
            <v>0</v>
          </cell>
          <cell r="AC48">
            <v>0</v>
          </cell>
          <cell r="AD48">
            <v>0</v>
          </cell>
          <cell r="AE48">
            <v>0</v>
          </cell>
        </row>
        <row r="49">
          <cell r="A49" t="str">
            <v>Zone d'habitat dispersé</v>
          </cell>
        </row>
        <row r="50">
          <cell r="A50" t="str">
            <v>ZR</v>
          </cell>
          <cell r="B50">
            <v>38</v>
          </cell>
          <cell r="C50">
            <v>50</v>
          </cell>
          <cell r="D50">
            <v>0.05</v>
          </cell>
          <cell r="E50">
            <v>0.05</v>
          </cell>
          <cell r="F50">
            <v>0.05</v>
          </cell>
          <cell r="G50">
            <v>0.05</v>
          </cell>
          <cell r="H50">
            <v>0.05</v>
          </cell>
          <cell r="I50">
            <v>0.05</v>
          </cell>
          <cell r="J50">
            <v>0.05</v>
          </cell>
          <cell r="K50">
            <v>95</v>
          </cell>
          <cell r="L50">
            <v>95</v>
          </cell>
          <cell r="M50">
            <v>95</v>
          </cell>
          <cell r="N50">
            <v>95</v>
          </cell>
          <cell r="O50">
            <v>95</v>
          </cell>
          <cell r="P50">
            <v>95</v>
          </cell>
          <cell r="Q50">
            <v>95</v>
          </cell>
          <cell r="R50">
            <v>0</v>
          </cell>
          <cell r="S50">
            <v>0</v>
          </cell>
          <cell r="T50">
            <v>0</v>
          </cell>
          <cell r="U50">
            <v>0</v>
          </cell>
          <cell r="V50">
            <v>0</v>
          </cell>
          <cell r="W50">
            <v>0</v>
          </cell>
          <cell r="X50">
            <v>0</v>
          </cell>
          <cell r="Y50">
            <v>0</v>
          </cell>
          <cell r="Z50">
            <v>0</v>
          </cell>
          <cell r="AA50">
            <v>0</v>
          </cell>
          <cell r="AC50">
            <v>0</v>
          </cell>
          <cell r="AD50">
            <v>0</v>
          </cell>
          <cell r="AE50">
            <v>0</v>
          </cell>
        </row>
        <row r="51">
          <cell r="A51" t="str">
            <v>ZR2</v>
          </cell>
          <cell r="C51">
            <v>50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C51">
            <v>0</v>
          </cell>
          <cell r="AD51">
            <v>0</v>
          </cell>
          <cell r="AE51">
            <v>0</v>
          </cell>
        </row>
        <row r="52">
          <cell r="A52" t="str">
            <v>ZR3</v>
          </cell>
          <cell r="C52">
            <v>50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C52">
            <v>0</v>
          </cell>
          <cell r="AD52">
            <v>0</v>
          </cell>
          <cell r="AE52">
            <v>0</v>
          </cell>
        </row>
        <row r="53">
          <cell r="A53" t="str">
            <v>ZR4</v>
          </cell>
          <cell r="C53">
            <v>50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C53">
            <v>0</v>
          </cell>
          <cell r="AD53">
            <v>0</v>
          </cell>
          <cell r="AE53">
            <v>0</v>
          </cell>
        </row>
        <row r="54">
          <cell r="A54" t="str">
            <v>ZR5</v>
          </cell>
          <cell r="C54">
            <v>50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C54">
            <v>0</v>
          </cell>
          <cell r="AD54">
            <v>0</v>
          </cell>
          <cell r="AE54">
            <v>0</v>
          </cell>
        </row>
        <row r="55">
          <cell r="A55" t="str">
            <v>Total Zone d'habitat dispersé</v>
          </cell>
          <cell r="B55">
            <v>38</v>
          </cell>
          <cell r="K55">
            <v>95</v>
          </cell>
          <cell r="L55">
            <v>95</v>
          </cell>
          <cell r="M55">
            <v>95</v>
          </cell>
          <cell r="N55">
            <v>95</v>
          </cell>
          <cell r="O55">
            <v>95</v>
          </cell>
          <cell r="P55">
            <v>95</v>
          </cell>
          <cell r="Q55">
            <v>95</v>
          </cell>
          <cell r="Y55">
            <v>0</v>
          </cell>
          <cell r="Z55">
            <v>0</v>
          </cell>
          <cell r="AA55">
            <v>0</v>
          </cell>
          <cell r="AC55">
            <v>0</v>
          </cell>
          <cell r="AD55">
            <v>0</v>
          </cell>
          <cell r="AE55">
            <v>0</v>
          </cell>
        </row>
        <row r="56">
          <cell r="A56" t="str">
            <v>Total Général</v>
          </cell>
          <cell r="B56">
            <v>363.75</v>
          </cell>
          <cell r="K56">
            <v>15551.599435866592</v>
          </cell>
          <cell r="L56">
            <v>16976.387071190424</v>
          </cell>
          <cell r="M56">
            <v>20636.229657694435</v>
          </cell>
          <cell r="N56">
            <v>24519.761882323412</v>
          </cell>
          <cell r="O56">
            <v>28418.024539545851</v>
          </cell>
          <cell r="P56">
            <v>32964.166678404858</v>
          </cell>
          <cell r="Q56">
            <v>48272.2</v>
          </cell>
          <cell r="Y56">
            <v>1421.4370185953765</v>
          </cell>
          <cell r="Z56">
            <v>14985.388864071379</v>
          </cell>
          <cell r="AA56">
            <v>18213.812550423208</v>
          </cell>
          <cell r="AB56">
            <v>22955.11329841143</v>
          </cell>
          <cell r="AC56">
            <v>27012.02631256856</v>
          </cell>
          <cell r="AD56">
            <v>31709.887119518535</v>
          </cell>
          <cell r="AE56">
            <v>47213.655999999995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sheetName val="récapi"/>
      <sheetName val="Récap"/>
      <sheetName val="A"/>
      <sheetName val="B"/>
      <sheetName val="C"/>
      <sheetName val="D"/>
      <sheetName val="Amal"/>
      <sheetName val="Raha"/>
      <sheetName val="BV-Ext"/>
      <sheetName val="tables"/>
      <sheetName val="rép pop2003"/>
      <sheetName val="rép pop2004"/>
      <sheetName val="Débit Ext"/>
      <sheetName val="Vérif.Hyd"/>
      <sheetName val="Vérif.Hyd Ext"/>
      <sheetName val="Population"/>
      <sheetName val="Pop%Plateau"/>
      <sheetName val="Répartition par Plateau"/>
      <sheetName val="Projet ERAC"/>
    </sheetNames>
    <sheetDataSet>
      <sheetData sheetId="0" refreshError="1">
        <row r="3">
          <cell r="F3">
            <v>0</v>
          </cell>
          <cell r="G3">
            <v>0</v>
          </cell>
          <cell r="H3">
            <v>0.43799784648581408</v>
          </cell>
          <cell r="I3">
            <v>-0.38738510393886827</v>
          </cell>
          <cell r="J3">
            <v>0</v>
          </cell>
          <cell r="K3">
            <v>0</v>
          </cell>
          <cell r="L3">
            <v>-0.34597567614400759</v>
          </cell>
          <cell r="M3" t="str">
            <v>Proj</v>
          </cell>
          <cell r="N3">
            <v>34798.490878735436</v>
          </cell>
          <cell r="O3">
            <v>34972.483333129108</v>
          </cell>
          <cell r="P3">
            <v>36034.860274104518</v>
          </cell>
          <cell r="Q3">
            <v>36944.785652322513</v>
          </cell>
          <cell r="R3">
            <v>37877.687786593597</v>
          </cell>
          <cell r="S3">
            <v>38834.146868800926</v>
          </cell>
          <cell r="T3">
            <v>41854.011978862349</v>
          </cell>
        </row>
        <row r="4">
          <cell r="M4" t="str">
            <v>Cal</v>
          </cell>
          <cell r="N4">
            <v>34798.85</v>
          </cell>
          <cell r="O4">
            <v>34972.337500000001</v>
          </cell>
          <cell r="P4">
            <v>36034.544999999998</v>
          </cell>
          <cell r="Q4">
            <v>36944.815000000002</v>
          </cell>
          <cell r="R4">
            <v>37877.391000000003</v>
          </cell>
          <cell r="S4">
            <v>38833.743799999997</v>
          </cell>
          <cell r="T4">
            <v>43680.799999999996</v>
          </cell>
          <cell r="U4">
            <v>49842.200000000004</v>
          </cell>
        </row>
        <row r="5">
          <cell r="A5">
            <v>1</v>
          </cell>
          <cell r="B5">
            <v>2</v>
          </cell>
          <cell r="C5">
            <v>3</v>
          </cell>
          <cell r="D5">
            <v>4</v>
          </cell>
          <cell r="E5">
            <v>5</v>
          </cell>
          <cell r="F5">
            <v>6</v>
          </cell>
          <cell r="G5">
            <v>7</v>
          </cell>
          <cell r="H5">
            <v>8</v>
          </cell>
          <cell r="I5">
            <v>9</v>
          </cell>
          <cell r="J5">
            <v>10</v>
          </cell>
          <cell r="K5">
            <v>11</v>
          </cell>
          <cell r="L5">
            <v>12</v>
          </cell>
          <cell r="M5">
            <v>13</v>
          </cell>
          <cell r="N5">
            <v>14</v>
          </cell>
          <cell r="O5">
            <v>15</v>
          </cell>
          <cell r="P5">
            <v>16</v>
          </cell>
          <cell r="Q5">
            <v>17</v>
          </cell>
          <cell r="R5">
            <v>18</v>
          </cell>
          <cell r="S5">
            <v>19</v>
          </cell>
          <cell r="T5">
            <v>20</v>
          </cell>
          <cell r="U5">
            <v>21</v>
          </cell>
          <cell r="V5">
            <v>22</v>
          </cell>
          <cell r="W5">
            <v>23</v>
          </cell>
          <cell r="X5">
            <v>24</v>
          </cell>
          <cell r="Y5">
            <v>25</v>
          </cell>
          <cell r="Z5">
            <v>26</v>
          </cell>
          <cell r="AA5">
            <v>27</v>
          </cell>
          <cell r="AB5">
            <v>28</v>
          </cell>
          <cell r="AC5">
            <v>29</v>
          </cell>
          <cell r="AD5">
            <v>30</v>
          </cell>
          <cell r="AE5">
            <v>31</v>
          </cell>
          <cell r="AF5">
            <v>32</v>
          </cell>
          <cell r="AG5">
            <v>33</v>
          </cell>
          <cell r="AH5">
            <v>34</v>
          </cell>
          <cell r="AI5">
            <v>35</v>
          </cell>
          <cell r="AJ5">
            <v>36</v>
          </cell>
          <cell r="AK5">
            <v>37</v>
          </cell>
        </row>
        <row r="6">
          <cell r="B6" t="str">
            <v>Zone</v>
          </cell>
          <cell r="C6" t="str">
            <v>CODE</v>
          </cell>
          <cell r="D6" t="str">
            <v>Superficie (ha)</v>
          </cell>
          <cell r="E6" t="str">
            <v>densité (hab./ha)</v>
          </cell>
          <cell r="F6" t="str">
            <v>Taux de remplissage (%)</v>
          </cell>
          <cell r="N6" t="str">
            <v>Popoulation (hab)</v>
          </cell>
          <cell r="V6" t="str">
            <v>Taux de Raccordement</v>
          </cell>
          <cell r="AD6" t="str">
            <v>Popoulation Raccordée</v>
          </cell>
        </row>
        <row r="7">
          <cell r="F7">
            <v>2003</v>
          </cell>
          <cell r="G7">
            <v>2004</v>
          </cell>
          <cell r="H7">
            <v>2010</v>
          </cell>
          <cell r="I7">
            <v>2015</v>
          </cell>
          <cell r="J7">
            <v>2020</v>
          </cell>
          <cell r="K7">
            <v>2025</v>
          </cell>
          <cell r="L7">
            <v>2050</v>
          </cell>
          <cell r="M7" t="str">
            <v>Saturation</v>
          </cell>
          <cell r="N7">
            <v>2003</v>
          </cell>
          <cell r="O7">
            <v>2004</v>
          </cell>
          <cell r="P7">
            <v>2010</v>
          </cell>
          <cell r="Q7">
            <v>2015</v>
          </cell>
          <cell r="R7">
            <v>2020</v>
          </cell>
          <cell r="S7">
            <v>2025</v>
          </cell>
          <cell r="T7">
            <v>2050</v>
          </cell>
          <cell r="U7" t="str">
            <v>Saturation</v>
          </cell>
          <cell r="V7">
            <v>2003</v>
          </cell>
          <cell r="W7">
            <v>2004</v>
          </cell>
          <cell r="X7">
            <v>2010</v>
          </cell>
          <cell r="Y7">
            <v>2015</v>
          </cell>
          <cell r="Z7">
            <v>2020</v>
          </cell>
          <cell r="AA7">
            <v>2025</v>
          </cell>
          <cell r="AB7">
            <v>2050</v>
          </cell>
          <cell r="AC7" t="str">
            <v>Saturation</v>
          </cell>
          <cell r="AD7">
            <v>2003</v>
          </cell>
          <cell r="AE7">
            <v>2004</v>
          </cell>
          <cell r="AF7">
            <v>2010</v>
          </cell>
          <cell r="AG7">
            <v>2015</v>
          </cell>
          <cell r="AH7">
            <v>2020</v>
          </cell>
          <cell r="AI7">
            <v>2025</v>
          </cell>
          <cell r="AJ7">
            <v>2050</v>
          </cell>
          <cell r="AK7" t="str">
            <v>Saturation</v>
          </cell>
        </row>
        <row r="8">
          <cell r="B8" t="str">
            <v>ZONE A RESTRUCTURER</v>
          </cell>
        </row>
        <row r="9">
          <cell r="A9" t="str">
            <v>ZR1</v>
          </cell>
          <cell r="B9" t="str">
            <v>QASSAM</v>
          </cell>
          <cell r="C9" t="str">
            <v>ZR1</v>
          </cell>
          <cell r="D9">
            <v>20.54</v>
          </cell>
          <cell r="E9">
            <v>250</v>
          </cell>
          <cell r="F9">
            <v>0.5</v>
          </cell>
          <cell r="G9">
            <v>0.505</v>
          </cell>
          <cell r="H9">
            <v>0.53</v>
          </cell>
          <cell r="I9">
            <v>0.55000000000000004</v>
          </cell>
          <cell r="J9">
            <v>0.55000000000000004</v>
          </cell>
          <cell r="K9">
            <v>0.55000000000000004</v>
          </cell>
          <cell r="L9">
            <v>0.6</v>
          </cell>
          <cell r="M9">
            <v>0.6</v>
          </cell>
          <cell r="N9">
            <v>2567.5</v>
          </cell>
          <cell r="O9">
            <v>2593.1750000000002</v>
          </cell>
          <cell r="P9">
            <v>2721.55</v>
          </cell>
          <cell r="Q9">
            <v>2824.2500000000005</v>
          </cell>
          <cell r="R9">
            <v>2824.2500000000005</v>
          </cell>
          <cell r="S9">
            <v>2824.2500000000005</v>
          </cell>
          <cell r="T9">
            <v>3081</v>
          </cell>
          <cell r="U9">
            <v>3081</v>
          </cell>
          <cell r="V9">
            <v>0.95</v>
          </cell>
          <cell r="W9">
            <v>0.95</v>
          </cell>
          <cell r="X9">
            <v>0.95</v>
          </cell>
          <cell r="Y9">
            <v>0.98</v>
          </cell>
          <cell r="Z9">
            <v>0.98</v>
          </cell>
          <cell r="AA9">
            <v>1</v>
          </cell>
          <cell r="AB9">
            <v>1</v>
          </cell>
          <cell r="AC9">
            <v>1</v>
          </cell>
          <cell r="AD9">
            <v>2439.125</v>
          </cell>
          <cell r="AE9">
            <v>2463.5162500000001</v>
          </cell>
          <cell r="AF9">
            <v>2585.4724999999999</v>
          </cell>
          <cell r="AG9">
            <v>2767.7650000000003</v>
          </cell>
          <cell r="AH9">
            <v>2767.7650000000003</v>
          </cell>
          <cell r="AI9">
            <v>2824.2500000000005</v>
          </cell>
          <cell r="AJ9">
            <v>3081</v>
          </cell>
          <cell r="AK9">
            <v>3081</v>
          </cell>
        </row>
        <row r="10">
          <cell r="A10" t="str">
            <v>ZR2</v>
          </cell>
          <cell r="B10" t="str">
            <v>QASSAM (Ext)</v>
          </cell>
          <cell r="C10" t="str">
            <v>ZR2</v>
          </cell>
          <cell r="D10">
            <v>43.52</v>
          </cell>
          <cell r="E10">
            <v>200</v>
          </cell>
          <cell r="F10">
            <v>0</v>
          </cell>
          <cell r="G10">
            <v>0</v>
          </cell>
          <cell r="H10">
            <v>0.01</v>
          </cell>
          <cell r="I10">
            <v>0.02</v>
          </cell>
          <cell r="J10">
            <v>0.05</v>
          </cell>
          <cell r="K10">
            <v>8.2199999999999995E-2</v>
          </cell>
          <cell r="L10">
            <v>0.2</v>
          </cell>
          <cell r="M10">
            <v>0.8</v>
          </cell>
          <cell r="N10">
            <v>0</v>
          </cell>
          <cell r="O10">
            <v>0</v>
          </cell>
          <cell r="P10">
            <v>87.04</v>
          </cell>
          <cell r="Q10">
            <v>174.08</v>
          </cell>
          <cell r="R10">
            <v>435.20000000000005</v>
          </cell>
          <cell r="S10">
            <v>715.46879999999999</v>
          </cell>
          <cell r="T10">
            <v>1740.8000000000002</v>
          </cell>
          <cell r="U10">
            <v>6963.2000000000007</v>
          </cell>
          <cell r="V10">
            <v>0</v>
          </cell>
          <cell r="W10">
            <v>0</v>
          </cell>
          <cell r="X10">
            <v>0.25</v>
          </cell>
          <cell r="Y10">
            <v>0.5</v>
          </cell>
          <cell r="Z10">
            <v>0.8</v>
          </cell>
          <cell r="AA10">
            <v>0.9</v>
          </cell>
          <cell r="AB10">
            <v>1</v>
          </cell>
          <cell r="AC10">
            <v>1</v>
          </cell>
          <cell r="AD10">
            <v>0</v>
          </cell>
          <cell r="AE10">
            <v>0</v>
          </cell>
          <cell r="AF10">
            <v>21.76</v>
          </cell>
          <cell r="AG10">
            <v>87.04</v>
          </cell>
          <cell r="AH10">
            <v>348.16000000000008</v>
          </cell>
          <cell r="AI10">
            <v>643.92192</v>
          </cell>
          <cell r="AJ10">
            <v>1740.8000000000002</v>
          </cell>
          <cell r="AK10">
            <v>6963.2000000000007</v>
          </cell>
        </row>
        <row r="11">
          <cell r="A11" t="str">
            <v>ZR3</v>
          </cell>
          <cell r="B11" t="str">
            <v>FARAH</v>
          </cell>
          <cell r="C11" t="str">
            <v>ZR3</v>
          </cell>
          <cell r="D11">
            <v>22.24</v>
          </cell>
          <cell r="E11">
            <v>300</v>
          </cell>
          <cell r="F11">
            <v>0.6</v>
          </cell>
          <cell r="G11">
            <v>0.60499999999999998</v>
          </cell>
          <cell r="H11">
            <v>0.53</v>
          </cell>
          <cell r="I11">
            <v>0.55000000000000004</v>
          </cell>
          <cell r="J11">
            <v>0.56000000000000005</v>
          </cell>
          <cell r="K11">
            <v>0.56000000000000005</v>
          </cell>
          <cell r="L11">
            <v>0.6</v>
          </cell>
          <cell r="M11">
            <v>0.6</v>
          </cell>
          <cell r="N11">
            <v>4003.1999999999994</v>
          </cell>
          <cell r="O11">
            <v>4036.5599999999995</v>
          </cell>
          <cell r="P11">
            <v>3536.16</v>
          </cell>
          <cell r="Q11">
            <v>3669.6</v>
          </cell>
          <cell r="R11">
            <v>3736.3199999999997</v>
          </cell>
          <cell r="S11">
            <v>3736.3199999999997</v>
          </cell>
          <cell r="T11">
            <v>4003.1999999999994</v>
          </cell>
          <cell r="U11">
            <v>4003.1999999999994</v>
          </cell>
          <cell r="V11">
            <v>0.95</v>
          </cell>
          <cell r="W11">
            <v>0.95</v>
          </cell>
          <cell r="X11">
            <v>0.95</v>
          </cell>
          <cell r="Y11">
            <v>0.98</v>
          </cell>
          <cell r="Z11">
            <v>1</v>
          </cell>
          <cell r="AA11">
            <v>1</v>
          </cell>
          <cell r="AB11">
            <v>1</v>
          </cell>
          <cell r="AC11">
            <v>1</v>
          </cell>
          <cell r="AD11">
            <v>3803.0399999999991</v>
          </cell>
          <cell r="AE11">
            <v>3834.7319999999995</v>
          </cell>
          <cell r="AF11">
            <v>3359.3519999999999</v>
          </cell>
          <cell r="AG11">
            <v>3596.2079999999996</v>
          </cell>
          <cell r="AH11">
            <v>3736.3199999999997</v>
          </cell>
          <cell r="AI11">
            <v>3736.3199999999997</v>
          </cell>
          <cell r="AJ11">
            <v>4003.1999999999994</v>
          </cell>
          <cell r="AK11">
            <v>4003.1999999999994</v>
          </cell>
        </row>
        <row r="12">
          <cell r="A12" t="str">
            <v>ZR4</v>
          </cell>
          <cell r="B12" t="str">
            <v>CHOUHADA</v>
          </cell>
          <cell r="C12" t="str">
            <v>ZR4</v>
          </cell>
          <cell r="D12">
            <v>18.21</v>
          </cell>
          <cell r="E12">
            <v>250</v>
          </cell>
          <cell r="F12">
            <v>0.6</v>
          </cell>
          <cell r="G12">
            <v>0.60499999999999998</v>
          </cell>
          <cell r="H12">
            <v>0.63</v>
          </cell>
          <cell r="I12">
            <v>0.65</v>
          </cell>
          <cell r="J12">
            <v>0.65</v>
          </cell>
          <cell r="K12">
            <v>0.65</v>
          </cell>
          <cell r="L12">
            <v>0.7</v>
          </cell>
          <cell r="M12">
            <v>0.6</v>
          </cell>
          <cell r="N12">
            <v>2731.5</v>
          </cell>
          <cell r="O12">
            <v>2754.2624999999998</v>
          </cell>
          <cell r="P12">
            <v>2868.0749999999998</v>
          </cell>
          <cell r="Q12">
            <v>2959.125</v>
          </cell>
          <cell r="R12">
            <v>2959.125</v>
          </cell>
          <cell r="S12">
            <v>2959.125</v>
          </cell>
          <cell r="T12">
            <v>3186.75</v>
          </cell>
          <cell r="U12">
            <v>2731.5</v>
          </cell>
          <cell r="V12">
            <v>0.8</v>
          </cell>
          <cell r="W12">
            <v>0.8</v>
          </cell>
          <cell r="X12">
            <v>0.8</v>
          </cell>
          <cell r="Y12">
            <v>0.8</v>
          </cell>
          <cell r="Z12">
            <v>0.8</v>
          </cell>
          <cell r="AA12">
            <v>0.8</v>
          </cell>
          <cell r="AB12">
            <v>1</v>
          </cell>
          <cell r="AC12">
            <v>1</v>
          </cell>
          <cell r="AD12">
            <v>2185.2000000000003</v>
          </cell>
          <cell r="AE12">
            <v>2203.41</v>
          </cell>
          <cell r="AF12">
            <v>2294.46</v>
          </cell>
          <cell r="AG12">
            <v>2367.3000000000002</v>
          </cell>
          <cell r="AH12">
            <v>2367.3000000000002</v>
          </cell>
          <cell r="AI12">
            <v>2367.3000000000002</v>
          </cell>
          <cell r="AJ12">
            <v>3186.75</v>
          </cell>
          <cell r="AK12">
            <v>2731.5</v>
          </cell>
        </row>
        <row r="13">
          <cell r="A13" t="str">
            <v>ZR5</v>
          </cell>
          <cell r="B13" t="str">
            <v>HASSANI</v>
          </cell>
          <cell r="C13" t="str">
            <v>ZR5</v>
          </cell>
          <cell r="D13">
            <v>26.68</v>
          </cell>
          <cell r="E13">
            <v>300</v>
          </cell>
          <cell r="F13">
            <v>0.5</v>
          </cell>
          <cell r="G13">
            <v>0.505</v>
          </cell>
          <cell r="H13">
            <v>0.53</v>
          </cell>
          <cell r="I13">
            <v>0.54</v>
          </cell>
          <cell r="J13">
            <v>0.54</v>
          </cell>
          <cell r="K13">
            <v>0.55000000000000004</v>
          </cell>
          <cell r="L13">
            <v>0.6</v>
          </cell>
          <cell r="M13">
            <v>0.6</v>
          </cell>
          <cell r="N13">
            <v>4002</v>
          </cell>
          <cell r="O13">
            <v>4042.02</v>
          </cell>
          <cell r="P13">
            <v>4242.12</v>
          </cell>
          <cell r="Q13">
            <v>4322.16</v>
          </cell>
          <cell r="R13">
            <v>4322.16</v>
          </cell>
          <cell r="S13">
            <v>4402.2000000000007</v>
          </cell>
          <cell r="T13">
            <v>4802.3999999999996</v>
          </cell>
          <cell r="U13">
            <v>4802.3999999999996</v>
          </cell>
          <cell r="V13">
            <v>0.8</v>
          </cell>
          <cell r="W13">
            <v>0.8</v>
          </cell>
          <cell r="X13">
            <v>0.8</v>
          </cell>
          <cell r="Y13">
            <v>0.8</v>
          </cell>
          <cell r="Z13">
            <v>0.8</v>
          </cell>
          <cell r="AA13">
            <v>0.8</v>
          </cell>
          <cell r="AB13">
            <v>1</v>
          </cell>
          <cell r="AC13">
            <v>1</v>
          </cell>
          <cell r="AD13">
            <v>3201.6000000000004</v>
          </cell>
          <cell r="AE13">
            <v>3233.616</v>
          </cell>
          <cell r="AF13">
            <v>3393.6959999999999</v>
          </cell>
          <cell r="AG13">
            <v>3457.7280000000001</v>
          </cell>
          <cell r="AH13">
            <v>3457.7280000000001</v>
          </cell>
          <cell r="AI13">
            <v>3521.7600000000007</v>
          </cell>
          <cell r="AJ13">
            <v>4802.3999999999996</v>
          </cell>
          <cell r="AK13">
            <v>4802.3999999999996</v>
          </cell>
        </row>
        <row r="14">
          <cell r="A14" t="str">
            <v>ZR6</v>
          </cell>
          <cell r="B14" t="str">
            <v>MOHAMMADI</v>
          </cell>
          <cell r="C14" t="str">
            <v>ZR6</v>
          </cell>
          <cell r="D14">
            <v>34.659999999999997</v>
          </cell>
          <cell r="E14">
            <v>250</v>
          </cell>
          <cell r="F14">
            <v>0.5</v>
          </cell>
          <cell r="G14">
            <v>0.505</v>
          </cell>
          <cell r="H14">
            <v>0.53</v>
          </cell>
          <cell r="I14">
            <v>0.54</v>
          </cell>
          <cell r="J14">
            <v>0.54339999999999999</v>
          </cell>
          <cell r="K14">
            <v>0.55000000000000004</v>
          </cell>
          <cell r="L14">
            <v>0.6</v>
          </cell>
          <cell r="M14">
            <v>0.6</v>
          </cell>
          <cell r="N14">
            <v>4332.5</v>
          </cell>
          <cell r="O14">
            <v>4375.8249999999998</v>
          </cell>
          <cell r="P14">
            <v>4592.45</v>
          </cell>
          <cell r="Q14">
            <v>4679.1000000000004</v>
          </cell>
          <cell r="R14">
            <v>4708.5609999999997</v>
          </cell>
          <cell r="S14">
            <v>4765.75</v>
          </cell>
          <cell r="T14">
            <v>5199</v>
          </cell>
          <cell r="U14">
            <v>5199</v>
          </cell>
          <cell r="V14">
            <v>0.9</v>
          </cell>
          <cell r="W14">
            <v>0.9</v>
          </cell>
          <cell r="X14">
            <v>0.9</v>
          </cell>
          <cell r="Y14">
            <v>0.9</v>
          </cell>
          <cell r="Z14">
            <v>0.95</v>
          </cell>
          <cell r="AA14">
            <v>0.95</v>
          </cell>
          <cell r="AB14">
            <v>1</v>
          </cell>
          <cell r="AC14">
            <v>1</v>
          </cell>
          <cell r="AD14">
            <v>3899.25</v>
          </cell>
          <cell r="AE14">
            <v>3938.2424999999998</v>
          </cell>
          <cell r="AF14">
            <v>4133.2049999999999</v>
          </cell>
          <cell r="AG14">
            <v>4211.1900000000005</v>
          </cell>
          <cell r="AH14">
            <v>4473.1329499999993</v>
          </cell>
          <cell r="AI14">
            <v>4527.4624999999996</v>
          </cell>
          <cell r="AJ14">
            <v>5199</v>
          </cell>
          <cell r="AK14">
            <v>5199</v>
          </cell>
        </row>
        <row r="15">
          <cell r="A15" t="str">
            <v>ZR7</v>
          </cell>
          <cell r="B15" t="str">
            <v>ESSALAM</v>
          </cell>
          <cell r="C15" t="str">
            <v>ZR7</v>
          </cell>
          <cell r="D15">
            <v>16.690000000000001</v>
          </cell>
          <cell r="E15">
            <v>200</v>
          </cell>
          <cell r="F15">
            <v>0.5</v>
          </cell>
          <cell r="G15">
            <v>0.50249999999999995</v>
          </cell>
          <cell r="H15">
            <v>0.53</v>
          </cell>
          <cell r="I15">
            <v>0.54</v>
          </cell>
          <cell r="J15">
            <v>0.55000000000000004</v>
          </cell>
          <cell r="K15">
            <v>0.56000000000000005</v>
          </cell>
          <cell r="L15">
            <v>0.6</v>
          </cell>
          <cell r="M15">
            <v>0.6</v>
          </cell>
          <cell r="N15">
            <v>1669.0000000000002</v>
          </cell>
          <cell r="O15">
            <v>1677.345</v>
          </cell>
          <cell r="P15">
            <v>1769.1400000000003</v>
          </cell>
          <cell r="Q15">
            <v>1802.5200000000004</v>
          </cell>
          <cell r="R15">
            <v>1835.9000000000003</v>
          </cell>
          <cell r="S15">
            <v>1869.2800000000004</v>
          </cell>
          <cell r="T15">
            <v>2002.8000000000002</v>
          </cell>
          <cell r="U15">
            <v>2002.8000000000002</v>
          </cell>
          <cell r="V15">
            <v>0.95</v>
          </cell>
          <cell r="W15">
            <v>0.95</v>
          </cell>
          <cell r="X15">
            <v>0.95</v>
          </cell>
          <cell r="Y15">
            <v>0.95</v>
          </cell>
          <cell r="Z15">
            <v>0.98</v>
          </cell>
          <cell r="AA15">
            <v>1</v>
          </cell>
          <cell r="AB15">
            <v>1</v>
          </cell>
          <cell r="AC15">
            <v>1</v>
          </cell>
          <cell r="AD15">
            <v>1585.5500000000002</v>
          </cell>
          <cell r="AE15">
            <v>1593.47775</v>
          </cell>
          <cell r="AF15">
            <v>1680.6830000000002</v>
          </cell>
          <cell r="AG15">
            <v>1712.3940000000002</v>
          </cell>
          <cell r="AH15">
            <v>1799.1820000000002</v>
          </cell>
          <cell r="AI15">
            <v>1869.2800000000004</v>
          </cell>
          <cell r="AJ15">
            <v>2002.8000000000002</v>
          </cell>
          <cell r="AK15">
            <v>2002.8000000000002</v>
          </cell>
        </row>
        <row r="16">
          <cell r="A16" t="str">
            <v>ZR8</v>
          </cell>
          <cell r="B16" t="str">
            <v>MASSIRA</v>
          </cell>
          <cell r="C16" t="str">
            <v>ZR8</v>
          </cell>
          <cell r="D16">
            <v>46.32</v>
          </cell>
          <cell r="E16">
            <v>250</v>
          </cell>
          <cell r="F16">
            <v>0.5</v>
          </cell>
          <cell r="G16">
            <v>0.5</v>
          </cell>
          <cell r="H16">
            <v>0.52</v>
          </cell>
          <cell r="I16">
            <v>0.52500000000000002</v>
          </cell>
          <cell r="J16">
            <v>0.52500000000000002</v>
          </cell>
          <cell r="K16">
            <v>0.55000000000000004</v>
          </cell>
          <cell r="L16">
            <v>0.6</v>
          </cell>
          <cell r="M16">
            <v>0.6</v>
          </cell>
          <cell r="N16">
            <v>5790</v>
          </cell>
          <cell r="O16">
            <v>5790</v>
          </cell>
          <cell r="P16">
            <v>6021.6</v>
          </cell>
          <cell r="Q16">
            <v>6079.5</v>
          </cell>
          <cell r="R16">
            <v>6079.5</v>
          </cell>
          <cell r="S16">
            <v>6369.0000000000009</v>
          </cell>
          <cell r="T16">
            <v>6948</v>
          </cell>
          <cell r="U16">
            <v>6948</v>
          </cell>
          <cell r="V16">
            <v>0.5</v>
          </cell>
          <cell r="W16">
            <v>0.5</v>
          </cell>
          <cell r="X16">
            <v>0.6</v>
          </cell>
          <cell r="Y16">
            <v>0.7</v>
          </cell>
          <cell r="Z16">
            <v>0.9</v>
          </cell>
          <cell r="AA16">
            <v>0.95</v>
          </cell>
          <cell r="AB16">
            <v>1</v>
          </cell>
          <cell r="AC16">
            <v>1</v>
          </cell>
          <cell r="AD16">
            <v>2895</v>
          </cell>
          <cell r="AE16">
            <v>2895</v>
          </cell>
          <cell r="AF16">
            <v>3612.96</v>
          </cell>
          <cell r="AG16">
            <v>4255.6499999999996</v>
          </cell>
          <cell r="AH16">
            <v>5471.55</v>
          </cell>
          <cell r="AI16">
            <v>6050.55</v>
          </cell>
          <cell r="AJ16">
            <v>6948</v>
          </cell>
          <cell r="AK16">
            <v>6948</v>
          </cell>
        </row>
        <row r="17">
          <cell r="A17" t="str">
            <v>ZR9</v>
          </cell>
          <cell r="B17" t="str">
            <v>FIDA</v>
          </cell>
          <cell r="C17" t="str">
            <v>ZR9</v>
          </cell>
          <cell r="D17">
            <v>27.41</v>
          </cell>
          <cell r="E17">
            <v>250</v>
          </cell>
          <cell r="F17">
            <v>0.5</v>
          </cell>
          <cell r="G17">
            <v>0.5</v>
          </cell>
          <cell r="H17">
            <v>0.53</v>
          </cell>
          <cell r="I17">
            <v>0.54</v>
          </cell>
          <cell r="J17">
            <v>0.55000000000000004</v>
          </cell>
          <cell r="K17">
            <v>0.56000000000000005</v>
          </cell>
          <cell r="L17">
            <v>0.6</v>
          </cell>
          <cell r="M17">
            <v>0.6</v>
          </cell>
          <cell r="N17">
            <v>3426.25</v>
          </cell>
          <cell r="O17">
            <v>3426.25</v>
          </cell>
          <cell r="P17">
            <v>3631.8250000000003</v>
          </cell>
          <cell r="Q17">
            <v>3700.3500000000004</v>
          </cell>
          <cell r="R17">
            <v>3768.8750000000005</v>
          </cell>
          <cell r="S17">
            <v>3837.4000000000005</v>
          </cell>
          <cell r="T17">
            <v>4111.5</v>
          </cell>
          <cell r="U17">
            <v>4111.5</v>
          </cell>
          <cell r="V17">
            <v>0.95</v>
          </cell>
          <cell r="W17">
            <v>0.95</v>
          </cell>
          <cell r="X17">
            <v>0.95</v>
          </cell>
          <cell r="Y17">
            <v>0.95</v>
          </cell>
          <cell r="Z17">
            <v>0.95</v>
          </cell>
          <cell r="AA17">
            <v>0.98</v>
          </cell>
          <cell r="AB17">
            <v>1</v>
          </cell>
          <cell r="AC17">
            <v>1</v>
          </cell>
          <cell r="AD17">
            <v>3254.9375</v>
          </cell>
          <cell r="AE17">
            <v>3254.9375</v>
          </cell>
          <cell r="AF17">
            <v>3450.2337499999999</v>
          </cell>
          <cell r="AG17">
            <v>3515.3325</v>
          </cell>
          <cell r="AH17">
            <v>3580.4312500000001</v>
          </cell>
          <cell r="AI17">
            <v>3760.6520000000005</v>
          </cell>
          <cell r="AJ17">
            <v>4111.5</v>
          </cell>
          <cell r="AK17">
            <v>4111.5</v>
          </cell>
        </row>
        <row r="18">
          <cell r="B18" t="str">
            <v>TOTAL - ZR</v>
          </cell>
          <cell r="D18">
            <v>256.27</v>
          </cell>
          <cell r="N18">
            <v>28521.949999999997</v>
          </cell>
          <cell r="O18">
            <v>28695.4375</v>
          </cell>
          <cell r="P18">
            <v>29469.960000000003</v>
          </cell>
          <cell r="Q18">
            <v>30210.685000000005</v>
          </cell>
          <cell r="R18">
            <v>30669.891000000003</v>
          </cell>
          <cell r="S18">
            <v>31478.793799999999</v>
          </cell>
          <cell r="T18">
            <v>35075.449999999997</v>
          </cell>
          <cell r="U18">
            <v>39842.600000000006</v>
          </cell>
          <cell r="AD18">
            <v>23263.702499999999</v>
          </cell>
          <cell r="AE18">
            <v>23416.932000000001</v>
          </cell>
          <cell r="AF18">
            <v>24531.822249999997</v>
          </cell>
          <cell r="AG18">
            <v>25970.607500000002</v>
          </cell>
          <cell r="AH18">
            <v>28001.569200000002</v>
          </cell>
          <cell r="AI18">
            <v>29301.496419999999</v>
          </cell>
          <cell r="AJ18">
            <v>35075.449999999997</v>
          </cell>
          <cell r="AK18">
            <v>39842.600000000006</v>
          </cell>
        </row>
        <row r="19">
          <cell r="B19" t="str">
            <v>ZONE MOYENNE A FORTE DENSITE</v>
          </cell>
        </row>
        <row r="20">
          <cell r="A20" t="str">
            <v>ZMF1</v>
          </cell>
          <cell r="B20" t="str">
            <v>MOHAMMADI (Ext)</v>
          </cell>
          <cell r="C20" t="str">
            <v>ZMF1</v>
          </cell>
          <cell r="D20">
            <v>3.89</v>
          </cell>
          <cell r="E20">
            <v>300</v>
          </cell>
          <cell r="F20">
            <v>0.7</v>
          </cell>
          <cell r="G20">
            <v>0.7</v>
          </cell>
          <cell r="H20">
            <v>0.73</v>
          </cell>
          <cell r="I20">
            <v>0.75</v>
          </cell>
          <cell r="J20">
            <v>0.8</v>
          </cell>
          <cell r="K20">
            <v>0.8</v>
          </cell>
          <cell r="L20">
            <v>0.8</v>
          </cell>
          <cell r="M20">
            <v>0.8</v>
          </cell>
          <cell r="N20">
            <v>816.9</v>
          </cell>
          <cell r="O20">
            <v>816.9</v>
          </cell>
          <cell r="P20">
            <v>851.91</v>
          </cell>
          <cell r="Q20">
            <v>875.25</v>
          </cell>
          <cell r="R20">
            <v>933.6</v>
          </cell>
          <cell r="S20">
            <v>933.6</v>
          </cell>
          <cell r="T20">
            <v>933.6</v>
          </cell>
          <cell r="U20">
            <v>933.6</v>
          </cell>
          <cell r="V20">
            <v>1</v>
          </cell>
          <cell r="W20">
            <v>1</v>
          </cell>
          <cell r="X20">
            <v>1</v>
          </cell>
          <cell r="Y20">
            <v>1</v>
          </cell>
          <cell r="Z20">
            <v>1</v>
          </cell>
          <cell r="AA20">
            <v>1</v>
          </cell>
          <cell r="AB20">
            <v>1</v>
          </cell>
          <cell r="AC20">
            <v>1</v>
          </cell>
          <cell r="AD20">
            <v>816.9</v>
          </cell>
          <cell r="AE20">
            <v>816.9</v>
          </cell>
          <cell r="AF20">
            <v>851.91</v>
          </cell>
          <cell r="AG20">
            <v>875.25</v>
          </cell>
          <cell r="AH20">
            <v>933.6</v>
          </cell>
          <cell r="AI20">
            <v>933.6</v>
          </cell>
          <cell r="AJ20">
            <v>933.6</v>
          </cell>
          <cell r="AK20">
            <v>933.6</v>
          </cell>
        </row>
        <row r="21">
          <cell r="A21" t="str">
            <v>ZMF2</v>
          </cell>
          <cell r="B21" t="str">
            <v>ESSALAM</v>
          </cell>
          <cell r="C21" t="str">
            <v>ZMF2</v>
          </cell>
          <cell r="D21">
            <v>8.6199999999999992</v>
          </cell>
          <cell r="E21">
            <v>300</v>
          </cell>
          <cell r="F21">
            <v>0.5</v>
          </cell>
          <cell r="G21">
            <v>0.5</v>
          </cell>
          <cell r="H21">
            <v>0.6</v>
          </cell>
          <cell r="I21">
            <v>0.65</v>
          </cell>
          <cell r="J21">
            <v>0.7</v>
          </cell>
          <cell r="K21">
            <v>0.75</v>
          </cell>
          <cell r="L21">
            <v>0.85</v>
          </cell>
          <cell r="M21">
            <v>0.85</v>
          </cell>
          <cell r="N21">
            <v>1292.9999999999998</v>
          </cell>
          <cell r="O21">
            <v>1292.9999999999998</v>
          </cell>
          <cell r="P21">
            <v>1551.5999999999997</v>
          </cell>
          <cell r="Q21">
            <v>1680.8999999999999</v>
          </cell>
          <cell r="R21">
            <v>1810.1999999999996</v>
          </cell>
          <cell r="S21">
            <v>1939.4999999999995</v>
          </cell>
          <cell r="T21">
            <v>2198.0999999999995</v>
          </cell>
          <cell r="U21">
            <v>2198.0999999999995</v>
          </cell>
          <cell r="V21">
            <v>1</v>
          </cell>
          <cell r="W21">
            <v>1</v>
          </cell>
          <cell r="X21">
            <v>1</v>
          </cell>
          <cell r="Y21">
            <v>1</v>
          </cell>
          <cell r="Z21">
            <v>1</v>
          </cell>
          <cell r="AA21">
            <v>1</v>
          </cell>
          <cell r="AB21">
            <v>1</v>
          </cell>
          <cell r="AC21">
            <v>1</v>
          </cell>
          <cell r="AD21">
            <v>1292.9999999999998</v>
          </cell>
          <cell r="AE21">
            <v>1292.9999999999998</v>
          </cell>
          <cell r="AF21">
            <v>1551.5999999999997</v>
          </cell>
          <cell r="AG21">
            <v>1680.8999999999999</v>
          </cell>
          <cell r="AH21">
            <v>1810.1999999999996</v>
          </cell>
          <cell r="AI21">
            <v>1939.4999999999995</v>
          </cell>
          <cell r="AJ21">
            <v>2198.0999999999995</v>
          </cell>
          <cell r="AK21">
            <v>2198.0999999999995</v>
          </cell>
        </row>
        <row r="22">
          <cell r="A22" t="str">
            <v>ZMF3</v>
          </cell>
          <cell r="B22" t="str">
            <v>ISMAILIA</v>
          </cell>
          <cell r="C22" t="str">
            <v>ZMF3</v>
          </cell>
          <cell r="D22">
            <v>12.6</v>
          </cell>
          <cell r="E22">
            <v>300</v>
          </cell>
          <cell r="F22">
            <v>0.4</v>
          </cell>
          <cell r="G22">
            <v>0.4</v>
          </cell>
          <cell r="H22">
            <v>0.5</v>
          </cell>
          <cell r="I22">
            <v>0.55000000000000004</v>
          </cell>
          <cell r="J22">
            <v>0.6</v>
          </cell>
          <cell r="K22">
            <v>0.65</v>
          </cell>
          <cell r="L22">
            <v>0.85</v>
          </cell>
          <cell r="M22">
            <v>0.85</v>
          </cell>
          <cell r="N22">
            <v>1512</v>
          </cell>
          <cell r="O22">
            <v>1512</v>
          </cell>
          <cell r="P22">
            <v>1890</v>
          </cell>
          <cell r="Q22">
            <v>2079</v>
          </cell>
          <cell r="R22">
            <v>2268</v>
          </cell>
          <cell r="S22">
            <v>2457</v>
          </cell>
          <cell r="T22">
            <v>3213</v>
          </cell>
          <cell r="U22">
            <v>3213</v>
          </cell>
          <cell r="V22">
            <v>0.95</v>
          </cell>
          <cell r="W22">
            <v>0.95</v>
          </cell>
          <cell r="X22">
            <v>0.95</v>
          </cell>
          <cell r="Y22">
            <v>0.95</v>
          </cell>
          <cell r="Z22">
            <v>0.98</v>
          </cell>
          <cell r="AA22">
            <v>1</v>
          </cell>
          <cell r="AB22">
            <v>1</v>
          </cell>
          <cell r="AC22">
            <v>1</v>
          </cell>
          <cell r="AD22">
            <v>1436.3999999999999</v>
          </cell>
          <cell r="AE22">
            <v>1436.3999999999999</v>
          </cell>
          <cell r="AF22">
            <v>1795.5</v>
          </cell>
          <cell r="AG22">
            <v>1975.05</v>
          </cell>
          <cell r="AH22">
            <v>2222.64</v>
          </cell>
          <cell r="AI22">
            <v>2457</v>
          </cell>
          <cell r="AJ22">
            <v>3213</v>
          </cell>
          <cell r="AK22">
            <v>3213</v>
          </cell>
        </row>
        <row r="23">
          <cell r="A23" t="str">
            <v>ZMF4</v>
          </cell>
          <cell r="B23" t="str">
            <v>SAADA</v>
          </cell>
          <cell r="C23" t="str">
            <v>ZMF4</v>
          </cell>
          <cell r="D23">
            <v>17.89</v>
          </cell>
          <cell r="E23">
            <v>300</v>
          </cell>
          <cell r="F23">
            <v>0.6</v>
          </cell>
          <cell r="G23">
            <v>0.6</v>
          </cell>
          <cell r="H23">
            <v>0.65</v>
          </cell>
          <cell r="I23">
            <v>0.7</v>
          </cell>
          <cell r="J23">
            <v>0.75</v>
          </cell>
          <cell r="K23">
            <v>0.75</v>
          </cell>
          <cell r="L23">
            <v>0.85</v>
          </cell>
          <cell r="M23">
            <v>0.85</v>
          </cell>
          <cell r="N23">
            <v>3220.2</v>
          </cell>
          <cell r="O23">
            <v>3220.2</v>
          </cell>
          <cell r="P23">
            <v>3488.55</v>
          </cell>
          <cell r="Q23">
            <v>3756.8999999999996</v>
          </cell>
          <cell r="R23">
            <v>4025.25</v>
          </cell>
          <cell r="S23">
            <v>4025.25</v>
          </cell>
          <cell r="T23">
            <v>4561.95</v>
          </cell>
          <cell r="U23">
            <v>4561.95</v>
          </cell>
          <cell r="V23">
            <v>1</v>
          </cell>
          <cell r="W23">
            <v>1</v>
          </cell>
          <cell r="X23">
            <v>1</v>
          </cell>
          <cell r="Y23">
            <v>1</v>
          </cell>
          <cell r="Z23">
            <v>1</v>
          </cell>
          <cell r="AA23">
            <v>1</v>
          </cell>
          <cell r="AB23">
            <v>1</v>
          </cell>
          <cell r="AC23">
            <v>1</v>
          </cell>
          <cell r="AD23">
            <v>3220.2</v>
          </cell>
          <cell r="AE23">
            <v>3220.2</v>
          </cell>
          <cell r="AF23">
            <v>3488.55</v>
          </cell>
          <cell r="AG23">
            <v>3756.8999999999996</v>
          </cell>
          <cell r="AH23">
            <v>4025.25</v>
          </cell>
          <cell r="AI23">
            <v>4025.25</v>
          </cell>
          <cell r="AJ23">
            <v>4561.95</v>
          </cell>
          <cell r="AK23">
            <v>4561.95</v>
          </cell>
        </row>
        <row r="24">
          <cell r="A24" t="str">
            <v>ZMF5</v>
          </cell>
          <cell r="B24" t="str">
            <v>IDARI</v>
          </cell>
          <cell r="C24" t="str">
            <v>ZMF5</v>
          </cell>
          <cell r="D24">
            <v>34.9</v>
          </cell>
          <cell r="E24">
            <v>450</v>
          </cell>
          <cell r="F24">
            <v>0.6</v>
          </cell>
          <cell r="G24">
            <v>0.6</v>
          </cell>
          <cell r="H24">
            <v>0.65</v>
          </cell>
          <cell r="I24">
            <v>0.75</v>
          </cell>
          <cell r="J24">
            <v>0.8</v>
          </cell>
          <cell r="K24">
            <v>0.85</v>
          </cell>
          <cell r="L24">
            <v>0.85</v>
          </cell>
          <cell r="M24">
            <v>0.85</v>
          </cell>
          <cell r="N24">
            <v>9423</v>
          </cell>
          <cell r="O24">
            <v>9423</v>
          </cell>
          <cell r="P24">
            <v>10208.25</v>
          </cell>
          <cell r="Q24">
            <v>11778.75</v>
          </cell>
          <cell r="R24">
            <v>12564</v>
          </cell>
          <cell r="S24">
            <v>13349.25</v>
          </cell>
          <cell r="T24">
            <v>13349.25</v>
          </cell>
          <cell r="U24">
            <v>13349.25</v>
          </cell>
          <cell r="V24">
            <v>0.95</v>
          </cell>
          <cell r="W24">
            <v>0.95</v>
          </cell>
          <cell r="X24">
            <v>0.98</v>
          </cell>
          <cell r="Y24">
            <v>1</v>
          </cell>
          <cell r="Z24">
            <v>1</v>
          </cell>
          <cell r="AA24">
            <v>1</v>
          </cell>
          <cell r="AB24">
            <v>1</v>
          </cell>
          <cell r="AC24">
            <v>1</v>
          </cell>
          <cell r="AD24">
            <v>8951.85</v>
          </cell>
          <cell r="AE24">
            <v>8951.85</v>
          </cell>
          <cell r="AF24">
            <v>10004.084999999999</v>
          </cell>
          <cell r="AG24">
            <v>11778.75</v>
          </cell>
          <cell r="AH24">
            <v>12564</v>
          </cell>
          <cell r="AI24">
            <v>13349.25</v>
          </cell>
          <cell r="AJ24">
            <v>13349.25</v>
          </cell>
          <cell r="AK24">
            <v>13349.25</v>
          </cell>
        </row>
        <row r="25">
          <cell r="A25" t="str">
            <v>ZMF6</v>
          </cell>
          <cell r="B25" t="str">
            <v>KASBA</v>
          </cell>
          <cell r="C25" t="str">
            <v>ZMF6</v>
          </cell>
          <cell r="D25">
            <v>11.19</v>
          </cell>
          <cell r="E25">
            <v>350</v>
          </cell>
          <cell r="F25">
            <v>0.4</v>
          </cell>
          <cell r="G25">
            <v>0.4</v>
          </cell>
          <cell r="H25">
            <v>0.45</v>
          </cell>
          <cell r="I25">
            <v>0.5</v>
          </cell>
          <cell r="J25">
            <v>0.55000000000000004</v>
          </cell>
          <cell r="K25">
            <v>0.6</v>
          </cell>
          <cell r="L25">
            <v>0.6</v>
          </cell>
          <cell r="M25">
            <v>0.8</v>
          </cell>
          <cell r="N25">
            <v>1566.6000000000001</v>
          </cell>
          <cell r="O25">
            <v>1566.6000000000001</v>
          </cell>
          <cell r="P25">
            <v>1762.425</v>
          </cell>
          <cell r="Q25">
            <v>1958.25</v>
          </cell>
          <cell r="R25">
            <v>2154.0750000000003</v>
          </cell>
          <cell r="S25">
            <v>2349.9</v>
          </cell>
          <cell r="T25">
            <v>2349.9</v>
          </cell>
          <cell r="U25">
            <v>3133.2000000000003</v>
          </cell>
          <cell r="V25">
            <v>0.95</v>
          </cell>
          <cell r="W25">
            <v>0.95</v>
          </cell>
          <cell r="X25">
            <v>0.98</v>
          </cell>
          <cell r="Y25">
            <v>1</v>
          </cell>
          <cell r="Z25">
            <v>1</v>
          </cell>
          <cell r="AA25">
            <v>1</v>
          </cell>
          <cell r="AB25">
            <v>1</v>
          </cell>
          <cell r="AC25">
            <v>1</v>
          </cell>
          <cell r="AD25">
            <v>1488.27</v>
          </cell>
          <cell r="AE25">
            <v>1488.27</v>
          </cell>
          <cell r="AF25">
            <v>1727.1765</v>
          </cell>
          <cell r="AG25">
            <v>1958.25</v>
          </cell>
          <cell r="AH25">
            <v>2154.0750000000003</v>
          </cell>
          <cell r="AI25">
            <v>2349.9</v>
          </cell>
          <cell r="AJ25">
            <v>2349.9</v>
          </cell>
          <cell r="AK25">
            <v>3133.2000000000003</v>
          </cell>
        </row>
        <row r="26">
          <cell r="A26" t="str">
            <v>ZMF7</v>
          </cell>
          <cell r="B26" t="str">
            <v>MATAR</v>
          </cell>
          <cell r="C26" t="str">
            <v>ZMF7</v>
          </cell>
          <cell r="D26">
            <v>7.95</v>
          </cell>
          <cell r="E26">
            <v>350</v>
          </cell>
          <cell r="F26">
            <v>0.4</v>
          </cell>
          <cell r="G26">
            <v>0.4</v>
          </cell>
          <cell r="H26">
            <v>0.45</v>
          </cell>
          <cell r="I26">
            <v>0.5</v>
          </cell>
          <cell r="J26">
            <v>0.55000000000000004</v>
          </cell>
          <cell r="K26">
            <v>0.6</v>
          </cell>
          <cell r="L26">
            <v>0.6</v>
          </cell>
          <cell r="M26">
            <v>0.8</v>
          </cell>
          <cell r="N26">
            <v>1113</v>
          </cell>
          <cell r="O26">
            <v>1113</v>
          </cell>
          <cell r="P26">
            <v>1252.125</v>
          </cell>
          <cell r="Q26">
            <v>1391.25</v>
          </cell>
          <cell r="R26">
            <v>1530.3750000000002</v>
          </cell>
          <cell r="S26">
            <v>1669.5</v>
          </cell>
          <cell r="T26">
            <v>1669.5</v>
          </cell>
          <cell r="U26">
            <v>2226</v>
          </cell>
          <cell r="V26">
            <v>0.95</v>
          </cell>
          <cell r="W26">
            <v>0.95</v>
          </cell>
          <cell r="X26">
            <v>0.98</v>
          </cell>
          <cell r="Y26">
            <v>1</v>
          </cell>
          <cell r="Z26">
            <v>1</v>
          </cell>
          <cell r="AA26">
            <v>1</v>
          </cell>
          <cell r="AB26">
            <v>1</v>
          </cell>
          <cell r="AC26">
            <v>1</v>
          </cell>
          <cell r="AD26">
            <v>1057.3499999999999</v>
          </cell>
          <cell r="AE26">
            <v>1057.3499999999999</v>
          </cell>
          <cell r="AF26">
            <v>1227.0825</v>
          </cell>
          <cell r="AG26">
            <v>1391.25</v>
          </cell>
          <cell r="AH26">
            <v>1530.3750000000002</v>
          </cell>
          <cell r="AI26">
            <v>1669.5</v>
          </cell>
          <cell r="AJ26">
            <v>1669.5</v>
          </cell>
          <cell r="AK26">
            <v>2226</v>
          </cell>
        </row>
        <row r="27">
          <cell r="A27" t="str">
            <v>ZMF8</v>
          </cell>
          <cell r="B27" t="str">
            <v>PRINCE SIDI MOHAMMED</v>
          </cell>
          <cell r="C27" t="str">
            <v>ZMF8</v>
          </cell>
          <cell r="D27">
            <v>20.8</v>
          </cell>
          <cell r="E27">
            <v>400</v>
          </cell>
          <cell r="F27">
            <v>0.7</v>
          </cell>
          <cell r="G27">
            <v>0.71</v>
          </cell>
          <cell r="H27">
            <v>0.75</v>
          </cell>
          <cell r="I27">
            <v>0.8</v>
          </cell>
          <cell r="J27">
            <v>0.85</v>
          </cell>
          <cell r="K27">
            <v>0.85</v>
          </cell>
          <cell r="L27">
            <v>0.85</v>
          </cell>
          <cell r="M27">
            <v>0.85</v>
          </cell>
          <cell r="N27">
            <v>5824</v>
          </cell>
          <cell r="O27">
            <v>5907.2</v>
          </cell>
          <cell r="P27">
            <v>6240</v>
          </cell>
          <cell r="Q27">
            <v>6656</v>
          </cell>
          <cell r="R27">
            <v>7072</v>
          </cell>
          <cell r="S27">
            <v>7072</v>
          </cell>
          <cell r="T27">
            <v>7072</v>
          </cell>
          <cell r="U27">
            <v>7072</v>
          </cell>
          <cell r="V27">
            <v>1</v>
          </cell>
          <cell r="W27">
            <v>1</v>
          </cell>
          <cell r="X27">
            <v>1</v>
          </cell>
          <cell r="Y27">
            <v>1</v>
          </cell>
          <cell r="Z27">
            <v>1</v>
          </cell>
          <cell r="AA27">
            <v>1</v>
          </cell>
          <cell r="AB27">
            <v>1</v>
          </cell>
          <cell r="AC27">
            <v>1</v>
          </cell>
          <cell r="AD27">
            <v>5824</v>
          </cell>
          <cell r="AE27">
            <v>5907.2</v>
          </cell>
          <cell r="AF27">
            <v>6240</v>
          </cell>
          <cell r="AG27">
            <v>6656</v>
          </cell>
          <cell r="AH27">
            <v>7072</v>
          </cell>
          <cell r="AI27">
            <v>7072</v>
          </cell>
          <cell r="AJ27">
            <v>7072</v>
          </cell>
          <cell r="AK27">
            <v>7072</v>
          </cell>
        </row>
        <row r="28">
          <cell r="A28" t="str">
            <v>ZMF9</v>
          </cell>
          <cell r="B28" t="str">
            <v>ETTAOUEN</v>
          </cell>
          <cell r="C28" t="str">
            <v>ZMF9</v>
          </cell>
          <cell r="D28">
            <v>12.22</v>
          </cell>
          <cell r="E28">
            <v>400</v>
          </cell>
          <cell r="F28">
            <v>0.7</v>
          </cell>
          <cell r="G28">
            <v>0.71</v>
          </cell>
          <cell r="H28">
            <v>0.75</v>
          </cell>
          <cell r="I28">
            <v>0.8</v>
          </cell>
          <cell r="J28">
            <v>0.85</v>
          </cell>
          <cell r="K28">
            <v>0.85</v>
          </cell>
          <cell r="L28">
            <v>0.85</v>
          </cell>
          <cell r="M28">
            <v>0.85</v>
          </cell>
          <cell r="N28">
            <v>3421.6</v>
          </cell>
          <cell r="O28">
            <v>3470.48</v>
          </cell>
          <cell r="P28">
            <v>3666</v>
          </cell>
          <cell r="Q28">
            <v>3910.4</v>
          </cell>
          <cell r="R28">
            <v>4154.8</v>
          </cell>
          <cell r="S28">
            <v>4154.8</v>
          </cell>
          <cell r="T28">
            <v>4154.8</v>
          </cell>
          <cell r="U28">
            <v>4154.8</v>
          </cell>
          <cell r="V28">
            <v>1</v>
          </cell>
          <cell r="W28">
            <v>1</v>
          </cell>
          <cell r="X28">
            <v>1</v>
          </cell>
          <cell r="Y28">
            <v>1</v>
          </cell>
          <cell r="Z28">
            <v>1</v>
          </cell>
          <cell r="AA28">
            <v>1</v>
          </cell>
          <cell r="AB28">
            <v>1</v>
          </cell>
          <cell r="AC28">
            <v>1</v>
          </cell>
          <cell r="AD28">
            <v>3421.6</v>
          </cell>
          <cell r="AE28">
            <v>3470.48</v>
          </cell>
          <cell r="AF28">
            <v>3666</v>
          </cell>
          <cell r="AG28">
            <v>3910.4</v>
          </cell>
          <cell r="AH28">
            <v>4154.8</v>
          </cell>
          <cell r="AI28">
            <v>4154.8</v>
          </cell>
          <cell r="AJ28">
            <v>4154.8</v>
          </cell>
          <cell r="AK28">
            <v>4154.8</v>
          </cell>
        </row>
        <row r="29">
          <cell r="A29" t="str">
            <v>ZMF10</v>
          </cell>
          <cell r="B29" t="str">
            <v>KHAT RAMLA</v>
          </cell>
          <cell r="C29" t="str">
            <v>ZMF10</v>
          </cell>
          <cell r="D29">
            <v>66.2</v>
          </cell>
          <cell r="E29">
            <v>350</v>
          </cell>
          <cell r="F29">
            <v>0.6</v>
          </cell>
          <cell r="G29">
            <v>0.61</v>
          </cell>
          <cell r="H29">
            <v>0.65</v>
          </cell>
          <cell r="I29">
            <v>0.75</v>
          </cell>
          <cell r="J29">
            <v>0.8</v>
          </cell>
          <cell r="K29">
            <v>0.85</v>
          </cell>
          <cell r="L29">
            <v>0.85</v>
          </cell>
          <cell r="M29">
            <v>0.85</v>
          </cell>
          <cell r="N29">
            <v>13902</v>
          </cell>
          <cell r="O29">
            <v>14133.699999999999</v>
          </cell>
          <cell r="P29">
            <v>15060.5</v>
          </cell>
          <cell r="Q29">
            <v>17377.5</v>
          </cell>
          <cell r="R29">
            <v>18536</v>
          </cell>
          <cell r="S29">
            <v>19694.5</v>
          </cell>
          <cell r="T29">
            <v>19694.5</v>
          </cell>
          <cell r="U29">
            <v>19694.5</v>
          </cell>
          <cell r="V29">
            <v>1</v>
          </cell>
          <cell r="W29">
            <v>1</v>
          </cell>
          <cell r="X29">
            <v>1</v>
          </cell>
          <cell r="Y29">
            <v>1</v>
          </cell>
          <cell r="Z29">
            <v>1</v>
          </cell>
          <cell r="AA29">
            <v>1</v>
          </cell>
          <cell r="AB29">
            <v>1</v>
          </cell>
          <cell r="AC29">
            <v>1</v>
          </cell>
          <cell r="AD29">
            <v>13902</v>
          </cell>
          <cell r="AE29">
            <v>14133.699999999999</v>
          </cell>
          <cell r="AF29">
            <v>15060.5</v>
          </cell>
          <cell r="AG29">
            <v>17377.5</v>
          </cell>
          <cell r="AH29">
            <v>18536</v>
          </cell>
          <cell r="AI29">
            <v>19694.5</v>
          </cell>
          <cell r="AJ29">
            <v>19694.5</v>
          </cell>
          <cell r="AK29">
            <v>19694.5</v>
          </cell>
        </row>
        <row r="30">
          <cell r="A30" t="str">
            <v>ZMF11</v>
          </cell>
          <cell r="B30" t="str">
            <v>MY RACHID I</v>
          </cell>
          <cell r="C30" t="str">
            <v>ZMF11</v>
          </cell>
          <cell r="D30">
            <v>13.56</v>
          </cell>
          <cell r="E30">
            <v>400</v>
          </cell>
          <cell r="F30">
            <v>0.6</v>
          </cell>
          <cell r="G30">
            <v>0.6</v>
          </cell>
          <cell r="H30">
            <v>0.7</v>
          </cell>
          <cell r="I30">
            <v>0.75</v>
          </cell>
          <cell r="J30">
            <v>0.8</v>
          </cell>
          <cell r="K30">
            <v>0.85</v>
          </cell>
          <cell r="L30">
            <v>0.85</v>
          </cell>
          <cell r="M30">
            <v>0.85</v>
          </cell>
          <cell r="N30">
            <v>3254.4</v>
          </cell>
          <cell r="O30">
            <v>3254.4</v>
          </cell>
          <cell r="P30">
            <v>3796.7999999999997</v>
          </cell>
          <cell r="Q30">
            <v>4068</v>
          </cell>
          <cell r="R30">
            <v>4339.2</v>
          </cell>
          <cell r="S30">
            <v>4610.3999999999996</v>
          </cell>
          <cell r="T30">
            <v>4610.3999999999996</v>
          </cell>
          <cell r="U30">
            <v>4610.3999999999996</v>
          </cell>
          <cell r="V30">
            <v>1</v>
          </cell>
          <cell r="W30">
            <v>1</v>
          </cell>
          <cell r="X30">
            <v>1</v>
          </cell>
          <cell r="Y30">
            <v>1</v>
          </cell>
          <cell r="Z30">
            <v>1</v>
          </cell>
          <cell r="AA30">
            <v>1</v>
          </cell>
          <cell r="AB30">
            <v>1</v>
          </cell>
          <cell r="AC30">
            <v>1</v>
          </cell>
          <cell r="AD30">
            <v>3254.4</v>
          </cell>
          <cell r="AE30">
            <v>3254.4</v>
          </cell>
          <cell r="AF30">
            <v>3796.7999999999997</v>
          </cell>
          <cell r="AG30">
            <v>4068</v>
          </cell>
          <cell r="AH30">
            <v>4339.2</v>
          </cell>
          <cell r="AI30">
            <v>4610.3999999999996</v>
          </cell>
          <cell r="AJ30">
            <v>4610.3999999999996</v>
          </cell>
          <cell r="AK30">
            <v>4610.3999999999996</v>
          </cell>
        </row>
        <row r="31">
          <cell r="A31" t="str">
            <v>ZMF12</v>
          </cell>
          <cell r="B31" t="str">
            <v>MY RACHID II</v>
          </cell>
          <cell r="C31" t="str">
            <v>ZMF12</v>
          </cell>
          <cell r="D31">
            <v>5.44</v>
          </cell>
          <cell r="E31">
            <v>400</v>
          </cell>
          <cell r="F31">
            <v>0.6</v>
          </cell>
          <cell r="G31">
            <v>0.6</v>
          </cell>
          <cell r="H31">
            <v>0.7</v>
          </cell>
          <cell r="I31">
            <v>0.75</v>
          </cell>
          <cell r="J31">
            <v>0.8</v>
          </cell>
          <cell r="K31">
            <v>0.85</v>
          </cell>
          <cell r="L31">
            <v>0.85</v>
          </cell>
          <cell r="M31">
            <v>0.85</v>
          </cell>
          <cell r="N31">
            <v>1305.5999999999999</v>
          </cell>
          <cell r="O31">
            <v>1305.5999999999999</v>
          </cell>
          <cell r="P31">
            <v>1523.1999999999998</v>
          </cell>
          <cell r="Q31">
            <v>1632</v>
          </cell>
          <cell r="R31">
            <v>1740.8000000000002</v>
          </cell>
          <cell r="S31">
            <v>1849.6</v>
          </cell>
          <cell r="T31">
            <v>1849.6</v>
          </cell>
          <cell r="U31">
            <v>1849.6</v>
          </cell>
          <cell r="V31">
            <v>1</v>
          </cell>
          <cell r="W31">
            <v>1</v>
          </cell>
          <cell r="X31">
            <v>1</v>
          </cell>
          <cell r="Y31">
            <v>1</v>
          </cell>
          <cell r="Z31">
            <v>1</v>
          </cell>
          <cell r="AA31">
            <v>1</v>
          </cell>
          <cell r="AB31">
            <v>1</v>
          </cell>
          <cell r="AC31">
            <v>1</v>
          </cell>
          <cell r="AD31">
            <v>1305.5999999999999</v>
          </cell>
          <cell r="AE31">
            <v>1305.5999999999999</v>
          </cell>
          <cell r="AF31">
            <v>1523.1999999999998</v>
          </cell>
          <cell r="AG31">
            <v>1632</v>
          </cell>
          <cell r="AH31">
            <v>1740.8000000000002</v>
          </cell>
          <cell r="AI31">
            <v>1849.6</v>
          </cell>
          <cell r="AJ31">
            <v>1849.6</v>
          </cell>
          <cell r="AK31">
            <v>1849.6</v>
          </cell>
        </row>
        <row r="32">
          <cell r="A32" t="str">
            <v>ZMF13</v>
          </cell>
          <cell r="B32" t="str">
            <v>MY RACHID III</v>
          </cell>
          <cell r="C32" t="str">
            <v>ZMF13</v>
          </cell>
          <cell r="D32">
            <v>9.48</v>
          </cell>
          <cell r="E32">
            <v>350</v>
          </cell>
          <cell r="F32">
            <v>0.6</v>
          </cell>
          <cell r="G32">
            <v>0.6</v>
          </cell>
          <cell r="H32">
            <v>0.7</v>
          </cell>
          <cell r="I32">
            <v>0.75</v>
          </cell>
          <cell r="J32">
            <v>0.8</v>
          </cell>
          <cell r="K32">
            <v>0.85</v>
          </cell>
          <cell r="L32">
            <v>0.85</v>
          </cell>
          <cell r="M32">
            <v>0.85</v>
          </cell>
          <cell r="N32">
            <v>1990.8</v>
          </cell>
          <cell r="O32">
            <v>1990.8</v>
          </cell>
          <cell r="P32">
            <v>2322.6</v>
          </cell>
          <cell r="Q32">
            <v>2488.5</v>
          </cell>
          <cell r="R32">
            <v>2654.4</v>
          </cell>
          <cell r="S32">
            <v>2820.2999999999997</v>
          </cell>
          <cell r="T32">
            <v>2820.2999999999997</v>
          </cell>
          <cell r="U32">
            <v>2820.2999999999997</v>
          </cell>
          <cell r="V32">
            <v>1</v>
          </cell>
          <cell r="W32">
            <v>1</v>
          </cell>
          <cell r="X32">
            <v>1</v>
          </cell>
          <cell r="Y32">
            <v>1</v>
          </cell>
          <cell r="Z32">
            <v>1</v>
          </cell>
          <cell r="AA32">
            <v>1</v>
          </cell>
          <cell r="AB32">
            <v>1</v>
          </cell>
          <cell r="AC32">
            <v>1</v>
          </cell>
          <cell r="AD32">
            <v>1990.8</v>
          </cell>
          <cell r="AE32">
            <v>1990.8</v>
          </cell>
          <cell r="AF32">
            <v>2322.6</v>
          </cell>
          <cell r="AG32">
            <v>2488.5</v>
          </cell>
          <cell r="AH32">
            <v>2654.4</v>
          </cell>
          <cell r="AI32">
            <v>2820.2999999999997</v>
          </cell>
          <cell r="AJ32">
            <v>2820.2999999999997</v>
          </cell>
          <cell r="AK32">
            <v>2820.2999999999997</v>
          </cell>
        </row>
        <row r="33">
          <cell r="A33" t="str">
            <v>ZMF14</v>
          </cell>
          <cell r="B33" t="str">
            <v>MY RACHID IV</v>
          </cell>
          <cell r="C33" t="str">
            <v>ZMF14</v>
          </cell>
          <cell r="D33">
            <v>19.7</v>
          </cell>
          <cell r="E33">
            <v>350</v>
          </cell>
          <cell r="F33">
            <v>0.5</v>
          </cell>
          <cell r="G33">
            <v>0.51122262509064287</v>
          </cell>
          <cell r="H33">
            <v>0.7</v>
          </cell>
          <cell r="I33">
            <v>0.75</v>
          </cell>
          <cell r="J33">
            <v>0.8</v>
          </cell>
          <cell r="K33">
            <v>0.85</v>
          </cell>
          <cell r="L33">
            <v>0.85</v>
          </cell>
          <cell r="M33">
            <v>0.85</v>
          </cell>
          <cell r="N33">
            <v>3447.5</v>
          </cell>
          <cell r="O33">
            <v>3524.8799999999824</v>
          </cell>
          <cell r="P33">
            <v>4826.5</v>
          </cell>
          <cell r="Q33">
            <v>5171.25</v>
          </cell>
          <cell r="R33">
            <v>5516</v>
          </cell>
          <cell r="S33">
            <v>5860.75</v>
          </cell>
          <cell r="T33">
            <v>5860.75</v>
          </cell>
          <cell r="U33">
            <v>5860.75</v>
          </cell>
          <cell r="V33">
            <v>1</v>
          </cell>
          <cell r="W33">
            <v>1</v>
          </cell>
          <cell r="X33">
            <v>1</v>
          </cell>
          <cell r="Y33">
            <v>1</v>
          </cell>
          <cell r="Z33">
            <v>1</v>
          </cell>
          <cell r="AA33">
            <v>1</v>
          </cell>
          <cell r="AB33">
            <v>1</v>
          </cell>
          <cell r="AC33">
            <v>1</v>
          </cell>
          <cell r="AD33">
            <v>3447.5</v>
          </cell>
          <cell r="AE33">
            <v>3524.8799999999824</v>
          </cell>
          <cell r="AF33">
            <v>4826.5</v>
          </cell>
          <cell r="AG33">
            <v>5171.25</v>
          </cell>
          <cell r="AH33">
            <v>5516</v>
          </cell>
          <cell r="AI33">
            <v>5860.75</v>
          </cell>
          <cell r="AJ33">
            <v>5860.75</v>
          </cell>
          <cell r="AK33">
            <v>5860.75</v>
          </cell>
        </row>
        <row r="34">
          <cell r="A34" t="str">
            <v>ZMF15</v>
          </cell>
          <cell r="B34" t="str">
            <v>MY RACHID V</v>
          </cell>
          <cell r="C34" t="str">
            <v>ZMF15</v>
          </cell>
          <cell r="D34">
            <v>46.269999999999996</v>
          </cell>
          <cell r="E34">
            <v>350</v>
          </cell>
          <cell r="F34">
            <v>0.05</v>
          </cell>
          <cell r="G34">
            <v>0.05</v>
          </cell>
          <cell r="H34">
            <v>0.4</v>
          </cell>
          <cell r="I34">
            <v>0.5</v>
          </cell>
          <cell r="J34">
            <v>0.6</v>
          </cell>
          <cell r="K34">
            <v>0.7</v>
          </cell>
          <cell r="L34">
            <v>0.85</v>
          </cell>
          <cell r="M34">
            <v>0.85</v>
          </cell>
          <cell r="N34">
            <v>809.72499999999991</v>
          </cell>
          <cell r="O34">
            <v>809.72499999999991</v>
          </cell>
          <cell r="P34">
            <v>6477.7999999999993</v>
          </cell>
          <cell r="Q34">
            <v>8097.2499999999991</v>
          </cell>
          <cell r="R34">
            <v>9716.6999999999989</v>
          </cell>
          <cell r="S34">
            <v>11336.149999999998</v>
          </cell>
          <cell r="T34">
            <v>13765.324999999999</v>
          </cell>
          <cell r="U34">
            <v>13765.324999999999</v>
          </cell>
          <cell r="V34">
            <v>1</v>
          </cell>
          <cell r="W34">
            <v>1</v>
          </cell>
          <cell r="X34">
            <v>1</v>
          </cell>
          <cell r="Y34">
            <v>1</v>
          </cell>
          <cell r="Z34">
            <v>1</v>
          </cell>
          <cell r="AA34">
            <v>1</v>
          </cell>
          <cell r="AB34">
            <v>1</v>
          </cell>
          <cell r="AC34">
            <v>1</v>
          </cell>
          <cell r="AD34">
            <v>809.72499999999991</v>
          </cell>
          <cell r="AE34">
            <v>809.72499999999991</v>
          </cell>
          <cell r="AF34">
            <v>6477.7999999999993</v>
          </cell>
          <cell r="AG34">
            <v>8097.2499999999991</v>
          </cell>
          <cell r="AH34">
            <v>9716.6999999999989</v>
          </cell>
          <cell r="AI34">
            <v>11336.149999999998</v>
          </cell>
          <cell r="AJ34">
            <v>13765.324999999999</v>
          </cell>
          <cell r="AK34">
            <v>13765.324999999999</v>
          </cell>
        </row>
        <row r="35">
          <cell r="A35" t="str">
            <v>ZMF15b</v>
          </cell>
          <cell r="B35" t="str">
            <v>MY RACHID V (Réferendaire)</v>
          </cell>
          <cell r="C35" t="str">
            <v>ZMF15b</v>
          </cell>
          <cell r="D35">
            <v>19.93</v>
          </cell>
          <cell r="N35">
            <v>8761.7233294255566</v>
          </cell>
          <cell r="O35">
            <v>8761.7233294255566</v>
          </cell>
          <cell r="V35">
            <v>0.8</v>
          </cell>
          <cell r="W35">
            <v>0.8</v>
          </cell>
          <cell r="X35">
            <v>0</v>
          </cell>
          <cell r="Y35">
            <v>0</v>
          </cell>
          <cell r="Z35">
            <v>0</v>
          </cell>
          <cell r="AA35">
            <v>0</v>
          </cell>
          <cell r="AB35">
            <v>1</v>
          </cell>
          <cell r="AC35">
            <v>1</v>
          </cell>
          <cell r="AD35">
            <v>7009.3786635404458</v>
          </cell>
          <cell r="AE35">
            <v>7009.3786635404458</v>
          </cell>
        </row>
        <row r="36">
          <cell r="A36" t="str">
            <v>ZMF16</v>
          </cell>
          <cell r="B36" t="str">
            <v>MY RACHID VI</v>
          </cell>
          <cell r="C36" t="str">
            <v>ZMF16</v>
          </cell>
          <cell r="D36">
            <v>52.69</v>
          </cell>
          <cell r="E36">
            <v>350</v>
          </cell>
          <cell r="F36">
            <v>5.0000000000000001E-3</v>
          </cell>
          <cell r="G36">
            <v>5.0000000000000001E-3</v>
          </cell>
          <cell r="H36">
            <v>0.25</v>
          </cell>
          <cell r="I36">
            <v>0.35</v>
          </cell>
          <cell r="J36">
            <v>0.52022525282650156</v>
          </cell>
          <cell r="K36">
            <v>0.65</v>
          </cell>
          <cell r="L36">
            <v>0.85</v>
          </cell>
          <cell r="M36">
            <v>0.85</v>
          </cell>
          <cell r="N36">
            <v>92.207499999999996</v>
          </cell>
          <cell r="O36">
            <v>92.207499999999996</v>
          </cell>
          <cell r="P36">
            <v>4610.375</v>
          </cell>
          <cell r="Q36">
            <v>6454.5249999999996</v>
          </cell>
          <cell r="R36">
            <v>9593.7339999999294</v>
          </cell>
          <cell r="S36">
            <v>11986.975</v>
          </cell>
          <cell r="T36">
            <v>15675.275</v>
          </cell>
          <cell r="U36">
            <v>15675.275</v>
          </cell>
          <cell r="V36">
            <v>0.95</v>
          </cell>
          <cell r="W36">
            <v>0.95</v>
          </cell>
          <cell r="X36">
            <v>0.98</v>
          </cell>
          <cell r="Y36">
            <v>1</v>
          </cell>
          <cell r="Z36">
            <v>1</v>
          </cell>
          <cell r="AA36">
            <v>1</v>
          </cell>
          <cell r="AB36">
            <v>1</v>
          </cell>
          <cell r="AC36">
            <v>1</v>
          </cell>
          <cell r="AD36">
            <v>87.597124999999991</v>
          </cell>
          <cell r="AE36">
            <v>87.597124999999991</v>
          </cell>
          <cell r="AF36">
            <v>4518.1674999999996</v>
          </cell>
          <cell r="AG36">
            <v>6454.5249999999996</v>
          </cell>
          <cell r="AH36">
            <v>9593.7339999999294</v>
          </cell>
          <cell r="AI36">
            <v>11986.975</v>
          </cell>
          <cell r="AJ36">
            <v>15675.275</v>
          </cell>
          <cell r="AK36">
            <v>15675.275</v>
          </cell>
        </row>
        <row r="37">
          <cell r="A37" t="str">
            <v>ZMF16b</v>
          </cell>
          <cell r="B37" t="str">
            <v>MY RACHID VI (Réferendaire)</v>
          </cell>
          <cell r="C37" t="str">
            <v>ZMF16b</v>
          </cell>
          <cell r="D37">
            <v>44.52</v>
          </cell>
          <cell r="N37">
            <v>19572.098475967199</v>
          </cell>
          <cell r="O37">
            <v>19572.098475967199</v>
          </cell>
          <cell r="V37">
            <v>0.8</v>
          </cell>
          <cell r="W37">
            <v>0.8</v>
          </cell>
          <cell r="AB37">
            <v>0</v>
          </cell>
          <cell r="AD37">
            <v>15657.67878077376</v>
          </cell>
          <cell r="AE37">
            <v>15657.67878077376</v>
          </cell>
          <cell r="AF37">
            <v>0</v>
          </cell>
          <cell r="AG37">
            <v>0</v>
          </cell>
          <cell r="AH37">
            <v>0</v>
          </cell>
          <cell r="AI37">
            <v>0</v>
          </cell>
          <cell r="AJ37">
            <v>0</v>
          </cell>
          <cell r="AK37">
            <v>0</v>
          </cell>
        </row>
        <row r="38">
          <cell r="A38" t="str">
            <v>ZMF17</v>
          </cell>
          <cell r="B38" t="str">
            <v>MY RACHID VI (ZR)</v>
          </cell>
          <cell r="C38" t="str">
            <v>ZMF17</v>
          </cell>
          <cell r="D38">
            <v>10.220000000000001</v>
          </cell>
          <cell r="E38">
            <v>350</v>
          </cell>
          <cell r="H38">
            <v>0.25</v>
          </cell>
          <cell r="I38">
            <v>0.35</v>
          </cell>
          <cell r="J38">
            <v>0.55000000000000004</v>
          </cell>
          <cell r="K38">
            <v>0.65</v>
          </cell>
          <cell r="L38">
            <v>0.85</v>
          </cell>
          <cell r="M38">
            <v>0.85</v>
          </cell>
          <cell r="N38">
            <v>0</v>
          </cell>
          <cell r="O38">
            <v>0</v>
          </cell>
          <cell r="P38">
            <v>894.25</v>
          </cell>
          <cell r="Q38">
            <v>1251.9499999999998</v>
          </cell>
          <cell r="R38">
            <v>1967.3500000000001</v>
          </cell>
          <cell r="S38">
            <v>2325.0500000000002</v>
          </cell>
          <cell r="T38">
            <v>3040.45</v>
          </cell>
          <cell r="U38">
            <v>3040.45</v>
          </cell>
          <cell r="V38">
            <v>0</v>
          </cell>
          <cell r="W38">
            <v>0</v>
          </cell>
          <cell r="X38">
            <v>0.2</v>
          </cell>
          <cell r="Y38">
            <v>0.5</v>
          </cell>
          <cell r="Z38">
            <v>0.7</v>
          </cell>
          <cell r="AA38">
            <v>0.9</v>
          </cell>
          <cell r="AB38">
            <v>1</v>
          </cell>
          <cell r="AC38">
            <v>1</v>
          </cell>
          <cell r="AD38">
            <v>0</v>
          </cell>
          <cell r="AE38">
            <v>0</v>
          </cell>
          <cell r="AF38">
            <v>178.85000000000002</v>
          </cell>
          <cell r="AG38">
            <v>625.97499999999991</v>
          </cell>
          <cell r="AH38">
            <v>1377.145</v>
          </cell>
          <cell r="AI38">
            <v>2092.5450000000001</v>
          </cell>
          <cell r="AJ38">
            <v>3040.45</v>
          </cell>
          <cell r="AK38">
            <v>3040.45</v>
          </cell>
        </row>
        <row r="39">
          <cell r="A39" t="str">
            <v>ZMF17b</v>
          </cell>
          <cell r="B39" t="str">
            <v>MY RACHID VI (ZR- Réferendaire)</v>
          </cell>
          <cell r="C39" t="str">
            <v>ZMF17b</v>
          </cell>
          <cell r="D39">
            <v>10.220000000000001</v>
          </cell>
          <cell r="N39">
            <v>6497.9660023446604</v>
          </cell>
          <cell r="O39">
            <v>6497.9660023446604</v>
          </cell>
          <cell r="V39">
            <v>0.8</v>
          </cell>
          <cell r="W39">
            <v>0.8</v>
          </cell>
          <cell r="AB39">
            <v>0</v>
          </cell>
          <cell r="AD39">
            <v>5198.3728018757283</v>
          </cell>
          <cell r="AE39">
            <v>5198.3728018757283</v>
          </cell>
          <cell r="AF39">
            <v>0</v>
          </cell>
          <cell r="AG39">
            <v>0</v>
          </cell>
          <cell r="AH39">
            <v>0</v>
          </cell>
          <cell r="AI39">
            <v>0</v>
          </cell>
          <cell r="AJ39">
            <v>0</v>
          </cell>
          <cell r="AK39">
            <v>0</v>
          </cell>
        </row>
        <row r="40">
          <cell r="A40" t="str">
            <v>ZMF18</v>
          </cell>
          <cell r="B40" t="str">
            <v>EL FATH</v>
          </cell>
          <cell r="C40" t="str">
            <v>ZMF18</v>
          </cell>
          <cell r="D40">
            <v>26.59</v>
          </cell>
          <cell r="E40">
            <v>350</v>
          </cell>
          <cell r="F40">
            <v>0.8</v>
          </cell>
          <cell r="G40">
            <v>0.8</v>
          </cell>
          <cell r="H40">
            <v>0.85</v>
          </cell>
          <cell r="I40">
            <v>0.85</v>
          </cell>
          <cell r="J40">
            <v>0.85</v>
          </cell>
          <cell r="K40">
            <v>0.85</v>
          </cell>
          <cell r="L40">
            <v>0.85</v>
          </cell>
          <cell r="M40">
            <v>0.85</v>
          </cell>
          <cell r="N40">
            <v>7445.2000000000007</v>
          </cell>
          <cell r="O40">
            <v>7445.2000000000007</v>
          </cell>
          <cell r="P40">
            <v>7910.5249999999996</v>
          </cell>
          <cell r="Q40">
            <v>7910.5249999999996</v>
          </cell>
          <cell r="R40">
            <v>7910.5249999999996</v>
          </cell>
          <cell r="S40">
            <v>7910.5249999999996</v>
          </cell>
          <cell r="T40">
            <v>7910.5249999999996</v>
          </cell>
          <cell r="U40">
            <v>7910.5249999999996</v>
          </cell>
          <cell r="V40">
            <v>1</v>
          </cell>
          <cell r="W40">
            <v>1</v>
          </cell>
          <cell r="X40">
            <v>1</v>
          </cell>
          <cell r="Y40">
            <v>1</v>
          </cell>
          <cell r="Z40">
            <v>1</v>
          </cell>
          <cell r="AA40">
            <v>1</v>
          </cell>
          <cell r="AB40">
            <v>1</v>
          </cell>
          <cell r="AC40">
            <v>1</v>
          </cell>
          <cell r="AD40">
            <v>7445.2000000000007</v>
          </cell>
          <cell r="AE40">
            <v>7445.2000000000007</v>
          </cell>
          <cell r="AF40">
            <v>7910.5249999999996</v>
          </cell>
          <cell r="AG40">
            <v>7910.5249999999996</v>
          </cell>
          <cell r="AH40">
            <v>7910.5249999999996</v>
          </cell>
          <cell r="AI40">
            <v>7910.5249999999996</v>
          </cell>
          <cell r="AJ40">
            <v>7910.5249999999996</v>
          </cell>
          <cell r="AK40">
            <v>7910.5249999999996</v>
          </cell>
        </row>
        <row r="41">
          <cell r="A41" t="str">
            <v>ZMF19</v>
          </cell>
          <cell r="B41" t="str">
            <v xml:space="preserve">HAJJARI </v>
          </cell>
          <cell r="C41" t="str">
            <v>ZMF19</v>
          </cell>
          <cell r="D41">
            <v>54.04</v>
          </cell>
          <cell r="E41">
            <v>350</v>
          </cell>
          <cell r="F41">
            <v>0.57337553015388609</v>
          </cell>
          <cell r="G41">
            <v>0.6</v>
          </cell>
          <cell r="H41">
            <v>0.7</v>
          </cell>
          <cell r="I41">
            <v>0.75</v>
          </cell>
          <cell r="J41">
            <v>0.8</v>
          </cell>
          <cell r="K41">
            <v>0.8</v>
          </cell>
          <cell r="L41">
            <v>0.85</v>
          </cell>
          <cell r="M41">
            <v>0.85</v>
          </cell>
          <cell r="N41">
            <v>10844.824777330601</v>
          </cell>
          <cell r="O41">
            <v>11348.4</v>
          </cell>
          <cell r="P41">
            <v>13239.8</v>
          </cell>
          <cell r="Q41">
            <v>14185.5</v>
          </cell>
          <cell r="R41">
            <v>15131.2</v>
          </cell>
          <cell r="S41">
            <v>15131.2</v>
          </cell>
          <cell r="T41">
            <v>16076.9</v>
          </cell>
          <cell r="U41">
            <v>16076.9</v>
          </cell>
          <cell r="V41">
            <v>1</v>
          </cell>
          <cell r="W41">
            <v>1</v>
          </cell>
          <cell r="X41">
            <v>1</v>
          </cell>
          <cell r="Y41">
            <v>1</v>
          </cell>
          <cell r="Z41">
            <v>1</v>
          </cell>
          <cell r="AA41">
            <v>1</v>
          </cell>
          <cell r="AB41">
            <v>1</v>
          </cell>
          <cell r="AC41">
            <v>1</v>
          </cell>
          <cell r="AD41">
            <v>10844.824777330601</v>
          </cell>
          <cell r="AE41">
            <v>11348.4</v>
          </cell>
          <cell r="AF41">
            <v>13239.8</v>
          </cell>
          <cell r="AG41">
            <v>14185.5</v>
          </cell>
          <cell r="AH41">
            <v>15131.2</v>
          </cell>
          <cell r="AI41">
            <v>15131.2</v>
          </cell>
          <cell r="AJ41">
            <v>16076.9</v>
          </cell>
          <cell r="AK41">
            <v>16076.9</v>
          </cell>
        </row>
        <row r="42">
          <cell r="A42" t="str">
            <v>ZMF20</v>
          </cell>
          <cell r="B42" t="str">
            <v>EL QODS</v>
          </cell>
          <cell r="C42" t="str">
            <v>ZMF20</v>
          </cell>
          <cell r="D42">
            <v>52.47</v>
          </cell>
          <cell r="E42">
            <v>350</v>
          </cell>
          <cell r="F42">
            <v>0.5</v>
          </cell>
          <cell r="G42">
            <v>0.52</v>
          </cell>
          <cell r="H42">
            <v>0.6</v>
          </cell>
          <cell r="I42">
            <v>0.65</v>
          </cell>
          <cell r="J42">
            <v>0.7</v>
          </cell>
          <cell r="K42">
            <v>0.75</v>
          </cell>
          <cell r="L42">
            <v>0.85</v>
          </cell>
          <cell r="M42">
            <v>0.85</v>
          </cell>
          <cell r="N42">
            <v>9182.25</v>
          </cell>
          <cell r="O42">
            <v>9549.5400000000009</v>
          </cell>
          <cell r="P42">
            <v>11018.699999999999</v>
          </cell>
          <cell r="Q42">
            <v>11936.925000000001</v>
          </cell>
          <cell r="R42">
            <v>12855.15</v>
          </cell>
          <cell r="S42">
            <v>13773.375</v>
          </cell>
          <cell r="T42">
            <v>15609.824999999999</v>
          </cell>
          <cell r="U42">
            <v>15609.824999999999</v>
          </cell>
          <cell r="V42">
            <v>0.5</v>
          </cell>
          <cell r="W42">
            <v>0.5</v>
          </cell>
          <cell r="X42">
            <v>0.7</v>
          </cell>
          <cell r="Y42">
            <v>0.9</v>
          </cell>
          <cell r="Z42">
            <v>0.95</v>
          </cell>
          <cell r="AA42">
            <v>0.98</v>
          </cell>
          <cell r="AB42">
            <v>1</v>
          </cell>
          <cell r="AC42">
            <v>1</v>
          </cell>
          <cell r="AD42">
            <v>4591.125</v>
          </cell>
          <cell r="AE42">
            <v>4774.7700000000004</v>
          </cell>
          <cell r="AF42">
            <v>7713.0899999999983</v>
          </cell>
          <cell r="AG42">
            <v>10743.232500000002</v>
          </cell>
          <cell r="AH42">
            <v>12212.3925</v>
          </cell>
          <cell r="AI42">
            <v>13497.907499999999</v>
          </cell>
          <cell r="AJ42">
            <v>15609.824999999999</v>
          </cell>
          <cell r="AK42">
            <v>15609.824999999999</v>
          </cell>
        </row>
        <row r="43">
          <cell r="A43" t="str">
            <v>ZMF21</v>
          </cell>
          <cell r="B43" t="str">
            <v>EL QODS (ZR)</v>
          </cell>
          <cell r="C43" t="str">
            <v>ZMF21</v>
          </cell>
          <cell r="D43">
            <v>18.79</v>
          </cell>
          <cell r="E43">
            <v>350</v>
          </cell>
          <cell r="F43">
            <v>0.01</v>
          </cell>
          <cell r="G43">
            <v>0.01</v>
          </cell>
          <cell r="H43">
            <v>0.3</v>
          </cell>
          <cell r="I43">
            <v>0.44319999999999998</v>
          </cell>
          <cell r="J43">
            <v>0.5</v>
          </cell>
          <cell r="K43">
            <v>0.6</v>
          </cell>
          <cell r="L43">
            <v>0.85</v>
          </cell>
          <cell r="M43">
            <v>0.85</v>
          </cell>
          <cell r="N43">
            <v>65.765000000000001</v>
          </cell>
          <cell r="O43">
            <v>65.765000000000001</v>
          </cell>
          <cell r="P43">
            <v>1972.9499999999998</v>
          </cell>
          <cell r="Q43">
            <v>2914.7048</v>
          </cell>
          <cell r="R43">
            <v>3288.25</v>
          </cell>
          <cell r="S43">
            <v>3945.8999999999996</v>
          </cell>
          <cell r="T43">
            <v>5590.0249999999996</v>
          </cell>
          <cell r="U43">
            <v>5590.0249999999996</v>
          </cell>
          <cell r="V43">
            <v>0</v>
          </cell>
          <cell r="W43">
            <v>0</v>
          </cell>
          <cell r="X43">
            <v>0.2</v>
          </cell>
          <cell r="Y43">
            <v>0.5</v>
          </cell>
          <cell r="Z43">
            <v>0.8</v>
          </cell>
          <cell r="AA43">
            <v>0.95</v>
          </cell>
          <cell r="AB43">
            <v>1</v>
          </cell>
          <cell r="AC43">
            <v>1</v>
          </cell>
          <cell r="AD43">
            <v>0</v>
          </cell>
          <cell r="AE43">
            <v>0</v>
          </cell>
          <cell r="AF43">
            <v>394.59</v>
          </cell>
          <cell r="AG43">
            <v>1457.3524</v>
          </cell>
          <cell r="AH43">
            <v>2630.6000000000004</v>
          </cell>
          <cell r="AI43">
            <v>3748.6049999999996</v>
          </cell>
          <cell r="AJ43">
            <v>5590.0249999999996</v>
          </cell>
          <cell r="AK43">
            <v>5590.0249999999996</v>
          </cell>
        </row>
        <row r="44">
          <cell r="A44" t="str">
            <v>ZMF21b</v>
          </cell>
          <cell r="B44" t="str">
            <v>EL QODS (ZR- Réferendaire)</v>
          </cell>
          <cell r="C44" t="str">
            <v>ZMF21b</v>
          </cell>
          <cell r="D44">
            <v>16.760000000000002</v>
          </cell>
          <cell r="N44">
            <v>7368.1125439624902</v>
          </cell>
          <cell r="O44">
            <v>7368.1125439624902</v>
          </cell>
          <cell r="V44">
            <v>0</v>
          </cell>
          <cell r="W44">
            <v>0</v>
          </cell>
          <cell r="AB44">
            <v>0</v>
          </cell>
          <cell r="AD44">
            <v>0</v>
          </cell>
          <cell r="AE44">
            <v>0</v>
          </cell>
          <cell r="AF44">
            <v>0</v>
          </cell>
          <cell r="AG44">
            <v>0</v>
          </cell>
          <cell r="AH44">
            <v>0</v>
          </cell>
          <cell r="AI44">
            <v>0</v>
          </cell>
          <cell r="AJ44">
            <v>0</v>
          </cell>
          <cell r="AK44">
            <v>0</v>
          </cell>
        </row>
        <row r="45">
          <cell r="A45" t="str">
            <v>ZMF22</v>
          </cell>
          <cell r="B45" t="str">
            <v>HAJJARI EXTENSION</v>
          </cell>
          <cell r="C45" t="str">
            <v>ZMF22</v>
          </cell>
          <cell r="D45">
            <v>55.51</v>
          </cell>
          <cell r="E45">
            <v>350</v>
          </cell>
          <cell r="F45">
            <v>0.4</v>
          </cell>
          <cell r="G45">
            <v>0.45</v>
          </cell>
          <cell r="H45">
            <v>0.7</v>
          </cell>
          <cell r="I45">
            <v>0.75</v>
          </cell>
          <cell r="J45">
            <v>0.8</v>
          </cell>
          <cell r="K45">
            <v>0.8</v>
          </cell>
          <cell r="L45">
            <v>0.85</v>
          </cell>
          <cell r="M45">
            <v>0.85</v>
          </cell>
          <cell r="N45">
            <v>7771.4000000000005</v>
          </cell>
          <cell r="O45">
            <v>8742.8250000000007</v>
          </cell>
          <cell r="P45">
            <v>13599.949999999999</v>
          </cell>
          <cell r="Q45">
            <v>14571.375</v>
          </cell>
          <cell r="R45">
            <v>15542.800000000001</v>
          </cell>
          <cell r="S45">
            <v>15542.800000000001</v>
          </cell>
          <cell r="T45">
            <v>16514.224999999999</v>
          </cell>
          <cell r="U45">
            <v>16514.224999999999</v>
          </cell>
          <cell r="V45">
            <v>0.05</v>
          </cell>
          <cell r="W45">
            <v>0.05</v>
          </cell>
          <cell r="X45">
            <v>0.3</v>
          </cell>
          <cell r="Y45">
            <v>0.9</v>
          </cell>
          <cell r="Z45">
            <v>0.95</v>
          </cell>
          <cell r="AA45">
            <v>0.98</v>
          </cell>
          <cell r="AB45">
            <v>1</v>
          </cell>
          <cell r="AC45">
            <v>1</v>
          </cell>
          <cell r="AD45">
            <v>388.57000000000005</v>
          </cell>
          <cell r="AE45">
            <v>437.14125000000007</v>
          </cell>
          <cell r="AF45">
            <v>4079.9849999999997</v>
          </cell>
          <cell r="AG45">
            <v>13114.237500000001</v>
          </cell>
          <cell r="AH45">
            <v>14765.66</v>
          </cell>
          <cell r="AI45">
            <v>15231.944000000001</v>
          </cell>
          <cell r="AJ45">
            <v>16514.224999999999</v>
          </cell>
          <cell r="AK45">
            <v>16514.224999999999</v>
          </cell>
        </row>
        <row r="46">
          <cell r="A46" t="str">
            <v>ZMF23</v>
          </cell>
          <cell r="B46" t="str">
            <v>PROMOTION NATIONALE</v>
          </cell>
          <cell r="C46" t="str">
            <v>ZMF23</v>
          </cell>
          <cell r="D46">
            <v>10.95</v>
          </cell>
          <cell r="E46">
            <v>100</v>
          </cell>
          <cell r="H46">
            <v>0.05</v>
          </cell>
          <cell r="I46">
            <v>0.1</v>
          </cell>
          <cell r="J46">
            <v>0.12</v>
          </cell>
          <cell r="K46">
            <v>0.13</v>
          </cell>
          <cell r="L46">
            <v>0.15</v>
          </cell>
          <cell r="M46">
            <v>0.8</v>
          </cell>
          <cell r="N46">
            <v>0</v>
          </cell>
          <cell r="O46">
            <v>0</v>
          </cell>
          <cell r="P46">
            <v>54.75</v>
          </cell>
          <cell r="Q46">
            <v>109.5</v>
          </cell>
          <cell r="R46">
            <v>131.4</v>
          </cell>
          <cell r="S46">
            <v>142.35</v>
          </cell>
          <cell r="T46">
            <v>164.25</v>
          </cell>
          <cell r="U46">
            <v>876</v>
          </cell>
          <cell r="V46">
            <v>0</v>
          </cell>
          <cell r="W46">
            <v>0</v>
          </cell>
          <cell r="AB46">
            <v>0</v>
          </cell>
          <cell r="AD46">
            <v>0</v>
          </cell>
          <cell r="AE46">
            <v>0</v>
          </cell>
          <cell r="AF46">
            <v>0</v>
          </cell>
          <cell r="AG46">
            <v>0</v>
          </cell>
          <cell r="AH46">
            <v>0</v>
          </cell>
          <cell r="AI46">
            <v>0</v>
          </cell>
          <cell r="AJ46">
            <v>0</v>
          </cell>
          <cell r="AK46">
            <v>0</v>
          </cell>
        </row>
        <row r="47">
          <cell r="A47" t="str">
            <v>ZMF24</v>
          </cell>
          <cell r="B47" t="str">
            <v>MASSIRA</v>
          </cell>
          <cell r="C47" t="str">
            <v>ZMF24</v>
          </cell>
          <cell r="D47">
            <v>39</v>
          </cell>
          <cell r="E47">
            <v>350</v>
          </cell>
          <cell r="F47">
            <v>0.4</v>
          </cell>
          <cell r="G47">
            <v>0.4</v>
          </cell>
          <cell r="H47">
            <v>0.41449999999999998</v>
          </cell>
          <cell r="I47">
            <v>0.42120000000000002</v>
          </cell>
          <cell r="J47">
            <v>0.45</v>
          </cell>
          <cell r="K47">
            <v>0.46</v>
          </cell>
          <cell r="L47">
            <v>0.55000000000000004</v>
          </cell>
          <cell r="M47">
            <v>0.6</v>
          </cell>
          <cell r="N47">
            <v>5460</v>
          </cell>
          <cell r="O47">
            <v>5460</v>
          </cell>
          <cell r="P47">
            <v>5657.9249999999993</v>
          </cell>
          <cell r="Q47">
            <v>5749.38</v>
          </cell>
          <cell r="R47">
            <v>6142.5</v>
          </cell>
          <cell r="S47">
            <v>6279</v>
          </cell>
          <cell r="T47">
            <v>7507.5000000000009</v>
          </cell>
          <cell r="U47">
            <v>8190</v>
          </cell>
          <cell r="V47">
            <v>0.8</v>
          </cell>
          <cell r="W47">
            <v>0.8</v>
          </cell>
          <cell r="X47">
            <v>0.8</v>
          </cell>
          <cell r="Y47">
            <v>0.8</v>
          </cell>
          <cell r="Z47">
            <v>0.9</v>
          </cell>
          <cell r="AA47">
            <v>0.95</v>
          </cell>
          <cell r="AB47">
            <v>1</v>
          </cell>
          <cell r="AC47">
            <v>1</v>
          </cell>
          <cell r="AD47">
            <v>4368</v>
          </cell>
          <cell r="AE47">
            <v>4368</v>
          </cell>
          <cell r="AF47">
            <v>4526.3399999999992</v>
          </cell>
          <cell r="AG47">
            <v>4599.5039999999999</v>
          </cell>
          <cell r="AH47">
            <v>5528.25</v>
          </cell>
          <cell r="AI47">
            <v>5965.0499999999993</v>
          </cell>
          <cell r="AJ47">
            <v>7507.5000000000009</v>
          </cell>
          <cell r="AK47">
            <v>8190</v>
          </cell>
        </row>
        <row r="48">
          <cell r="A48" t="str">
            <v>ZMF25</v>
          </cell>
          <cell r="B48" t="str">
            <v>CASERNE MILITAIRE</v>
          </cell>
          <cell r="C48" t="str">
            <v>ZMF25</v>
          </cell>
          <cell r="F48">
            <v>0.4</v>
          </cell>
          <cell r="G48">
            <v>0.41</v>
          </cell>
          <cell r="H48">
            <v>0.45</v>
          </cell>
          <cell r="I48">
            <v>0.5</v>
          </cell>
          <cell r="J48">
            <v>0.65</v>
          </cell>
          <cell r="K48">
            <v>0.6</v>
          </cell>
          <cell r="L48">
            <v>0.6</v>
          </cell>
          <cell r="M48">
            <v>0.8</v>
          </cell>
          <cell r="N48">
            <v>0</v>
          </cell>
          <cell r="O48">
            <v>0</v>
          </cell>
          <cell r="P48">
            <v>0</v>
          </cell>
          <cell r="Q48">
            <v>0</v>
          </cell>
          <cell r="R48">
            <v>0</v>
          </cell>
          <cell r="S48">
            <v>0</v>
          </cell>
          <cell r="T48">
            <v>0</v>
          </cell>
          <cell r="U48">
            <v>0</v>
          </cell>
          <cell r="V48">
            <v>0.4</v>
          </cell>
          <cell r="W48">
            <v>0.4</v>
          </cell>
          <cell r="AD48">
            <v>0</v>
          </cell>
          <cell r="AE48">
            <v>0</v>
          </cell>
          <cell r="AF48">
            <v>0</v>
          </cell>
          <cell r="AG48">
            <v>0</v>
          </cell>
          <cell r="AH48">
            <v>0</v>
          </cell>
          <cell r="AI48">
            <v>0</v>
          </cell>
          <cell r="AJ48">
            <v>0</v>
          </cell>
          <cell r="AK48">
            <v>0</v>
          </cell>
        </row>
        <row r="49">
          <cell r="B49" t="str">
            <v>TOTAL - ZMF</v>
          </cell>
          <cell r="D49">
            <v>663.4</v>
          </cell>
          <cell r="F49">
            <v>0</v>
          </cell>
          <cell r="N49">
            <v>135961.87262903049</v>
          </cell>
          <cell r="O49">
            <v>138245.32285169986</v>
          </cell>
          <cell r="P49">
            <v>123877.48499999999</v>
          </cell>
          <cell r="Q49">
            <v>138005.58480000001</v>
          </cell>
          <cell r="R49">
            <v>151578.30899999992</v>
          </cell>
          <cell r="S49">
            <v>161159.67499999999</v>
          </cell>
          <cell r="T49">
            <v>176191.94999999998</v>
          </cell>
          <cell r="U49">
            <v>178926</v>
          </cell>
          <cell r="V49">
            <v>0</v>
          </cell>
          <cell r="AD49">
            <v>107810.34214852053</v>
          </cell>
          <cell r="AE49">
            <v>108987.29362118991</v>
          </cell>
          <cell r="AF49">
            <v>107120.65149999999</v>
          </cell>
          <cell r="AG49">
            <v>131908.10139999999</v>
          </cell>
          <cell r="AH49">
            <v>148119.54649999991</v>
          </cell>
          <cell r="AI49">
            <v>159687.25149999998</v>
          </cell>
          <cell r="AJ49">
            <v>176027.69999999998</v>
          </cell>
          <cell r="AK49">
            <v>178050</v>
          </cell>
        </row>
        <row r="50">
          <cell r="B50" t="str">
            <v>ZONE MOYENNE DENSITÉ (ZM)</v>
          </cell>
        </row>
        <row r="51">
          <cell r="A51" t="str">
            <v>ZM1</v>
          </cell>
          <cell r="B51" t="str">
            <v>AL wifak</v>
          </cell>
          <cell r="C51" t="str">
            <v>ZM1</v>
          </cell>
          <cell r="D51">
            <v>83.25</v>
          </cell>
          <cell r="E51">
            <v>300</v>
          </cell>
          <cell r="F51">
            <v>0</v>
          </cell>
          <cell r="G51">
            <v>0</v>
          </cell>
          <cell r="H51">
            <v>0.3</v>
          </cell>
          <cell r="I51">
            <v>0.35</v>
          </cell>
          <cell r="J51">
            <v>0.4</v>
          </cell>
          <cell r="K51">
            <v>0.5</v>
          </cell>
          <cell r="L51">
            <v>0.85</v>
          </cell>
          <cell r="M51">
            <v>0.85</v>
          </cell>
          <cell r="N51">
            <v>0</v>
          </cell>
          <cell r="O51">
            <v>0</v>
          </cell>
          <cell r="P51">
            <v>7492.5</v>
          </cell>
          <cell r="Q51">
            <v>8741.25</v>
          </cell>
          <cell r="R51">
            <v>9990</v>
          </cell>
          <cell r="S51">
            <v>12487.5</v>
          </cell>
          <cell r="T51">
            <v>21228.75</v>
          </cell>
          <cell r="U51">
            <v>21228.75</v>
          </cell>
          <cell r="V51">
            <v>0</v>
          </cell>
          <cell r="W51">
            <v>0</v>
          </cell>
          <cell r="X51">
            <v>1</v>
          </cell>
          <cell r="Y51">
            <v>1</v>
          </cell>
          <cell r="Z51">
            <v>1</v>
          </cell>
          <cell r="AA51">
            <v>1</v>
          </cell>
          <cell r="AB51">
            <v>1</v>
          </cell>
          <cell r="AC51">
            <v>1</v>
          </cell>
          <cell r="AD51">
            <v>0</v>
          </cell>
          <cell r="AE51">
            <v>0</v>
          </cell>
          <cell r="AF51">
            <v>7492.5</v>
          </cell>
          <cell r="AG51">
            <v>8741.25</v>
          </cell>
          <cell r="AH51">
            <v>9990</v>
          </cell>
          <cell r="AI51">
            <v>12487.5</v>
          </cell>
          <cell r="AJ51">
            <v>21228.75</v>
          </cell>
          <cell r="AK51">
            <v>21228.75</v>
          </cell>
        </row>
        <row r="52">
          <cell r="A52" t="str">
            <v>ZM1b</v>
          </cell>
          <cell r="B52" t="str">
            <v>AL wifak  (Réferendaire)</v>
          </cell>
          <cell r="C52" t="str">
            <v>ZM1b</v>
          </cell>
          <cell r="D52">
            <v>10.93</v>
          </cell>
          <cell r="N52">
            <v>2800.09964830012</v>
          </cell>
          <cell r="O52">
            <v>2800.09964830012</v>
          </cell>
          <cell r="V52">
            <v>0</v>
          </cell>
          <cell r="W52">
            <v>0</v>
          </cell>
          <cell r="AB52">
            <v>0</v>
          </cell>
          <cell r="AD52">
            <v>0</v>
          </cell>
          <cell r="AE52">
            <v>0</v>
          </cell>
          <cell r="AF52">
            <v>0</v>
          </cell>
          <cell r="AG52">
            <v>0</v>
          </cell>
          <cell r="AH52">
            <v>0</v>
          </cell>
          <cell r="AI52">
            <v>0</v>
          </cell>
          <cell r="AJ52">
            <v>0</v>
          </cell>
          <cell r="AK52">
            <v>0</v>
          </cell>
        </row>
        <row r="53">
          <cell r="A53" t="str">
            <v>ZM2</v>
          </cell>
          <cell r="B53" t="str">
            <v>El Wahda</v>
          </cell>
          <cell r="C53" t="str">
            <v>ZM2</v>
          </cell>
          <cell r="D53">
            <v>51.48</v>
          </cell>
          <cell r="E53">
            <v>350</v>
          </cell>
          <cell r="F53">
            <v>0.4</v>
          </cell>
          <cell r="G53">
            <v>0.45</v>
          </cell>
          <cell r="H53">
            <v>0.6</v>
          </cell>
          <cell r="I53">
            <v>0.7</v>
          </cell>
          <cell r="J53">
            <v>0.75</v>
          </cell>
          <cell r="K53">
            <v>0.8</v>
          </cell>
          <cell r="L53">
            <v>0.85</v>
          </cell>
          <cell r="M53">
            <v>0.85</v>
          </cell>
          <cell r="N53">
            <v>7207.2000000000007</v>
          </cell>
          <cell r="O53">
            <v>8108.1</v>
          </cell>
          <cell r="P53">
            <v>10810.8</v>
          </cell>
          <cell r="Q53">
            <v>12612.599999999999</v>
          </cell>
          <cell r="R53">
            <v>13513.5</v>
          </cell>
          <cell r="S53">
            <v>14414.400000000001</v>
          </cell>
          <cell r="T53">
            <v>15315.3</v>
          </cell>
          <cell r="U53">
            <v>15315.3</v>
          </cell>
          <cell r="V53">
            <v>0</v>
          </cell>
          <cell r="W53">
            <v>0</v>
          </cell>
          <cell r="X53">
            <v>0.45</v>
          </cell>
          <cell r="Y53">
            <v>0.6</v>
          </cell>
          <cell r="Z53">
            <v>0.8</v>
          </cell>
          <cell r="AA53">
            <v>0.95</v>
          </cell>
          <cell r="AB53">
            <v>1</v>
          </cell>
          <cell r="AC53">
            <v>1</v>
          </cell>
          <cell r="AD53">
            <v>0</v>
          </cell>
          <cell r="AE53">
            <v>0</v>
          </cell>
          <cell r="AF53">
            <v>4864.8599999999997</v>
          </cell>
          <cell r="AG53">
            <v>7567.5599999999986</v>
          </cell>
          <cell r="AH53">
            <v>10810.800000000001</v>
          </cell>
          <cell r="AI53">
            <v>13693.68</v>
          </cell>
          <cell r="AJ53">
            <v>15315.3</v>
          </cell>
          <cell r="AK53">
            <v>15315.3</v>
          </cell>
        </row>
        <row r="54">
          <cell r="A54" t="str">
            <v>ZM3</v>
          </cell>
          <cell r="B54" t="str">
            <v>Madinat Al wahda 1</v>
          </cell>
          <cell r="C54" t="str">
            <v>ZM3</v>
          </cell>
          <cell r="D54">
            <v>90</v>
          </cell>
          <cell r="E54">
            <v>300</v>
          </cell>
          <cell r="H54">
            <v>0.5</v>
          </cell>
          <cell r="I54">
            <v>0.55000000000000004</v>
          </cell>
          <cell r="J54">
            <v>0.6</v>
          </cell>
          <cell r="K54">
            <v>0.65</v>
          </cell>
          <cell r="L54">
            <v>0.85</v>
          </cell>
          <cell r="M54">
            <v>0.85</v>
          </cell>
          <cell r="N54">
            <v>0</v>
          </cell>
          <cell r="O54">
            <v>0</v>
          </cell>
          <cell r="P54">
            <v>13500</v>
          </cell>
          <cell r="Q54">
            <v>14850.000000000002</v>
          </cell>
          <cell r="R54">
            <v>16200</v>
          </cell>
          <cell r="S54">
            <v>17550</v>
          </cell>
          <cell r="T54">
            <v>22950</v>
          </cell>
          <cell r="U54">
            <v>22950</v>
          </cell>
          <cell r="V54">
            <v>0</v>
          </cell>
          <cell r="W54">
            <v>0</v>
          </cell>
          <cell r="X54">
            <v>1</v>
          </cell>
          <cell r="Y54">
            <v>1</v>
          </cell>
          <cell r="Z54">
            <v>1</v>
          </cell>
          <cell r="AA54">
            <v>1</v>
          </cell>
          <cell r="AB54">
            <v>1</v>
          </cell>
          <cell r="AC54">
            <v>1</v>
          </cell>
          <cell r="AD54">
            <v>0</v>
          </cell>
          <cell r="AE54">
            <v>0</v>
          </cell>
          <cell r="AF54">
            <v>13500</v>
          </cell>
          <cell r="AG54">
            <v>14850.000000000002</v>
          </cell>
          <cell r="AH54">
            <v>16200</v>
          </cell>
          <cell r="AI54">
            <v>17550</v>
          </cell>
          <cell r="AJ54">
            <v>22950</v>
          </cell>
          <cell r="AK54">
            <v>22950</v>
          </cell>
        </row>
        <row r="55">
          <cell r="A55" t="str">
            <v>ZM4</v>
          </cell>
          <cell r="B55" t="str">
            <v>ZM4 et ZM6</v>
          </cell>
          <cell r="C55" t="str">
            <v>ZM4</v>
          </cell>
          <cell r="D55">
            <v>87.14</v>
          </cell>
          <cell r="E55">
            <v>350</v>
          </cell>
          <cell r="L55">
            <v>0.3</v>
          </cell>
          <cell r="M55">
            <v>0.8</v>
          </cell>
          <cell r="N55">
            <v>0</v>
          </cell>
          <cell r="O55">
            <v>0</v>
          </cell>
          <cell r="P55">
            <v>0</v>
          </cell>
          <cell r="Q55">
            <v>0</v>
          </cell>
          <cell r="R55">
            <v>0</v>
          </cell>
          <cell r="S55">
            <v>0</v>
          </cell>
          <cell r="T55">
            <v>9149.6999999999989</v>
          </cell>
          <cell r="U55">
            <v>24399.200000000001</v>
          </cell>
          <cell r="V55">
            <v>0</v>
          </cell>
          <cell r="W55">
            <v>0</v>
          </cell>
          <cell r="X55">
            <v>0</v>
          </cell>
          <cell r="Y55">
            <v>0</v>
          </cell>
          <cell r="Z55">
            <v>0</v>
          </cell>
          <cell r="AA55">
            <v>0</v>
          </cell>
          <cell r="AB55">
            <v>1</v>
          </cell>
          <cell r="AC55">
            <v>1</v>
          </cell>
          <cell r="AD55">
            <v>0</v>
          </cell>
          <cell r="AE55">
            <v>0</v>
          </cell>
          <cell r="AF55">
            <v>0</v>
          </cell>
          <cell r="AG55">
            <v>0</v>
          </cell>
          <cell r="AH55">
            <v>0</v>
          </cell>
          <cell r="AI55">
            <v>0</v>
          </cell>
          <cell r="AJ55">
            <v>9149.6999999999989</v>
          </cell>
          <cell r="AK55">
            <v>24399.200000000001</v>
          </cell>
        </row>
        <row r="56">
          <cell r="A56" t="str">
            <v>ZM5</v>
          </cell>
          <cell r="B56" t="str">
            <v>ZM5</v>
          </cell>
          <cell r="C56" t="str">
            <v>ZM5</v>
          </cell>
          <cell r="D56">
            <v>135.88999999999999</v>
          </cell>
          <cell r="E56">
            <v>350</v>
          </cell>
          <cell r="J56">
            <v>9.6767273843597901E-3</v>
          </cell>
          <cell r="K56">
            <v>0.05</v>
          </cell>
          <cell r="L56">
            <v>0.4</v>
          </cell>
          <cell r="M56">
            <v>0.8</v>
          </cell>
          <cell r="N56">
            <v>0</v>
          </cell>
          <cell r="O56">
            <v>0</v>
          </cell>
          <cell r="P56">
            <v>0</v>
          </cell>
          <cell r="Q56">
            <v>0</v>
          </cell>
          <cell r="R56">
            <v>460.23966949122809</v>
          </cell>
          <cell r="S56">
            <v>2378.0749999999998</v>
          </cell>
          <cell r="T56">
            <v>19024.599999999999</v>
          </cell>
          <cell r="U56">
            <v>38049.199999999997</v>
          </cell>
          <cell r="V56">
            <v>0</v>
          </cell>
          <cell r="W56">
            <v>0</v>
          </cell>
          <cell r="Y56">
            <v>0.1</v>
          </cell>
          <cell r="Z56">
            <v>0.4</v>
          </cell>
          <cell r="AA56">
            <v>0.8</v>
          </cell>
          <cell r="AB56">
            <v>1</v>
          </cell>
          <cell r="AC56">
            <v>1</v>
          </cell>
          <cell r="AD56">
            <v>0</v>
          </cell>
          <cell r="AE56">
            <v>0</v>
          </cell>
          <cell r="AF56">
            <v>0</v>
          </cell>
          <cell r="AG56">
            <v>0</v>
          </cell>
          <cell r="AH56">
            <v>184.09586779649123</v>
          </cell>
          <cell r="AI56">
            <v>1902.46</v>
          </cell>
          <cell r="AJ56">
            <v>19024.599999999999</v>
          </cell>
          <cell r="AK56">
            <v>38049.199999999997</v>
          </cell>
        </row>
        <row r="57">
          <cell r="A57" t="str">
            <v>ZM6</v>
          </cell>
          <cell r="B57" t="str">
            <v>ZM6</v>
          </cell>
          <cell r="C57" t="str">
            <v>ZM6</v>
          </cell>
          <cell r="D57">
            <v>81.59</v>
          </cell>
          <cell r="E57">
            <v>350</v>
          </cell>
          <cell r="M57">
            <v>0.8</v>
          </cell>
          <cell r="N57">
            <v>0</v>
          </cell>
          <cell r="O57">
            <v>0</v>
          </cell>
          <cell r="P57">
            <v>0</v>
          </cell>
          <cell r="Q57">
            <v>0</v>
          </cell>
          <cell r="R57">
            <v>0</v>
          </cell>
          <cell r="S57">
            <v>0</v>
          </cell>
          <cell r="T57">
            <v>0</v>
          </cell>
          <cell r="U57">
            <v>22845.200000000001</v>
          </cell>
          <cell r="V57">
            <v>0</v>
          </cell>
          <cell r="Y57">
            <v>0.1</v>
          </cell>
          <cell r="Z57">
            <v>0.4</v>
          </cell>
          <cell r="AA57">
            <v>0.8</v>
          </cell>
          <cell r="AB57">
            <v>1</v>
          </cell>
          <cell r="AC57">
            <v>1</v>
          </cell>
          <cell r="AD57">
            <v>0</v>
          </cell>
          <cell r="AE57">
            <v>0</v>
          </cell>
          <cell r="AF57">
            <v>0</v>
          </cell>
          <cell r="AG57">
            <v>0</v>
          </cell>
          <cell r="AH57">
            <v>0</v>
          </cell>
          <cell r="AI57">
            <v>0</v>
          </cell>
          <cell r="AJ57">
            <v>0</v>
          </cell>
          <cell r="AK57">
            <v>22845.200000000001</v>
          </cell>
        </row>
        <row r="58">
          <cell r="A58" t="str">
            <v>ZM7</v>
          </cell>
          <cell r="B58" t="str">
            <v>ZM7</v>
          </cell>
          <cell r="C58" t="str">
            <v>ZM7</v>
          </cell>
          <cell r="D58">
            <v>50.55</v>
          </cell>
          <cell r="E58">
            <v>350</v>
          </cell>
          <cell r="J58">
            <v>0.01</v>
          </cell>
          <cell r="K58">
            <v>0.05</v>
          </cell>
          <cell r="L58">
            <v>0.4</v>
          </cell>
          <cell r="M58">
            <v>0.8</v>
          </cell>
          <cell r="N58">
            <v>0</v>
          </cell>
          <cell r="O58">
            <v>0</v>
          </cell>
          <cell r="P58">
            <v>0</v>
          </cell>
          <cell r="Q58">
            <v>0</v>
          </cell>
          <cell r="R58">
            <v>176.92500000000001</v>
          </cell>
          <cell r="S58">
            <v>884.625</v>
          </cell>
          <cell r="T58">
            <v>7077</v>
          </cell>
          <cell r="U58">
            <v>14154</v>
          </cell>
          <cell r="V58">
            <v>0</v>
          </cell>
          <cell r="Y58">
            <v>0.1</v>
          </cell>
          <cell r="Z58">
            <v>0.4</v>
          </cell>
          <cell r="AA58">
            <v>0.8</v>
          </cell>
          <cell r="AB58">
            <v>1</v>
          </cell>
          <cell r="AC58">
            <v>1</v>
          </cell>
          <cell r="AD58">
            <v>0</v>
          </cell>
          <cell r="AE58">
            <v>0</v>
          </cell>
          <cell r="AF58">
            <v>0</v>
          </cell>
          <cell r="AG58">
            <v>0</v>
          </cell>
          <cell r="AH58">
            <v>70.77000000000001</v>
          </cell>
          <cell r="AI58">
            <v>707.7</v>
          </cell>
          <cell r="AJ58">
            <v>7077</v>
          </cell>
          <cell r="AK58">
            <v>14154</v>
          </cell>
        </row>
        <row r="59">
          <cell r="A59" t="str">
            <v>ZM8</v>
          </cell>
          <cell r="B59" t="str">
            <v>ZM8</v>
          </cell>
          <cell r="C59" t="str">
            <v>ZM8</v>
          </cell>
          <cell r="D59">
            <v>52.92</v>
          </cell>
          <cell r="E59">
            <v>350</v>
          </cell>
          <cell r="K59">
            <v>0.02</v>
          </cell>
          <cell r="L59">
            <v>0.35</v>
          </cell>
          <cell r="M59">
            <v>0.8</v>
          </cell>
          <cell r="N59">
            <v>0</v>
          </cell>
          <cell r="O59">
            <v>0</v>
          </cell>
          <cell r="P59">
            <v>0</v>
          </cell>
          <cell r="Q59">
            <v>0</v>
          </cell>
          <cell r="R59">
            <v>0</v>
          </cell>
          <cell r="S59">
            <v>370.44</v>
          </cell>
          <cell r="T59">
            <v>6482.7</v>
          </cell>
          <cell r="U59">
            <v>14817.6</v>
          </cell>
          <cell r="V59">
            <v>0</v>
          </cell>
          <cell r="Y59">
            <v>0.1</v>
          </cell>
          <cell r="Z59">
            <v>0.4</v>
          </cell>
          <cell r="AA59">
            <v>0.8</v>
          </cell>
          <cell r="AB59">
            <v>1</v>
          </cell>
          <cell r="AC59">
            <v>1</v>
          </cell>
          <cell r="AD59">
            <v>0</v>
          </cell>
          <cell r="AE59">
            <v>0</v>
          </cell>
          <cell r="AF59">
            <v>0</v>
          </cell>
          <cell r="AG59">
            <v>0</v>
          </cell>
          <cell r="AH59">
            <v>0</v>
          </cell>
          <cell r="AI59">
            <v>296.35200000000003</v>
          </cell>
          <cell r="AJ59">
            <v>6482.7</v>
          </cell>
          <cell r="AK59">
            <v>14817.6</v>
          </cell>
        </row>
        <row r="60">
          <cell r="A60" t="str">
            <v>ZM9</v>
          </cell>
          <cell r="B60" t="str">
            <v>ZM9</v>
          </cell>
          <cell r="C60" t="str">
            <v>ZM9</v>
          </cell>
          <cell r="D60">
            <v>42.54</v>
          </cell>
          <cell r="E60">
            <v>350</v>
          </cell>
          <cell r="K60">
            <v>0.02</v>
          </cell>
          <cell r="L60">
            <v>0.35</v>
          </cell>
          <cell r="M60">
            <v>0.8</v>
          </cell>
          <cell r="N60">
            <v>0</v>
          </cell>
          <cell r="O60">
            <v>0</v>
          </cell>
          <cell r="P60">
            <v>0</v>
          </cell>
          <cell r="Q60">
            <v>0</v>
          </cell>
          <cell r="R60">
            <v>0</v>
          </cell>
          <cell r="S60">
            <v>297.78000000000003</v>
          </cell>
          <cell r="T60">
            <v>5211.1499999999996</v>
          </cell>
          <cell r="U60">
            <v>11911.2</v>
          </cell>
          <cell r="V60">
            <v>0</v>
          </cell>
          <cell r="Y60">
            <v>0.1</v>
          </cell>
          <cell r="Z60">
            <v>0.4</v>
          </cell>
          <cell r="AA60">
            <v>0.8</v>
          </cell>
          <cell r="AB60">
            <v>1</v>
          </cell>
          <cell r="AC60">
            <v>1</v>
          </cell>
          <cell r="AD60">
            <v>0</v>
          </cell>
          <cell r="AE60">
            <v>0</v>
          </cell>
          <cell r="AF60">
            <v>0</v>
          </cell>
          <cell r="AG60">
            <v>0</v>
          </cell>
          <cell r="AH60">
            <v>0</v>
          </cell>
          <cell r="AI60">
            <v>238.22400000000005</v>
          </cell>
          <cell r="AJ60">
            <v>5211.1499999999996</v>
          </cell>
          <cell r="AK60">
            <v>11911.2</v>
          </cell>
        </row>
        <row r="61">
          <cell r="A61" t="str">
            <v>ZM10</v>
          </cell>
          <cell r="B61" t="str">
            <v>AMAL I</v>
          </cell>
          <cell r="C61" t="str">
            <v>ZM10</v>
          </cell>
          <cell r="D61">
            <v>19.86</v>
          </cell>
          <cell r="E61">
            <v>350</v>
          </cell>
          <cell r="F61">
            <v>0.1</v>
          </cell>
          <cell r="G61">
            <v>0.15</v>
          </cell>
          <cell r="H61">
            <v>0.7</v>
          </cell>
          <cell r="I61">
            <v>0.75</v>
          </cell>
          <cell r="J61">
            <v>0.8</v>
          </cell>
          <cell r="K61">
            <v>0.85</v>
          </cell>
          <cell r="L61">
            <v>0.85</v>
          </cell>
          <cell r="M61">
            <v>0.8</v>
          </cell>
          <cell r="N61">
            <v>695.1</v>
          </cell>
          <cell r="O61">
            <v>1042.6499999999999</v>
          </cell>
          <cell r="P61">
            <v>4865.7</v>
          </cell>
          <cell r="Q61">
            <v>5213.25</v>
          </cell>
          <cell r="R61">
            <v>5560.8</v>
          </cell>
          <cell r="S61">
            <v>5908.3499999999995</v>
          </cell>
          <cell r="T61">
            <v>5908.3499999999995</v>
          </cell>
          <cell r="U61">
            <v>5560.8</v>
          </cell>
          <cell r="V61">
            <v>1</v>
          </cell>
          <cell r="W61">
            <v>1</v>
          </cell>
          <cell r="X61">
            <v>1</v>
          </cell>
          <cell r="Y61">
            <v>1</v>
          </cell>
          <cell r="Z61">
            <v>1</v>
          </cell>
          <cell r="AA61">
            <v>1</v>
          </cell>
          <cell r="AB61">
            <v>1</v>
          </cell>
          <cell r="AC61">
            <v>1</v>
          </cell>
          <cell r="AD61">
            <v>695.1</v>
          </cell>
          <cell r="AE61">
            <v>1042.6499999999999</v>
          </cell>
          <cell r="AF61">
            <v>4865.7</v>
          </cell>
          <cell r="AG61">
            <v>5213.25</v>
          </cell>
          <cell r="AH61">
            <v>5560.8</v>
          </cell>
          <cell r="AI61">
            <v>5908.3499999999995</v>
          </cell>
          <cell r="AJ61">
            <v>5908.3499999999995</v>
          </cell>
          <cell r="AK61">
            <v>5560.8</v>
          </cell>
        </row>
        <row r="62">
          <cell r="A62" t="str">
            <v>ZM11</v>
          </cell>
          <cell r="B62" t="str">
            <v>AMAL II</v>
          </cell>
          <cell r="C62" t="str">
            <v>ZM11</v>
          </cell>
          <cell r="D62">
            <v>48.56</v>
          </cell>
          <cell r="E62">
            <v>350</v>
          </cell>
          <cell r="F62">
            <v>5.0000000000000001E-3</v>
          </cell>
          <cell r="G62">
            <v>0.02</v>
          </cell>
          <cell r="H62">
            <v>0.45</v>
          </cell>
          <cell r="I62">
            <v>0.5</v>
          </cell>
          <cell r="J62">
            <v>0.55000000000000004</v>
          </cell>
          <cell r="K62">
            <v>0.6</v>
          </cell>
          <cell r="L62">
            <v>0.85</v>
          </cell>
          <cell r="M62">
            <v>0.8</v>
          </cell>
          <cell r="N62">
            <v>84.98</v>
          </cell>
          <cell r="O62">
            <v>339.92</v>
          </cell>
          <cell r="P62">
            <v>7648.2</v>
          </cell>
          <cell r="Q62">
            <v>8498</v>
          </cell>
          <cell r="R62">
            <v>9347.8000000000011</v>
          </cell>
          <cell r="S62">
            <v>10197.6</v>
          </cell>
          <cell r="T62">
            <v>14446.6</v>
          </cell>
          <cell r="U62">
            <v>13596.800000000001</v>
          </cell>
          <cell r="V62">
            <v>1</v>
          </cell>
          <cell r="W62">
            <v>1</v>
          </cell>
          <cell r="X62">
            <v>1</v>
          </cell>
          <cell r="Y62">
            <v>1</v>
          </cell>
          <cell r="Z62">
            <v>1</v>
          </cell>
          <cell r="AA62">
            <v>1</v>
          </cell>
          <cell r="AB62">
            <v>1</v>
          </cell>
          <cell r="AC62">
            <v>1</v>
          </cell>
          <cell r="AD62">
            <v>84.98</v>
          </cell>
          <cell r="AE62">
            <v>339.92</v>
          </cell>
          <cell r="AF62">
            <v>7648.2</v>
          </cell>
          <cell r="AG62">
            <v>8498</v>
          </cell>
          <cell r="AH62">
            <v>9347.8000000000011</v>
          </cell>
          <cell r="AI62">
            <v>10197.6</v>
          </cell>
          <cell r="AJ62">
            <v>14446.6</v>
          </cell>
          <cell r="AK62">
            <v>13596.800000000001</v>
          </cell>
        </row>
        <row r="63">
          <cell r="A63" t="str">
            <v>ZM12</v>
          </cell>
          <cell r="B63" t="str">
            <v>AMAL III</v>
          </cell>
          <cell r="C63" t="str">
            <v>ZM12</v>
          </cell>
          <cell r="D63">
            <v>30.86</v>
          </cell>
          <cell r="E63">
            <v>350</v>
          </cell>
          <cell r="F63">
            <v>5.0000000000000001E-3</v>
          </cell>
          <cell r="G63">
            <v>0.02</v>
          </cell>
          <cell r="H63">
            <v>0.5</v>
          </cell>
          <cell r="I63">
            <v>0.55000000000000004</v>
          </cell>
          <cell r="J63">
            <v>0.6</v>
          </cell>
          <cell r="K63">
            <v>0.65</v>
          </cell>
          <cell r="L63">
            <v>0.85</v>
          </cell>
          <cell r="M63">
            <v>0.8</v>
          </cell>
          <cell r="N63">
            <v>54.005000000000003</v>
          </cell>
          <cell r="O63">
            <v>216.02</v>
          </cell>
          <cell r="P63">
            <v>5400.5</v>
          </cell>
          <cell r="Q63">
            <v>5940.55</v>
          </cell>
          <cell r="R63">
            <v>6480.5999999999995</v>
          </cell>
          <cell r="S63">
            <v>7020.6500000000005</v>
          </cell>
          <cell r="T63">
            <v>9180.85</v>
          </cell>
          <cell r="U63">
            <v>8640.8000000000011</v>
          </cell>
          <cell r="V63">
            <v>1</v>
          </cell>
          <cell r="W63">
            <v>1</v>
          </cell>
          <cell r="X63">
            <v>1</v>
          </cell>
          <cell r="Y63">
            <v>1</v>
          </cell>
          <cell r="Z63">
            <v>1</v>
          </cell>
          <cell r="AA63">
            <v>1</v>
          </cell>
          <cell r="AB63">
            <v>1</v>
          </cell>
          <cell r="AC63">
            <v>1</v>
          </cell>
          <cell r="AD63">
            <v>54.005000000000003</v>
          </cell>
          <cell r="AE63">
            <v>216.02</v>
          </cell>
          <cell r="AF63">
            <v>5400.5</v>
          </cell>
          <cell r="AG63">
            <v>5940.55</v>
          </cell>
          <cell r="AH63">
            <v>6480.5999999999995</v>
          </cell>
          <cell r="AI63">
            <v>7020.6500000000005</v>
          </cell>
          <cell r="AJ63">
            <v>9180.85</v>
          </cell>
          <cell r="AK63">
            <v>8640.8000000000011</v>
          </cell>
        </row>
        <row r="64">
          <cell r="A64" t="str">
            <v>ZM13</v>
          </cell>
          <cell r="B64" t="str">
            <v>ZM13</v>
          </cell>
          <cell r="C64" t="str">
            <v>ZM13</v>
          </cell>
          <cell r="D64">
            <v>111.87</v>
          </cell>
          <cell r="E64">
            <v>350</v>
          </cell>
          <cell r="K64">
            <v>1.5725148599391864E-2</v>
          </cell>
          <cell r="L64">
            <v>0.3</v>
          </cell>
          <cell r="M64">
            <v>0.8</v>
          </cell>
          <cell r="N64">
            <v>0</v>
          </cell>
          <cell r="O64">
            <v>0</v>
          </cell>
          <cell r="P64">
            <v>0</v>
          </cell>
          <cell r="Q64">
            <v>0</v>
          </cell>
          <cell r="R64">
            <v>0</v>
          </cell>
          <cell r="S64">
            <v>615.71033083488874</v>
          </cell>
          <cell r="T64">
            <v>11746.35</v>
          </cell>
          <cell r="U64">
            <v>31323.600000000002</v>
          </cell>
          <cell r="V64">
            <v>0</v>
          </cell>
          <cell r="Y64">
            <v>0.1</v>
          </cell>
          <cell r="Z64">
            <v>0.4</v>
          </cell>
          <cell r="AA64">
            <v>0.8</v>
          </cell>
          <cell r="AB64">
            <v>1</v>
          </cell>
          <cell r="AC64">
            <v>1</v>
          </cell>
          <cell r="AD64">
            <v>0</v>
          </cell>
          <cell r="AE64">
            <v>0</v>
          </cell>
          <cell r="AF64">
            <v>0</v>
          </cell>
          <cell r="AG64">
            <v>0</v>
          </cell>
          <cell r="AH64">
            <v>0</v>
          </cell>
          <cell r="AI64">
            <v>492.56826466791102</v>
          </cell>
          <cell r="AJ64">
            <v>11746.35</v>
          </cell>
          <cell r="AK64">
            <v>31323.600000000002</v>
          </cell>
        </row>
        <row r="65">
          <cell r="A65" t="str">
            <v>ZM14</v>
          </cell>
          <cell r="B65" t="str">
            <v>Al moustakbal</v>
          </cell>
          <cell r="C65" t="str">
            <v>ZM14</v>
          </cell>
          <cell r="D65">
            <v>40.81</v>
          </cell>
          <cell r="E65">
            <v>350</v>
          </cell>
          <cell r="J65">
            <v>0.05</v>
          </cell>
          <cell r="K65">
            <v>0.1</v>
          </cell>
          <cell r="L65">
            <v>0.6</v>
          </cell>
          <cell r="M65">
            <v>0.8</v>
          </cell>
          <cell r="N65">
            <v>0</v>
          </cell>
          <cell r="O65">
            <v>0</v>
          </cell>
          <cell r="P65">
            <v>0</v>
          </cell>
          <cell r="Q65">
            <v>0</v>
          </cell>
          <cell r="R65">
            <v>714.17500000000007</v>
          </cell>
          <cell r="S65">
            <v>1428.3500000000001</v>
          </cell>
          <cell r="T65">
            <v>8570.1</v>
          </cell>
          <cell r="U65">
            <v>11426.800000000001</v>
          </cell>
          <cell r="V65">
            <v>0</v>
          </cell>
          <cell r="Y65">
            <v>1</v>
          </cell>
          <cell r="Z65">
            <v>1</v>
          </cell>
          <cell r="AA65">
            <v>1</v>
          </cell>
          <cell r="AB65">
            <v>1</v>
          </cell>
          <cell r="AC65">
            <v>1</v>
          </cell>
          <cell r="AD65">
            <v>0</v>
          </cell>
          <cell r="AE65">
            <v>0</v>
          </cell>
          <cell r="AF65">
            <v>0</v>
          </cell>
          <cell r="AG65">
            <v>0</v>
          </cell>
          <cell r="AH65">
            <v>714.17500000000007</v>
          </cell>
          <cell r="AI65">
            <v>1428.3500000000001</v>
          </cell>
          <cell r="AJ65">
            <v>8570.1</v>
          </cell>
          <cell r="AK65">
            <v>11426.800000000001</v>
          </cell>
        </row>
        <row r="66">
          <cell r="A66" t="str">
            <v>ZM15</v>
          </cell>
          <cell r="B66" t="str">
            <v>Madinat Al wahda 2</v>
          </cell>
          <cell r="C66" t="str">
            <v>ZM15</v>
          </cell>
          <cell r="D66">
            <v>100.33</v>
          </cell>
          <cell r="E66">
            <v>300</v>
          </cell>
          <cell r="F66">
            <v>0</v>
          </cell>
          <cell r="G66">
            <v>0</v>
          </cell>
          <cell r="H66">
            <v>0</v>
          </cell>
          <cell r="I66">
            <v>0.05</v>
          </cell>
          <cell r="J66">
            <v>0.1</v>
          </cell>
          <cell r="K66">
            <v>0.2</v>
          </cell>
          <cell r="L66">
            <v>0.6</v>
          </cell>
          <cell r="M66">
            <v>0.8</v>
          </cell>
          <cell r="N66">
            <v>0</v>
          </cell>
          <cell r="O66">
            <v>0</v>
          </cell>
          <cell r="P66">
            <v>0</v>
          </cell>
          <cell r="Q66">
            <v>1504.95</v>
          </cell>
          <cell r="R66">
            <v>3009.9</v>
          </cell>
          <cell r="S66">
            <v>6019.8</v>
          </cell>
          <cell r="T66">
            <v>18059.399999999998</v>
          </cell>
          <cell r="U66">
            <v>24079.200000000001</v>
          </cell>
          <cell r="V66">
            <v>0</v>
          </cell>
          <cell r="X66">
            <v>1</v>
          </cell>
          <cell r="Y66">
            <v>1</v>
          </cell>
          <cell r="Z66">
            <v>1</v>
          </cell>
          <cell r="AA66">
            <v>1</v>
          </cell>
          <cell r="AB66">
            <v>1</v>
          </cell>
          <cell r="AC66">
            <v>1</v>
          </cell>
          <cell r="AD66">
            <v>0</v>
          </cell>
          <cell r="AE66">
            <v>0</v>
          </cell>
          <cell r="AF66">
            <v>0</v>
          </cell>
          <cell r="AG66">
            <v>1504.95</v>
          </cell>
          <cell r="AH66">
            <v>3009.9</v>
          </cell>
          <cell r="AI66">
            <v>6019.8</v>
          </cell>
          <cell r="AJ66">
            <v>18059.399999999998</v>
          </cell>
          <cell r="AK66">
            <v>24079.200000000001</v>
          </cell>
        </row>
        <row r="67">
          <cell r="B67" t="str">
            <v>TOTAL - ZM</v>
          </cell>
          <cell r="D67">
            <v>785.56999999999982</v>
          </cell>
          <cell r="N67">
            <v>10841.38464830012</v>
          </cell>
          <cell r="O67">
            <v>12506.78964830012</v>
          </cell>
          <cell r="P67">
            <v>49717.7</v>
          </cell>
          <cell r="Q67">
            <v>57360.6</v>
          </cell>
          <cell r="R67">
            <v>65453.939669491243</v>
          </cell>
          <cell r="S67">
            <v>79573.280330834896</v>
          </cell>
          <cell r="T67">
            <v>174350.85</v>
          </cell>
          <cell r="U67">
            <v>280298.44999999995</v>
          </cell>
          <cell r="AD67">
            <v>834.08500000000004</v>
          </cell>
          <cell r="AE67">
            <v>1598.59</v>
          </cell>
          <cell r="AF67">
            <v>43771.76</v>
          </cell>
          <cell r="AG67">
            <v>52315.56</v>
          </cell>
          <cell r="AH67">
            <v>62368.940867796497</v>
          </cell>
          <cell r="AI67">
            <v>77943.234264667903</v>
          </cell>
          <cell r="AJ67">
            <v>174350.85</v>
          </cell>
          <cell r="AK67">
            <v>280298.44999999995</v>
          </cell>
        </row>
        <row r="68">
          <cell r="B68" t="str">
            <v>Zone de forte densité</v>
          </cell>
        </row>
        <row r="69">
          <cell r="A69" t="str">
            <v>ZFF1</v>
          </cell>
          <cell r="B69" t="str">
            <v>ZFF1</v>
          </cell>
          <cell r="C69" t="str">
            <v>ZFF1</v>
          </cell>
          <cell r="D69">
            <v>32.630000000000003</v>
          </cell>
          <cell r="E69">
            <v>500</v>
          </cell>
          <cell r="H69">
            <v>0.05</v>
          </cell>
          <cell r="I69">
            <v>0.1</v>
          </cell>
          <cell r="J69">
            <v>0.25</v>
          </cell>
          <cell r="K69">
            <v>0.3</v>
          </cell>
          <cell r="L69">
            <v>0.5</v>
          </cell>
          <cell r="M69">
            <v>0.8</v>
          </cell>
          <cell r="N69">
            <v>0</v>
          </cell>
          <cell r="O69">
            <v>0</v>
          </cell>
          <cell r="P69">
            <v>815.75000000000011</v>
          </cell>
          <cell r="Q69">
            <v>1631.5000000000002</v>
          </cell>
          <cell r="R69">
            <v>4078.7500000000005</v>
          </cell>
          <cell r="S69">
            <v>4894.5</v>
          </cell>
          <cell r="T69">
            <v>8157.5000000000009</v>
          </cell>
          <cell r="U69">
            <v>13052.000000000002</v>
          </cell>
          <cell r="V69">
            <v>0</v>
          </cell>
          <cell r="X69">
            <v>0.1</v>
          </cell>
          <cell r="Y69">
            <v>0.3</v>
          </cell>
          <cell r="Z69">
            <v>0.6</v>
          </cell>
          <cell r="AA69">
            <v>0.9</v>
          </cell>
          <cell r="AB69">
            <v>1</v>
          </cell>
          <cell r="AC69">
            <v>1</v>
          </cell>
          <cell r="AD69">
            <v>0</v>
          </cell>
          <cell r="AE69">
            <v>0</v>
          </cell>
          <cell r="AF69">
            <v>81.575000000000017</v>
          </cell>
          <cell r="AG69">
            <v>489.45000000000005</v>
          </cell>
          <cell r="AH69">
            <v>2447.25</v>
          </cell>
          <cell r="AI69">
            <v>4405.05</v>
          </cell>
          <cell r="AJ69">
            <v>8157.5000000000009</v>
          </cell>
          <cell r="AK69">
            <v>13052.000000000002</v>
          </cell>
        </row>
        <row r="70">
          <cell r="A70" t="str">
            <v>ZFF2</v>
          </cell>
          <cell r="B70" t="str">
            <v>ZFF2</v>
          </cell>
          <cell r="C70" t="str">
            <v>ZFF2</v>
          </cell>
          <cell r="D70">
            <v>17.559999999999999</v>
          </cell>
          <cell r="E70">
            <v>500</v>
          </cell>
          <cell r="H70">
            <v>0.1</v>
          </cell>
          <cell r="I70">
            <v>0.2485</v>
          </cell>
          <cell r="J70">
            <v>0.3</v>
          </cell>
          <cell r="K70">
            <v>0.35</v>
          </cell>
          <cell r="L70">
            <v>0.6</v>
          </cell>
          <cell r="M70">
            <v>0.8</v>
          </cell>
          <cell r="N70">
            <v>0</v>
          </cell>
          <cell r="O70">
            <v>0</v>
          </cell>
          <cell r="P70">
            <v>878</v>
          </cell>
          <cell r="Q70">
            <v>2181.83</v>
          </cell>
          <cell r="R70">
            <v>2634</v>
          </cell>
          <cell r="S70">
            <v>3073</v>
          </cell>
          <cell r="T70">
            <v>5268</v>
          </cell>
          <cell r="U70">
            <v>7024</v>
          </cell>
          <cell r="V70">
            <v>0</v>
          </cell>
          <cell r="X70">
            <v>0.1</v>
          </cell>
          <cell r="Y70">
            <v>0.3</v>
          </cell>
          <cell r="Z70">
            <v>0.6</v>
          </cell>
          <cell r="AA70">
            <v>0.9</v>
          </cell>
          <cell r="AB70">
            <v>1</v>
          </cell>
          <cell r="AC70">
            <v>1</v>
          </cell>
          <cell r="AD70">
            <v>0</v>
          </cell>
          <cell r="AE70">
            <v>0</v>
          </cell>
          <cell r="AF70">
            <v>87.800000000000011</v>
          </cell>
          <cell r="AG70">
            <v>654.54899999999998</v>
          </cell>
          <cell r="AH70">
            <v>1580.3999999999999</v>
          </cell>
          <cell r="AI70">
            <v>2765.7000000000003</v>
          </cell>
          <cell r="AJ70">
            <v>5268</v>
          </cell>
          <cell r="AK70">
            <v>7024</v>
          </cell>
        </row>
        <row r="71">
          <cell r="A71" t="str">
            <v>ZFF3</v>
          </cell>
          <cell r="B71" t="str">
            <v>ERRAHA</v>
          </cell>
          <cell r="C71" t="str">
            <v>ZFF3</v>
          </cell>
          <cell r="D71">
            <v>16.47</v>
          </cell>
          <cell r="E71">
            <v>500</v>
          </cell>
          <cell r="F71">
            <v>0.15</v>
          </cell>
          <cell r="G71">
            <v>0.2</v>
          </cell>
          <cell r="H71">
            <v>0.5</v>
          </cell>
          <cell r="I71">
            <v>0.6</v>
          </cell>
          <cell r="J71">
            <v>0.65</v>
          </cell>
          <cell r="K71">
            <v>0.7</v>
          </cell>
          <cell r="L71">
            <v>0.8</v>
          </cell>
          <cell r="M71">
            <v>0.8</v>
          </cell>
          <cell r="N71">
            <v>1235.25</v>
          </cell>
          <cell r="O71">
            <v>1647</v>
          </cell>
          <cell r="P71">
            <v>4117.5</v>
          </cell>
          <cell r="Q71">
            <v>4941</v>
          </cell>
          <cell r="R71">
            <v>5352.75</v>
          </cell>
          <cell r="S71">
            <v>5764.5</v>
          </cell>
          <cell r="T71">
            <v>6588</v>
          </cell>
          <cell r="U71">
            <v>6588</v>
          </cell>
          <cell r="V71">
            <v>1</v>
          </cell>
          <cell r="W71">
            <v>1</v>
          </cell>
          <cell r="X71">
            <v>1</v>
          </cell>
          <cell r="Y71">
            <v>1</v>
          </cell>
          <cell r="Z71">
            <v>1</v>
          </cell>
          <cell r="AA71">
            <v>1</v>
          </cell>
          <cell r="AB71">
            <v>1</v>
          </cell>
          <cell r="AC71">
            <v>1</v>
          </cell>
          <cell r="AD71">
            <v>1235.25</v>
          </cell>
          <cell r="AE71">
            <v>1647</v>
          </cell>
          <cell r="AF71">
            <v>4117.5</v>
          </cell>
          <cell r="AG71">
            <v>4941</v>
          </cell>
          <cell r="AH71">
            <v>5352.75</v>
          </cell>
          <cell r="AI71">
            <v>5764.5</v>
          </cell>
          <cell r="AJ71">
            <v>6588</v>
          </cell>
          <cell r="AK71">
            <v>6588</v>
          </cell>
        </row>
        <row r="72">
          <cell r="A72" t="str">
            <v>ZFF4</v>
          </cell>
          <cell r="B72" t="str">
            <v>ERRAHA</v>
          </cell>
          <cell r="C72" t="str">
            <v>ZFF4</v>
          </cell>
          <cell r="D72">
            <v>15.53</v>
          </cell>
          <cell r="E72">
            <v>500</v>
          </cell>
          <cell r="F72">
            <v>0.2</v>
          </cell>
          <cell r="G72">
            <v>0.25</v>
          </cell>
          <cell r="H72">
            <v>0.5</v>
          </cell>
          <cell r="I72">
            <v>0.6</v>
          </cell>
          <cell r="J72">
            <v>0.65</v>
          </cell>
          <cell r="K72">
            <v>0.7</v>
          </cell>
          <cell r="L72">
            <v>0.8</v>
          </cell>
          <cell r="M72">
            <v>0.8</v>
          </cell>
          <cell r="N72">
            <v>1553</v>
          </cell>
          <cell r="O72">
            <v>1941.25</v>
          </cell>
          <cell r="P72">
            <v>3882.5</v>
          </cell>
          <cell r="Q72">
            <v>4659</v>
          </cell>
          <cell r="R72">
            <v>5047.25</v>
          </cell>
          <cell r="S72">
            <v>5435.5</v>
          </cell>
          <cell r="T72">
            <v>6212</v>
          </cell>
          <cell r="U72">
            <v>6212</v>
          </cell>
          <cell r="V72">
            <v>1</v>
          </cell>
          <cell r="W72">
            <v>1</v>
          </cell>
          <cell r="X72">
            <v>1</v>
          </cell>
          <cell r="Y72">
            <v>1</v>
          </cell>
          <cell r="Z72">
            <v>1</v>
          </cell>
          <cell r="AA72">
            <v>1</v>
          </cell>
          <cell r="AB72">
            <v>1</v>
          </cell>
          <cell r="AC72">
            <v>1</v>
          </cell>
          <cell r="AD72">
            <v>1553</v>
          </cell>
          <cell r="AE72">
            <v>1941.25</v>
          </cell>
          <cell r="AF72">
            <v>3882.5</v>
          </cell>
          <cell r="AG72">
            <v>4659</v>
          </cell>
          <cell r="AH72">
            <v>5047.25</v>
          </cell>
          <cell r="AI72">
            <v>5435.5</v>
          </cell>
          <cell r="AJ72">
            <v>6212</v>
          </cell>
          <cell r="AK72">
            <v>6212</v>
          </cell>
        </row>
        <row r="73">
          <cell r="A73" t="str">
            <v>ZFF5</v>
          </cell>
          <cell r="B73" t="str">
            <v>ZFF5</v>
          </cell>
          <cell r="C73" t="str">
            <v>ZFF5</v>
          </cell>
          <cell r="D73">
            <v>11</v>
          </cell>
          <cell r="E73">
            <v>500</v>
          </cell>
          <cell r="H73">
            <v>0.05</v>
          </cell>
          <cell r="I73">
            <v>0.1</v>
          </cell>
          <cell r="J73">
            <v>0.2</v>
          </cell>
          <cell r="K73">
            <v>0.25</v>
          </cell>
          <cell r="L73">
            <v>0.5</v>
          </cell>
          <cell r="M73">
            <v>0.8</v>
          </cell>
          <cell r="N73">
            <v>0</v>
          </cell>
          <cell r="O73">
            <v>0</v>
          </cell>
          <cell r="P73">
            <v>275</v>
          </cell>
          <cell r="Q73">
            <v>550</v>
          </cell>
          <cell r="R73">
            <v>1100</v>
          </cell>
          <cell r="S73">
            <v>1375</v>
          </cell>
          <cell r="T73">
            <v>2750</v>
          </cell>
          <cell r="U73">
            <v>4400</v>
          </cell>
          <cell r="V73">
            <v>0</v>
          </cell>
          <cell r="X73">
            <v>0.1</v>
          </cell>
          <cell r="Y73">
            <v>0.2</v>
          </cell>
          <cell r="Z73">
            <v>0.5</v>
          </cell>
          <cell r="AA73">
            <v>0.9</v>
          </cell>
          <cell r="AB73">
            <v>1</v>
          </cell>
          <cell r="AC73">
            <v>1</v>
          </cell>
          <cell r="AD73">
            <v>0</v>
          </cell>
          <cell r="AE73">
            <v>0</v>
          </cell>
          <cell r="AF73">
            <v>27.5</v>
          </cell>
          <cell r="AG73">
            <v>110</v>
          </cell>
          <cell r="AH73">
            <v>550</v>
          </cell>
          <cell r="AI73">
            <v>1237.5</v>
          </cell>
          <cell r="AJ73">
            <v>2750</v>
          </cell>
          <cell r="AK73">
            <v>4400</v>
          </cell>
        </row>
        <row r="74">
          <cell r="A74" t="str">
            <v>ZFF6</v>
          </cell>
          <cell r="B74" t="str">
            <v>ZFF6</v>
          </cell>
          <cell r="C74" t="str">
            <v>ZFF6</v>
          </cell>
          <cell r="D74">
            <v>20.3</v>
          </cell>
          <cell r="E74">
            <v>500</v>
          </cell>
          <cell r="H74">
            <v>0.05</v>
          </cell>
          <cell r="I74">
            <v>0.1</v>
          </cell>
          <cell r="J74">
            <v>0.2</v>
          </cell>
          <cell r="K74">
            <v>0.25</v>
          </cell>
          <cell r="L74">
            <v>0.5</v>
          </cell>
          <cell r="M74">
            <v>0.8</v>
          </cell>
          <cell r="N74">
            <v>0</v>
          </cell>
          <cell r="O74">
            <v>0</v>
          </cell>
          <cell r="P74">
            <v>507.5</v>
          </cell>
          <cell r="Q74">
            <v>1015</v>
          </cell>
          <cell r="R74">
            <v>2030</v>
          </cell>
          <cell r="S74">
            <v>2537.5</v>
          </cell>
          <cell r="T74">
            <v>5075</v>
          </cell>
          <cell r="U74">
            <v>8120</v>
          </cell>
          <cell r="V74">
            <v>0</v>
          </cell>
          <cell r="X74">
            <v>0.1</v>
          </cell>
          <cell r="Y74">
            <v>0.2</v>
          </cell>
          <cell r="Z74">
            <v>0.5</v>
          </cell>
          <cell r="AA74">
            <v>0.9</v>
          </cell>
          <cell r="AB74">
            <v>1</v>
          </cell>
          <cell r="AC74">
            <v>1</v>
          </cell>
          <cell r="AD74">
            <v>0</v>
          </cell>
          <cell r="AE74">
            <v>0</v>
          </cell>
          <cell r="AF74">
            <v>50.75</v>
          </cell>
          <cell r="AG74">
            <v>203</v>
          </cell>
          <cell r="AH74">
            <v>1015</v>
          </cell>
          <cell r="AI74">
            <v>2283.75</v>
          </cell>
          <cell r="AJ74">
            <v>5075</v>
          </cell>
          <cell r="AK74">
            <v>8120</v>
          </cell>
        </row>
        <row r="75">
          <cell r="A75" t="str">
            <v>ZFF7</v>
          </cell>
          <cell r="B75" t="str">
            <v>ZFF7</v>
          </cell>
          <cell r="C75" t="str">
            <v>ZFF7</v>
          </cell>
          <cell r="D75">
            <v>35.200000000000003</v>
          </cell>
          <cell r="E75">
            <v>500</v>
          </cell>
          <cell r="K75">
            <v>0.01</v>
          </cell>
          <cell r="L75">
            <v>0.3</v>
          </cell>
          <cell r="M75">
            <v>0.8</v>
          </cell>
          <cell r="N75">
            <v>0</v>
          </cell>
          <cell r="O75">
            <v>0</v>
          </cell>
          <cell r="P75">
            <v>0</v>
          </cell>
          <cell r="Q75">
            <v>0</v>
          </cell>
          <cell r="R75">
            <v>0</v>
          </cell>
          <cell r="S75">
            <v>176</v>
          </cell>
          <cell r="T75">
            <v>5280</v>
          </cell>
          <cell r="U75">
            <v>14080</v>
          </cell>
          <cell r="V75">
            <v>0</v>
          </cell>
          <cell r="AA75">
            <v>0.7</v>
          </cell>
          <cell r="AB75">
            <v>1</v>
          </cell>
          <cell r="AC75">
            <v>1</v>
          </cell>
          <cell r="AD75">
            <v>0</v>
          </cell>
          <cell r="AE75">
            <v>0</v>
          </cell>
          <cell r="AF75">
            <v>0</v>
          </cell>
          <cell r="AG75">
            <v>0</v>
          </cell>
          <cell r="AH75">
            <v>0</v>
          </cell>
          <cell r="AI75">
            <v>123.19999999999999</v>
          </cell>
          <cell r="AJ75">
            <v>5280</v>
          </cell>
          <cell r="AK75">
            <v>14080</v>
          </cell>
        </row>
        <row r="76">
          <cell r="A76" t="str">
            <v>ZFF8</v>
          </cell>
          <cell r="B76" t="str">
            <v>ZFF8</v>
          </cell>
          <cell r="C76" t="str">
            <v>ZFF8</v>
          </cell>
          <cell r="D76">
            <v>31.57</v>
          </cell>
          <cell r="E76">
            <v>500</v>
          </cell>
          <cell r="K76">
            <v>0.01</v>
          </cell>
          <cell r="L76">
            <v>0.3</v>
          </cell>
          <cell r="M76">
            <v>0.8</v>
          </cell>
          <cell r="N76">
            <v>0</v>
          </cell>
          <cell r="O76">
            <v>0</v>
          </cell>
          <cell r="P76">
            <v>0</v>
          </cell>
          <cell r="Q76">
            <v>0</v>
          </cell>
          <cell r="R76">
            <v>0</v>
          </cell>
          <cell r="S76">
            <v>157.85</v>
          </cell>
          <cell r="T76">
            <v>4735.5</v>
          </cell>
          <cell r="U76">
            <v>12628</v>
          </cell>
          <cell r="V76">
            <v>0</v>
          </cell>
          <cell r="AA76">
            <v>0.7</v>
          </cell>
          <cell r="AB76">
            <v>1</v>
          </cell>
          <cell r="AC76">
            <v>1</v>
          </cell>
          <cell r="AD76">
            <v>0</v>
          </cell>
          <cell r="AE76">
            <v>0</v>
          </cell>
          <cell r="AF76">
            <v>0</v>
          </cell>
          <cell r="AG76">
            <v>0</v>
          </cell>
          <cell r="AH76">
            <v>0</v>
          </cell>
          <cell r="AI76">
            <v>110.49499999999999</v>
          </cell>
          <cell r="AJ76">
            <v>4735.5</v>
          </cell>
          <cell r="AK76">
            <v>12628</v>
          </cell>
        </row>
        <row r="77">
          <cell r="A77" t="str">
            <v>ZFF9</v>
          </cell>
          <cell r="B77" t="str">
            <v>ZFF9 à ZFF12</v>
          </cell>
          <cell r="C77" t="str">
            <v>ZFF9</v>
          </cell>
          <cell r="D77">
            <v>20.58</v>
          </cell>
          <cell r="E77">
            <v>500</v>
          </cell>
          <cell r="L77">
            <v>0.2104</v>
          </cell>
          <cell r="M77">
            <v>0.8</v>
          </cell>
          <cell r="N77">
            <v>0</v>
          </cell>
          <cell r="O77">
            <v>0</v>
          </cell>
          <cell r="P77">
            <v>0</v>
          </cell>
          <cell r="Q77">
            <v>0</v>
          </cell>
          <cell r="R77">
            <v>0</v>
          </cell>
          <cell r="S77">
            <v>0</v>
          </cell>
          <cell r="T77">
            <v>2165.0160000000001</v>
          </cell>
          <cell r="U77">
            <v>8232</v>
          </cell>
          <cell r="V77">
            <v>0</v>
          </cell>
          <cell r="AA77">
            <v>0.7</v>
          </cell>
          <cell r="AB77">
            <v>1</v>
          </cell>
          <cell r="AC77">
            <v>1</v>
          </cell>
          <cell r="AD77">
            <v>0</v>
          </cell>
          <cell r="AE77">
            <v>0</v>
          </cell>
          <cell r="AF77">
            <v>0</v>
          </cell>
          <cell r="AG77">
            <v>0</v>
          </cell>
          <cell r="AH77">
            <v>0</v>
          </cell>
          <cell r="AI77">
            <v>0</v>
          </cell>
          <cell r="AJ77">
            <v>2165.0160000000001</v>
          </cell>
          <cell r="AK77">
            <v>8232</v>
          </cell>
        </row>
        <row r="78">
          <cell r="A78" t="str">
            <v>ZFF10</v>
          </cell>
          <cell r="B78" t="str">
            <v>ZFF10</v>
          </cell>
          <cell r="C78" t="str">
            <v>ZFF10</v>
          </cell>
          <cell r="D78">
            <v>16</v>
          </cell>
          <cell r="E78">
            <v>500</v>
          </cell>
          <cell r="M78">
            <v>0.8</v>
          </cell>
          <cell r="N78">
            <v>0</v>
          </cell>
          <cell r="O78">
            <v>0</v>
          </cell>
          <cell r="P78">
            <v>0</v>
          </cell>
          <cell r="Q78">
            <v>0</v>
          </cell>
          <cell r="R78">
            <v>0</v>
          </cell>
          <cell r="S78">
            <v>0</v>
          </cell>
          <cell r="T78">
            <v>0</v>
          </cell>
          <cell r="U78">
            <v>6400</v>
          </cell>
          <cell r="V78">
            <v>0</v>
          </cell>
          <cell r="AA78">
            <v>0.7</v>
          </cell>
          <cell r="AC78">
            <v>1</v>
          </cell>
          <cell r="AD78">
            <v>0</v>
          </cell>
          <cell r="AE78">
            <v>0</v>
          </cell>
          <cell r="AF78">
            <v>0</v>
          </cell>
          <cell r="AG78">
            <v>0</v>
          </cell>
          <cell r="AH78">
            <v>0</v>
          </cell>
          <cell r="AI78">
            <v>0</v>
          </cell>
          <cell r="AJ78">
            <v>0</v>
          </cell>
          <cell r="AK78">
            <v>6400</v>
          </cell>
        </row>
        <row r="79">
          <cell r="A79" t="str">
            <v>ZFF11</v>
          </cell>
          <cell r="B79" t="str">
            <v>ZFF11</v>
          </cell>
          <cell r="C79" t="str">
            <v>ZFF11</v>
          </cell>
          <cell r="D79">
            <v>16</v>
          </cell>
          <cell r="E79">
            <v>500</v>
          </cell>
          <cell r="M79">
            <v>0.8</v>
          </cell>
          <cell r="N79">
            <v>0</v>
          </cell>
          <cell r="O79">
            <v>0</v>
          </cell>
          <cell r="P79">
            <v>0</v>
          </cell>
          <cell r="Q79">
            <v>0</v>
          </cell>
          <cell r="R79">
            <v>0</v>
          </cell>
          <cell r="S79">
            <v>0</v>
          </cell>
          <cell r="T79">
            <v>0</v>
          </cell>
          <cell r="U79">
            <v>6400</v>
          </cell>
          <cell r="V79">
            <v>0</v>
          </cell>
          <cell r="AC79">
            <v>1</v>
          </cell>
          <cell r="AD79">
            <v>0</v>
          </cell>
          <cell r="AE79">
            <v>0</v>
          </cell>
          <cell r="AF79">
            <v>0</v>
          </cell>
          <cell r="AG79">
            <v>0</v>
          </cell>
          <cell r="AH79">
            <v>0</v>
          </cell>
          <cell r="AI79">
            <v>0</v>
          </cell>
          <cell r="AJ79">
            <v>0</v>
          </cell>
          <cell r="AK79">
            <v>6400</v>
          </cell>
        </row>
        <row r="80">
          <cell r="A80" t="str">
            <v>ZFF12</v>
          </cell>
          <cell r="B80" t="str">
            <v>ZFF12</v>
          </cell>
          <cell r="C80" t="str">
            <v>ZFF12</v>
          </cell>
          <cell r="D80">
            <v>3.6</v>
          </cell>
          <cell r="E80">
            <v>500</v>
          </cell>
          <cell r="M80">
            <v>0.8</v>
          </cell>
          <cell r="N80">
            <v>0</v>
          </cell>
          <cell r="O80">
            <v>0</v>
          </cell>
          <cell r="P80">
            <v>0</v>
          </cell>
          <cell r="Q80">
            <v>0</v>
          </cell>
          <cell r="R80">
            <v>0</v>
          </cell>
          <cell r="S80">
            <v>0</v>
          </cell>
          <cell r="T80">
            <v>0</v>
          </cell>
          <cell r="U80">
            <v>1440</v>
          </cell>
          <cell r="V80">
            <v>0</v>
          </cell>
          <cell r="AC80">
            <v>1</v>
          </cell>
          <cell r="AD80">
            <v>0</v>
          </cell>
          <cell r="AE80">
            <v>0</v>
          </cell>
          <cell r="AF80">
            <v>0</v>
          </cell>
          <cell r="AG80">
            <v>0</v>
          </cell>
          <cell r="AH80">
            <v>0</v>
          </cell>
          <cell r="AI80">
            <v>0</v>
          </cell>
          <cell r="AJ80">
            <v>0</v>
          </cell>
          <cell r="AK80">
            <v>1440</v>
          </cell>
        </row>
        <row r="81">
          <cell r="B81" t="str">
            <v>TOTAL - ZFF</v>
          </cell>
          <cell r="D81">
            <v>236.43999999999997</v>
          </cell>
          <cell r="N81">
            <v>2788.25</v>
          </cell>
          <cell r="O81">
            <v>3588.25</v>
          </cell>
          <cell r="P81">
            <v>10476.25</v>
          </cell>
          <cell r="Q81">
            <v>14978.33</v>
          </cell>
          <cell r="R81">
            <v>20242.75</v>
          </cell>
          <cell r="S81">
            <v>23413.85</v>
          </cell>
          <cell r="T81">
            <v>46231.016000000003</v>
          </cell>
          <cell r="U81">
            <v>94576</v>
          </cell>
          <cell r="AD81">
            <v>2788.25</v>
          </cell>
          <cell r="AE81">
            <v>3588.25</v>
          </cell>
          <cell r="AF81">
            <v>8247.625</v>
          </cell>
          <cell r="AG81">
            <v>11056.999</v>
          </cell>
          <cell r="AH81">
            <v>15992.65</v>
          </cell>
          <cell r="AI81">
            <v>22125.695</v>
          </cell>
          <cell r="AJ81">
            <v>46231.016000000003</v>
          </cell>
          <cell r="AK81">
            <v>94576</v>
          </cell>
        </row>
        <row r="82">
          <cell r="B82" t="str">
            <v>Zone touristique</v>
          </cell>
        </row>
        <row r="83">
          <cell r="A83" t="str">
            <v>ZT</v>
          </cell>
          <cell r="B83" t="str">
            <v>ZT</v>
          </cell>
          <cell r="C83" t="str">
            <v>ZT</v>
          </cell>
          <cell r="D83">
            <v>104.48</v>
          </cell>
          <cell r="E83">
            <v>70</v>
          </cell>
          <cell r="F83">
            <v>0</v>
          </cell>
          <cell r="G83">
            <v>0</v>
          </cell>
          <cell r="H83">
            <v>0</v>
          </cell>
          <cell r="I83">
            <v>0</v>
          </cell>
          <cell r="J83">
            <v>0</v>
          </cell>
          <cell r="K83">
            <v>0</v>
          </cell>
          <cell r="L83">
            <v>0</v>
          </cell>
          <cell r="N83">
            <v>0</v>
          </cell>
          <cell r="O83">
            <v>0</v>
          </cell>
          <cell r="P83">
            <v>0</v>
          </cell>
          <cell r="Q83">
            <v>0</v>
          </cell>
          <cell r="R83">
            <v>0</v>
          </cell>
          <cell r="S83">
            <v>0</v>
          </cell>
          <cell r="T83">
            <v>0</v>
          </cell>
          <cell r="U83">
            <v>0</v>
          </cell>
          <cell r="V83">
            <v>0</v>
          </cell>
          <cell r="AD83">
            <v>0</v>
          </cell>
          <cell r="AE83">
            <v>0</v>
          </cell>
          <cell r="AF83">
            <v>0</v>
          </cell>
          <cell r="AG83">
            <v>0</v>
          </cell>
          <cell r="AH83">
            <v>0</v>
          </cell>
          <cell r="AI83">
            <v>0</v>
          </cell>
          <cell r="AJ83">
            <v>0</v>
          </cell>
          <cell r="AK83">
            <v>0</v>
          </cell>
        </row>
        <row r="84">
          <cell r="B84" t="str">
            <v>TOTAL - ZI</v>
          </cell>
          <cell r="D84">
            <v>104.48</v>
          </cell>
          <cell r="N84">
            <v>0</v>
          </cell>
          <cell r="O84">
            <v>0</v>
          </cell>
          <cell r="P84">
            <v>0</v>
          </cell>
          <cell r="Q84">
            <v>0</v>
          </cell>
          <cell r="R84">
            <v>0</v>
          </cell>
          <cell r="S84">
            <v>0</v>
          </cell>
          <cell r="T84">
            <v>0</v>
          </cell>
          <cell r="U84">
            <v>0</v>
          </cell>
          <cell r="AD84">
            <v>0</v>
          </cell>
          <cell r="AE84">
            <v>0</v>
          </cell>
          <cell r="AF84">
            <v>0</v>
          </cell>
          <cell r="AG84">
            <v>0</v>
          </cell>
          <cell r="AH84">
            <v>0</v>
          </cell>
          <cell r="AI84">
            <v>0</v>
          </cell>
          <cell r="AJ84">
            <v>0</v>
          </cell>
          <cell r="AK84">
            <v>0</v>
          </cell>
        </row>
        <row r="85">
          <cell r="B85" t="str">
            <v>Zone industrielle</v>
          </cell>
        </row>
        <row r="86">
          <cell r="A86" t="str">
            <v>ZI1</v>
          </cell>
          <cell r="B86" t="str">
            <v>ZI1</v>
          </cell>
          <cell r="C86" t="str">
            <v>ZI1</v>
          </cell>
          <cell r="D86">
            <v>88.6</v>
          </cell>
          <cell r="E86">
            <v>70</v>
          </cell>
          <cell r="F86">
            <v>0</v>
          </cell>
          <cell r="G86">
            <v>0</v>
          </cell>
          <cell r="H86">
            <v>0</v>
          </cell>
          <cell r="I86">
            <v>0</v>
          </cell>
          <cell r="J86">
            <v>0</v>
          </cell>
          <cell r="K86">
            <v>0</v>
          </cell>
          <cell r="L86">
            <v>0</v>
          </cell>
          <cell r="N86">
            <v>0</v>
          </cell>
          <cell r="O86">
            <v>0</v>
          </cell>
          <cell r="P86">
            <v>0</v>
          </cell>
          <cell r="Q86">
            <v>0</v>
          </cell>
          <cell r="R86">
            <v>0</v>
          </cell>
          <cell r="S86">
            <v>0</v>
          </cell>
          <cell r="T86">
            <v>0</v>
          </cell>
          <cell r="U86">
            <v>0</v>
          </cell>
          <cell r="V86">
            <v>0</v>
          </cell>
          <cell r="AD86">
            <v>0</v>
          </cell>
          <cell r="AE86">
            <v>0</v>
          </cell>
          <cell r="AF86">
            <v>0</v>
          </cell>
          <cell r="AG86">
            <v>0</v>
          </cell>
          <cell r="AH86">
            <v>0</v>
          </cell>
          <cell r="AI86">
            <v>0</v>
          </cell>
          <cell r="AJ86">
            <v>0</v>
          </cell>
          <cell r="AK86">
            <v>0</v>
          </cell>
        </row>
        <row r="87">
          <cell r="A87" t="str">
            <v>ZI2</v>
          </cell>
          <cell r="B87" t="str">
            <v>ZI2</v>
          </cell>
          <cell r="C87" t="str">
            <v>ZI2</v>
          </cell>
          <cell r="D87">
            <v>74.349999999999994</v>
          </cell>
          <cell r="E87">
            <v>70</v>
          </cell>
          <cell r="F87">
            <v>0</v>
          </cell>
          <cell r="G87">
            <v>0</v>
          </cell>
          <cell r="H87">
            <v>0</v>
          </cell>
          <cell r="I87">
            <v>0</v>
          </cell>
          <cell r="J87">
            <v>0</v>
          </cell>
          <cell r="K87">
            <v>0</v>
          </cell>
          <cell r="L87">
            <v>0</v>
          </cell>
          <cell r="N87">
            <v>0</v>
          </cell>
          <cell r="O87">
            <v>0</v>
          </cell>
          <cell r="P87">
            <v>0</v>
          </cell>
          <cell r="Q87">
            <v>0</v>
          </cell>
          <cell r="R87">
            <v>0</v>
          </cell>
          <cell r="S87">
            <v>0</v>
          </cell>
          <cell r="T87">
            <v>0</v>
          </cell>
          <cell r="U87">
            <v>0</v>
          </cell>
          <cell r="V87">
            <v>0</v>
          </cell>
          <cell r="AD87">
            <v>0</v>
          </cell>
          <cell r="AE87">
            <v>0</v>
          </cell>
          <cell r="AF87">
            <v>0</v>
          </cell>
          <cell r="AG87">
            <v>0</v>
          </cell>
          <cell r="AH87">
            <v>0</v>
          </cell>
          <cell r="AI87">
            <v>0</v>
          </cell>
          <cell r="AJ87">
            <v>0</v>
          </cell>
          <cell r="AK87">
            <v>0</v>
          </cell>
        </row>
        <row r="88">
          <cell r="A88" t="str">
            <v>ZI3</v>
          </cell>
          <cell r="B88" t="str">
            <v>ZI3</v>
          </cell>
          <cell r="C88" t="str">
            <v>ZI3</v>
          </cell>
          <cell r="D88">
            <v>142.72</v>
          </cell>
          <cell r="E88">
            <v>70</v>
          </cell>
          <cell r="F88">
            <v>0</v>
          </cell>
          <cell r="G88">
            <v>0</v>
          </cell>
          <cell r="H88">
            <v>0</v>
          </cell>
          <cell r="I88">
            <v>0</v>
          </cell>
          <cell r="J88">
            <v>0</v>
          </cell>
          <cell r="K88">
            <v>0</v>
          </cell>
          <cell r="L88">
            <v>0</v>
          </cell>
          <cell r="N88">
            <v>0</v>
          </cell>
          <cell r="O88">
            <v>0</v>
          </cell>
          <cell r="P88">
            <v>0</v>
          </cell>
          <cell r="Q88">
            <v>0</v>
          </cell>
          <cell r="R88">
            <v>0</v>
          </cell>
          <cell r="S88">
            <v>0</v>
          </cell>
          <cell r="T88">
            <v>0</v>
          </cell>
          <cell r="U88">
            <v>0</v>
          </cell>
          <cell r="V88">
            <v>0</v>
          </cell>
          <cell r="AD88">
            <v>0</v>
          </cell>
          <cell r="AE88">
            <v>0</v>
          </cell>
          <cell r="AF88">
            <v>0</v>
          </cell>
          <cell r="AG88">
            <v>0</v>
          </cell>
          <cell r="AH88">
            <v>0</v>
          </cell>
          <cell r="AI88">
            <v>0</v>
          </cell>
          <cell r="AJ88">
            <v>0</v>
          </cell>
          <cell r="AK88">
            <v>0</v>
          </cell>
        </row>
        <row r="89">
          <cell r="B89" t="str">
            <v>TOTAL - ZI</v>
          </cell>
          <cell r="D89">
            <v>305.66999999999996</v>
          </cell>
          <cell r="N89">
            <v>0</v>
          </cell>
          <cell r="O89">
            <v>0</v>
          </cell>
          <cell r="P89">
            <v>0</v>
          </cell>
          <cell r="Q89">
            <v>0</v>
          </cell>
          <cell r="R89">
            <v>0</v>
          </cell>
          <cell r="S89">
            <v>0</v>
          </cell>
          <cell r="T89">
            <v>0</v>
          </cell>
          <cell r="U89">
            <v>0</v>
          </cell>
          <cell r="AD89">
            <v>0</v>
          </cell>
          <cell r="AE89">
            <v>0</v>
          </cell>
          <cell r="AF89">
            <v>0</v>
          </cell>
          <cell r="AG89">
            <v>0</v>
          </cell>
          <cell r="AH89">
            <v>0</v>
          </cell>
          <cell r="AI89">
            <v>0</v>
          </cell>
          <cell r="AJ89">
            <v>0</v>
          </cell>
          <cell r="AK89">
            <v>0</v>
          </cell>
        </row>
        <row r="90">
          <cell r="B90" t="str">
            <v>Zone de faible densité</v>
          </cell>
        </row>
        <row r="91">
          <cell r="A91" t="str">
            <v>ZF1</v>
          </cell>
          <cell r="B91" t="str">
            <v>ZF1</v>
          </cell>
          <cell r="C91" t="str">
            <v>ZF1</v>
          </cell>
          <cell r="D91">
            <v>90.36</v>
          </cell>
          <cell r="E91">
            <v>70</v>
          </cell>
          <cell r="F91">
            <v>0</v>
          </cell>
          <cell r="G91">
            <v>0</v>
          </cell>
          <cell r="H91">
            <v>0</v>
          </cell>
          <cell r="I91">
            <v>0</v>
          </cell>
          <cell r="J91">
            <v>0</v>
          </cell>
          <cell r="K91">
            <v>0</v>
          </cell>
          <cell r="L91">
            <v>0</v>
          </cell>
          <cell r="M91">
            <v>0.8</v>
          </cell>
          <cell r="N91">
            <v>0</v>
          </cell>
          <cell r="O91">
            <v>0</v>
          </cell>
          <cell r="P91">
            <v>0</v>
          </cell>
          <cell r="Q91">
            <v>0</v>
          </cell>
          <cell r="R91">
            <v>0</v>
          </cell>
          <cell r="S91">
            <v>0</v>
          </cell>
          <cell r="T91">
            <v>0</v>
          </cell>
          <cell r="U91">
            <v>5060.16</v>
          </cell>
          <cell r="V91">
            <v>0</v>
          </cell>
          <cell r="AC91">
            <v>1</v>
          </cell>
          <cell r="AD91">
            <v>0</v>
          </cell>
          <cell r="AE91">
            <v>0</v>
          </cell>
          <cell r="AF91">
            <v>0</v>
          </cell>
          <cell r="AG91">
            <v>0</v>
          </cell>
          <cell r="AH91">
            <v>0</v>
          </cell>
          <cell r="AI91">
            <v>0</v>
          </cell>
          <cell r="AJ91">
            <v>0</v>
          </cell>
          <cell r="AK91">
            <v>5060.16</v>
          </cell>
        </row>
        <row r="92">
          <cell r="A92" t="str">
            <v>ZF2</v>
          </cell>
          <cell r="B92" t="str">
            <v>ZF2</v>
          </cell>
          <cell r="C92" t="str">
            <v>ZF2</v>
          </cell>
          <cell r="D92">
            <v>82.94</v>
          </cell>
          <cell r="E92">
            <v>70</v>
          </cell>
          <cell r="F92">
            <v>0</v>
          </cell>
          <cell r="G92">
            <v>0</v>
          </cell>
          <cell r="H92">
            <v>0</v>
          </cell>
          <cell r="I92">
            <v>0</v>
          </cell>
          <cell r="J92">
            <v>0</v>
          </cell>
          <cell r="K92">
            <v>0</v>
          </cell>
          <cell r="L92">
            <v>0</v>
          </cell>
          <cell r="M92">
            <v>0.8</v>
          </cell>
          <cell r="N92">
            <v>0</v>
          </cell>
          <cell r="O92">
            <v>0</v>
          </cell>
          <cell r="P92">
            <v>0</v>
          </cell>
          <cell r="Q92">
            <v>0</v>
          </cell>
          <cell r="R92">
            <v>0</v>
          </cell>
          <cell r="S92">
            <v>0</v>
          </cell>
          <cell r="T92">
            <v>0</v>
          </cell>
          <cell r="U92">
            <v>4644.6400000000003</v>
          </cell>
          <cell r="V92">
            <v>0</v>
          </cell>
          <cell r="AC92">
            <v>1</v>
          </cell>
          <cell r="AD92">
            <v>0</v>
          </cell>
          <cell r="AE92">
            <v>0</v>
          </cell>
          <cell r="AF92">
            <v>0</v>
          </cell>
          <cell r="AG92">
            <v>0</v>
          </cell>
          <cell r="AH92">
            <v>0</v>
          </cell>
          <cell r="AI92">
            <v>0</v>
          </cell>
          <cell r="AJ92">
            <v>0</v>
          </cell>
          <cell r="AK92">
            <v>4644.6400000000003</v>
          </cell>
        </row>
        <row r="93">
          <cell r="A93" t="str">
            <v>ZF3</v>
          </cell>
          <cell r="B93" t="str">
            <v>ZF3</v>
          </cell>
          <cell r="C93" t="str">
            <v>ZF3</v>
          </cell>
          <cell r="D93">
            <v>88.53</v>
          </cell>
          <cell r="E93">
            <v>70</v>
          </cell>
          <cell r="F93">
            <v>0</v>
          </cell>
          <cell r="G93">
            <v>0</v>
          </cell>
          <cell r="H93">
            <v>0</v>
          </cell>
          <cell r="I93">
            <v>0</v>
          </cell>
          <cell r="J93">
            <v>0</v>
          </cell>
          <cell r="K93">
            <v>0</v>
          </cell>
          <cell r="L93">
            <v>0</v>
          </cell>
          <cell r="M93">
            <v>0.8</v>
          </cell>
          <cell r="N93">
            <v>0</v>
          </cell>
          <cell r="O93">
            <v>0</v>
          </cell>
          <cell r="P93">
            <v>0</v>
          </cell>
          <cell r="Q93">
            <v>0</v>
          </cell>
          <cell r="R93">
            <v>0</v>
          </cell>
          <cell r="S93">
            <v>0</v>
          </cell>
          <cell r="T93">
            <v>0</v>
          </cell>
          <cell r="U93">
            <v>4957.68</v>
          </cell>
          <cell r="V93">
            <v>0</v>
          </cell>
          <cell r="AC93">
            <v>1</v>
          </cell>
          <cell r="AD93">
            <v>0</v>
          </cell>
          <cell r="AE93">
            <v>0</v>
          </cell>
          <cell r="AF93">
            <v>0</v>
          </cell>
          <cell r="AG93">
            <v>0</v>
          </cell>
          <cell r="AH93">
            <v>0</v>
          </cell>
          <cell r="AI93">
            <v>0</v>
          </cell>
          <cell r="AJ93">
            <v>0</v>
          </cell>
          <cell r="AK93">
            <v>4957.68</v>
          </cell>
        </row>
        <row r="94">
          <cell r="A94" t="str">
            <v>ZF4</v>
          </cell>
          <cell r="B94" t="str">
            <v>ZF4</v>
          </cell>
          <cell r="C94" t="str">
            <v>ZF4</v>
          </cell>
          <cell r="D94">
            <v>78.45</v>
          </cell>
          <cell r="E94">
            <v>70</v>
          </cell>
          <cell r="F94">
            <v>0</v>
          </cell>
          <cell r="G94">
            <v>0</v>
          </cell>
          <cell r="H94">
            <v>0</v>
          </cell>
          <cell r="I94">
            <v>0</v>
          </cell>
          <cell r="J94">
            <v>0</v>
          </cell>
          <cell r="K94">
            <v>0</v>
          </cell>
          <cell r="L94">
            <v>0</v>
          </cell>
          <cell r="M94">
            <v>0.8</v>
          </cell>
          <cell r="N94">
            <v>0</v>
          </cell>
          <cell r="O94">
            <v>0</v>
          </cell>
          <cell r="P94">
            <v>0</v>
          </cell>
          <cell r="Q94">
            <v>0</v>
          </cell>
          <cell r="R94">
            <v>0</v>
          </cell>
          <cell r="S94">
            <v>0</v>
          </cell>
          <cell r="T94">
            <v>0</v>
          </cell>
          <cell r="U94">
            <v>4393.2</v>
          </cell>
          <cell r="V94">
            <v>0</v>
          </cell>
          <cell r="AC94">
            <v>1</v>
          </cell>
          <cell r="AD94">
            <v>0</v>
          </cell>
          <cell r="AE94">
            <v>0</v>
          </cell>
          <cell r="AF94">
            <v>0</v>
          </cell>
          <cell r="AG94">
            <v>0</v>
          </cell>
          <cell r="AH94">
            <v>0</v>
          </cell>
          <cell r="AI94">
            <v>0</v>
          </cell>
          <cell r="AJ94">
            <v>0</v>
          </cell>
          <cell r="AK94">
            <v>4393.2</v>
          </cell>
        </row>
        <row r="95">
          <cell r="A95" t="str">
            <v>ZF5</v>
          </cell>
          <cell r="B95" t="str">
            <v>ZF5</v>
          </cell>
          <cell r="C95" t="str">
            <v>ZF5</v>
          </cell>
          <cell r="D95">
            <v>88.1</v>
          </cell>
          <cell r="E95">
            <v>70</v>
          </cell>
          <cell r="F95">
            <v>0</v>
          </cell>
          <cell r="G95">
            <v>0</v>
          </cell>
          <cell r="H95">
            <v>0</v>
          </cell>
          <cell r="I95">
            <v>0</v>
          </cell>
          <cell r="J95">
            <v>0</v>
          </cell>
          <cell r="K95">
            <v>0</v>
          </cell>
          <cell r="L95">
            <v>0</v>
          </cell>
          <cell r="M95">
            <v>0.8</v>
          </cell>
          <cell r="N95">
            <v>0</v>
          </cell>
          <cell r="O95">
            <v>0</v>
          </cell>
          <cell r="P95">
            <v>0</v>
          </cell>
          <cell r="Q95">
            <v>0</v>
          </cell>
          <cell r="R95">
            <v>0</v>
          </cell>
          <cell r="S95">
            <v>0</v>
          </cell>
          <cell r="T95">
            <v>0</v>
          </cell>
          <cell r="U95">
            <v>4933.6000000000004</v>
          </cell>
          <cell r="V95">
            <v>0</v>
          </cell>
          <cell r="AC95">
            <v>1</v>
          </cell>
          <cell r="AD95">
            <v>0</v>
          </cell>
          <cell r="AE95">
            <v>0</v>
          </cell>
          <cell r="AF95">
            <v>0</v>
          </cell>
          <cell r="AG95">
            <v>0</v>
          </cell>
          <cell r="AH95">
            <v>0</v>
          </cell>
          <cell r="AI95">
            <v>0</v>
          </cell>
          <cell r="AJ95">
            <v>0</v>
          </cell>
          <cell r="AK95">
            <v>4933.6000000000004</v>
          </cell>
        </row>
        <row r="96">
          <cell r="B96" t="str">
            <v>TOTAL - ZF</v>
          </cell>
          <cell r="D96">
            <v>428.38</v>
          </cell>
          <cell r="N96">
            <v>0</v>
          </cell>
          <cell r="O96">
            <v>0</v>
          </cell>
          <cell r="P96">
            <v>0</v>
          </cell>
          <cell r="Q96">
            <v>0</v>
          </cell>
          <cell r="R96">
            <v>0</v>
          </cell>
          <cell r="S96">
            <v>0</v>
          </cell>
          <cell r="T96">
            <v>0</v>
          </cell>
          <cell r="U96">
            <v>23989.279999999999</v>
          </cell>
          <cell r="AD96">
            <v>0</v>
          </cell>
          <cell r="AE96">
            <v>0</v>
          </cell>
          <cell r="AF96">
            <v>0</v>
          </cell>
          <cell r="AG96">
            <v>0</v>
          </cell>
          <cell r="AH96">
            <v>0</v>
          </cell>
          <cell r="AI96">
            <v>0</v>
          </cell>
          <cell r="AJ96">
            <v>0</v>
          </cell>
          <cell r="AK96">
            <v>23989.279999999999</v>
          </cell>
        </row>
        <row r="97">
          <cell r="B97" t="str">
            <v>Zone d'activités</v>
          </cell>
        </row>
        <row r="98">
          <cell r="A98" t="str">
            <v>ZAC1</v>
          </cell>
          <cell r="B98" t="str">
            <v>ZAC1</v>
          </cell>
          <cell r="C98" t="str">
            <v>ZAC1</v>
          </cell>
          <cell r="D98">
            <v>46.3</v>
          </cell>
          <cell r="E98">
            <v>100</v>
          </cell>
          <cell r="F98">
            <v>0.02</v>
          </cell>
          <cell r="G98">
            <v>0.05</v>
          </cell>
          <cell r="H98">
            <v>0.2</v>
          </cell>
          <cell r="I98">
            <v>0.3</v>
          </cell>
          <cell r="J98">
            <v>0.4</v>
          </cell>
          <cell r="K98">
            <v>0.45</v>
          </cell>
          <cell r="L98">
            <v>0.8</v>
          </cell>
          <cell r="M98">
            <v>0.8</v>
          </cell>
          <cell r="N98">
            <v>92.600000000000009</v>
          </cell>
          <cell r="O98">
            <v>231.5</v>
          </cell>
          <cell r="P98">
            <v>926</v>
          </cell>
          <cell r="Q98">
            <v>1389</v>
          </cell>
          <cell r="R98">
            <v>1852</v>
          </cell>
          <cell r="S98">
            <v>2083.5</v>
          </cell>
          <cell r="T98">
            <v>3704</v>
          </cell>
          <cell r="U98">
            <v>3704</v>
          </cell>
          <cell r="V98">
            <v>0</v>
          </cell>
          <cell r="X98">
            <v>0.2</v>
          </cell>
          <cell r="Y98">
            <v>0.5</v>
          </cell>
          <cell r="Z98">
            <v>0.9</v>
          </cell>
          <cell r="AA98">
            <v>0.95</v>
          </cell>
          <cell r="AB98">
            <v>1</v>
          </cell>
          <cell r="AC98">
            <v>1</v>
          </cell>
          <cell r="AD98">
            <v>0</v>
          </cell>
          <cell r="AE98">
            <v>0</v>
          </cell>
          <cell r="AF98">
            <v>185.20000000000002</v>
          </cell>
          <cell r="AG98">
            <v>694.5</v>
          </cell>
          <cell r="AH98">
            <v>1666.8</v>
          </cell>
          <cell r="AI98">
            <v>1979.3249999999998</v>
          </cell>
          <cell r="AJ98">
            <v>3704</v>
          </cell>
          <cell r="AK98">
            <v>3704</v>
          </cell>
        </row>
        <row r="99">
          <cell r="A99" t="str">
            <v>ZAC2</v>
          </cell>
          <cell r="B99" t="str">
            <v>ZAC2</v>
          </cell>
          <cell r="C99" t="str">
            <v>ZAC2</v>
          </cell>
          <cell r="D99">
            <v>84.74</v>
          </cell>
          <cell r="E99">
            <v>100</v>
          </cell>
          <cell r="F99">
            <v>0.02</v>
          </cell>
          <cell r="G99">
            <v>0.05</v>
          </cell>
          <cell r="H99">
            <v>0.2</v>
          </cell>
          <cell r="I99">
            <v>0.3</v>
          </cell>
          <cell r="J99">
            <v>0.4</v>
          </cell>
          <cell r="K99">
            <v>0.45400000000000001</v>
          </cell>
          <cell r="L99">
            <v>0.8</v>
          </cell>
          <cell r="M99">
            <v>0.8</v>
          </cell>
          <cell r="N99">
            <v>169.48</v>
          </cell>
          <cell r="O99">
            <v>423.70000000000005</v>
          </cell>
          <cell r="P99">
            <v>1694.8000000000002</v>
          </cell>
          <cell r="Q99">
            <v>2542.1999999999998</v>
          </cell>
          <cell r="R99">
            <v>3389.6000000000004</v>
          </cell>
          <cell r="S99">
            <v>3847.1959999999999</v>
          </cell>
          <cell r="T99">
            <v>6779.2000000000007</v>
          </cell>
          <cell r="U99">
            <v>6779.2000000000007</v>
          </cell>
          <cell r="V99">
            <v>0</v>
          </cell>
          <cell r="X99">
            <v>0.2</v>
          </cell>
          <cell r="Y99">
            <v>0.5</v>
          </cell>
          <cell r="Z99">
            <v>0.9</v>
          </cell>
          <cell r="AA99">
            <v>0.95</v>
          </cell>
          <cell r="AB99">
            <v>1</v>
          </cell>
          <cell r="AC99">
            <v>1</v>
          </cell>
          <cell r="AD99">
            <v>0</v>
          </cell>
          <cell r="AE99">
            <v>0</v>
          </cell>
          <cell r="AF99">
            <v>338.96000000000004</v>
          </cell>
          <cell r="AG99">
            <v>1271.0999999999999</v>
          </cell>
          <cell r="AH99">
            <v>3050.6400000000003</v>
          </cell>
          <cell r="AI99">
            <v>3654.8361999999997</v>
          </cell>
          <cell r="AJ99">
            <v>6779.2000000000007</v>
          </cell>
          <cell r="AK99">
            <v>6779.2000000000007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final"/>
      <sheetName val="DE-SP4"/>
      <sheetName val="DE-SP3"/>
      <sheetName val="DE SP1"/>
      <sheetName val="Tab.Coll.Protection"/>
      <sheetName val="Help"/>
      <sheetName val="Coût PROJET"/>
      <sheetName val="Quantités PROJET"/>
      <sheetName val="Estimation Tr 1 &amp; Tr2"/>
      <sheetName val="Estimation Réseau EP"/>
      <sheetName val="avant-metre-dalot Tr1 &amp; Tr2"/>
      <sheetName val="COLL EP_3"/>
      <sheetName val="COLL EP_2"/>
      <sheetName val="COLL EP_1"/>
      <sheetName val="NC_EP"/>
      <sheetName val="Carac DO"/>
      <sheetName val="ESTIM RESEAU EU 1T"/>
      <sheetName val="T_urgence"/>
      <sheetName val="AvMétré EU"/>
      <sheetName val="COLL EU_3"/>
      <sheetName val="COLL EU_2"/>
      <sheetName val="COLL EU_1"/>
      <sheetName val="NC_EU"/>
      <sheetName val="ABAQUE"/>
      <sheetName val="Tab_rapport"/>
      <sheetName val="Q_SR1"/>
      <sheetName val="Rés_Tertiaire&amp;BRT"/>
      <sheetName val="Tab_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3">
          <cell r="B13">
            <v>0.01</v>
          </cell>
          <cell r="C13">
            <v>0.1</v>
          </cell>
          <cell r="D13">
            <v>0.01</v>
          </cell>
        </row>
        <row r="14">
          <cell r="B14">
            <v>0.02</v>
          </cell>
          <cell r="C14">
            <v>0.2</v>
          </cell>
          <cell r="D14">
            <v>0.04</v>
          </cell>
        </row>
        <row r="15">
          <cell r="B15">
            <v>0.03</v>
          </cell>
          <cell r="C15">
            <v>0.3</v>
          </cell>
          <cell r="D15">
            <v>0.05</v>
          </cell>
        </row>
        <row r="16">
          <cell r="B16">
            <v>0.04</v>
          </cell>
          <cell r="C16">
            <v>0.36</v>
          </cell>
          <cell r="D16">
            <v>0.09</v>
          </cell>
        </row>
        <row r="17">
          <cell r="B17">
            <v>0.05</v>
          </cell>
          <cell r="C17">
            <v>0.4</v>
          </cell>
          <cell r="D17">
            <v>0.12</v>
          </cell>
        </row>
        <row r="18">
          <cell r="B18">
            <v>0.06</v>
          </cell>
          <cell r="C18">
            <v>0.45</v>
          </cell>
          <cell r="D18">
            <v>0.13</v>
          </cell>
        </row>
        <row r="19">
          <cell r="B19">
            <v>7.0000000000000007E-2</v>
          </cell>
          <cell r="C19">
            <v>0.47</v>
          </cell>
          <cell r="D19">
            <v>0.14000000000000001</v>
          </cell>
        </row>
        <row r="20">
          <cell r="B20">
            <v>0.08</v>
          </cell>
          <cell r="C20">
            <v>0.51</v>
          </cell>
          <cell r="D20">
            <v>0.15</v>
          </cell>
        </row>
        <row r="21">
          <cell r="B21">
            <v>0.09</v>
          </cell>
          <cell r="C21">
            <v>0.52</v>
          </cell>
          <cell r="D21">
            <v>0.16</v>
          </cell>
        </row>
        <row r="22">
          <cell r="B22">
            <v>0.1</v>
          </cell>
          <cell r="C22">
            <v>0.55000000000000004</v>
          </cell>
          <cell r="D22">
            <v>0.17</v>
          </cell>
        </row>
        <row r="23">
          <cell r="B23">
            <v>0.11</v>
          </cell>
          <cell r="C23">
            <v>0.56000000000000005</v>
          </cell>
          <cell r="D23">
            <v>0.17</v>
          </cell>
        </row>
        <row r="24">
          <cell r="B24">
            <v>0.12</v>
          </cell>
          <cell r="C24">
            <v>0.6</v>
          </cell>
          <cell r="D24">
            <v>0.2</v>
          </cell>
        </row>
        <row r="25">
          <cell r="B25">
            <v>0.13</v>
          </cell>
          <cell r="C25">
            <v>0.62</v>
          </cell>
          <cell r="D25">
            <v>0.21</v>
          </cell>
        </row>
        <row r="26">
          <cell r="B26">
            <v>0.14000000000000001</v>
          </cell>
          <cell r="C26">
            <v>0.64</v>
          </cell>
          <cell r="D26">
            <v>0.22</v>
          </cell>
        </row>
        <row r="27">
          <cell r="B27">
            <v>0.15</v>
          </cell>
          <cell r="C27">
            <v>0.66</v>
          </cell>
          <cell r="D27">
            <v>0.23</v>
          </cell>
        </row>
        <row r="28">
          <cell r="B28">
            <v>0.16</v>
          </cell>
          <cell r="C28">
            <v>0.67</v>
          </cell>
          <cell r="D28">
            <v>0.24</v>
          </cell>
        </row>
        <row r="29">
          <cell r="B29">
            <v>0.17</v>
          </cell>
          <cell r="C29">
            <v>0.7</v>
          </cell>
          <cell r="D29">
            <v>0.26</v>
          </cell>
        </row>
        <row r="30">
          <cell r="B30">
            <v>0.18</v>
          </cell>
          <cell r="C30">
            <v>0.71</v>
          </cell>
          <cell r="D30">
            <v>0.27</v>
          </cell>
        </row>
        <row r="31">
          <cell r="B31">
            <v>0.19</v>
          </cell>
          <cell r="C31">
            <v>0.72</v>
          </cell>
          <cell r="D31">
            <v>0.28000000000000003</v>
          </cell>
        </row>
        <row r="32">
          <cell r="B32">
            <v>0.2</v>
          </cell>
          <cell r="C32">
            <v>0.73</v>
          </cell>
          <cell r="D32">
            <v>0.28000000000000003</v>
          </cell>
        </row>
        <row r="33">
          <cell r="B33">
            <v>0.21</v>
          </cell>
          <cell r="C33">
            <v>0.74</v>
          </cell>
          <cell r="D33">
            <v>0.28999999999999998</v>
          </cell>
        </row>
        <row r="34">
          <cell r="B34">
            <v>0.22</v>
          </cell>
          <cell r="C34">
            <v>0.75</v>
          </cell>
          <cell r="D34">
            <v>0.28999999999999998</v>
          </cell>
        </row>
        <row r="35">
          <cell r="B35">
            <v>0.23</v>
          </cell>
          <cell r="C35">
            <v>0.76</v>
          </cell>
          <cell r="D35">
            <v>0.3</v>
          </cell>
        </row>
        <row r="36">
          <cell r="B36">
            <v>0.24</v>
          </cell>
          <cell r="C36">
            <v>0.8</v>
          </cell>
          <cell r="D36">
            <v>0.31</v>
          </cell>
        </row>
        <row r="37">
          <cell r="B37">
            <v>0.25</v>
          </cell>
          <cell r="C37">
            <v>0.81</v>
          </cell>
          <cell r="D37">
            <v>0.32</v>
          </cell>
        </row>
        <row r="38">
          <cell r="B38">
            <v>0.26</v>
          </cell>
          <cell r="C38">
            <v>0.81</v>
          </cell>
          <cell r="D38">
            <v>0.33</v>
          </cell>
        </row>
        <row r="39">
          <cell r="B39">
            <v>0.27</v>
          </cell>
          <cell r="C39">
            <v>0.83</v>
          </cell>
          <cell r="D39">
            <v>0.34</v>
          </cell>
        </row>
        <row r="40">
          <cell r="B40">
            <v>0.28000000000000003</v>
          </cell>
          <cell r="C40">
            <v>0.84</v>
          </cell>
          <cell r="D40">
            <v>0.35</v>
          </cell>
        </row>
        <row r="41">
          <cell r="B41">
            <v>0.28999999999999998</v>
          </cell>
          <cell r="C41">
            <v>0.86</v>
          </cell>
          <cell r="D41">
            <v>0.36</v>
          </cell>
        </row>
        <row r="42">
          <cell r="B42">
            <v>0.3</v>
          </cell>
          <cell r="C42">
            <v>0.87</v>
          </cell>
          <cell r="D42">
            <v>0.36</v>
          </cell>
        </row>
        <row r="43">
          <cell r="B43">
            <v>0.31</v>
          </cell>
          <cell r="C43">
            <v>0.88</v>
          </cell>
          <cell r="D43">
            <v>0.36</v>
          </cell>
        </row>
        <row r="44">
          <cell r="B44">
            <v>0.32</v>
          </cell>
          <cell r="C44">
            <v>0.89</v>
          </cell>
          <cell r="D44">
            <v>0.37</v>
          </cell>
        </row>
        <row r="45">
          <cell r="B45">
            <v>0.33</v>
          </cell>
          <cell r="C45">
            <v>0.9</v>
          </cell>
          <cell r="D45">
            <v>0.38</v>
          </cell>
        </row>
        <row r="46">
          <cell r="B46">
            <v>0.34</v>
          </cell>
          <cell r="C46">
            <v>0.9</v>
          </cell>
          <cell r="D46">
            <v>0.39</v>
          </cell>
        </row>
        <row r="47">
          <cell r="B47">
            <v>0.35</v>
          </cell>
          <cell r="C47">
            <v>0.92</v>
          </cell>
          <cell r="D47">
            <v>0.4</v>
          </cell>
        </row>
        <row r="48">
          <cell r="B48">
            <v>0.36</v>
          </cell>
          <cell r="C48">
            <v>0.93</v>
          </cell>
          <cell r="D48">
            <v>0.4</v>
          </cell>
        </row>
        <row r="49">
          <cell r="B49">
            <v>0.37</v>
          </cell>
          <cell r="C49">
            <v>0.94</v>
          </cell>
          <cell r="D49">
            <v>0.41</v>
          </cell>
        </row>
        <row r="50">
          <cell r="B50">
            <v>0.38</v>
          </cell>
          <cell r="C50">
            <v>0.94</v>
          </cell>
          <cell r="D50">
            <v>0.42</v>
          </cell>
        </row>
        <row r="51">
          <cell r="B51">
            <v>0.39</v>
          </cell>
          <cell r="C51">
            <v>0.95</v>
          </cell>
          <cell r="D51">
            <v>0.43</v>
          </cell>
        </row>
        <row r="52">
          <cell r="B52">
            <v>0.4</v>
          </cell>
          <cell r="C52">
            <v>0.95</v>
          </cell>
          <cell r="D52">
            <v>0.43</v>
          </cell>
        </row>
        <row r="53">
          <cell r="B53">
            <v>0.41</v>
          </cell>
          <cell r="C53">
            <v>0.95</v>
          </cell>
          <cell r="D53">
            <v>0.43</v>
          </cell>
        </row>
        <row r="54">
          <cell r="B54">
            <v>0.42</v>
          </cell>
          <cell r="C54">
            <v>0.96</v>
          </cell>
          <cell r="D54">
            <v>0.44</v>
          </cell>
        </row>
        <row r="55">
          <cell r="B55">
            <v>0.43</v>
          </cell>
          <cell r="C55">
            <v>0.96</v>
          </cell>
          <cell r="D55">
            <v>0.44</v>
          </cell>
        </row>
        <row r="56">
          <cell r="B56">
            <v>0.44</v>
          </cell>
          <cell r="C56">
            <v>0.97</v>
          </cell>
          <cell r="D56">
            <v>0.45</v>
          </cell>
        </row>
        <row r="57">
          <cell r="B57">
            <v>0.45</v>
          </cell>
          <cell r="C57">
            <v>0.98</v>
          </cell>
          <cell r="D57">
            <v>0.45</v>
          </cell>
        </row>
        <row r="58">
          <cell r="B58">
            <v>0.46</v>
          </cell>
          <cell r="C58">
            <v>0.98</v>
          </cell>
          <cell r="D58">
            <v>0.46</v>
          </cell>
        </row>
        <row r="59">
          <cell r="B59">
            <v>0.47</v>
          </cell>
          <cell r="C59">
            <v>0.99</v>
          </cell>
          <cell r="D59">
            <v>0.46</v>
          </cell>
        </row>
        <row r="60">
          <cell r="B60">
            <v>0.48</v>
          </cell>
          <cell r="C60">
            <v>1</v>
          </cell>
          <cell r="D60">
            <v>0.47</v>
          </cell>
        </row>
        <row r="61">
          <cell r="B61">
            <v>0.49</v>
          </cell>
          <cell r="C61">
            <v>1</v>
          </cell>
          <cell r="D61">
            <v>0.48</v>
          </cell>
        </row>
        <row r="62">
          <cell r="B62">
            <v>0.5</v>
          </cell>
          <cell r="C62">
            <v>1.01</v>
          </cell>
          <cell r="D62">
            <v>0.48</v>
          </cell>
        </row>
        <row r="63">
          <cell r="B63">
            <v>0.51</v>
          </cell>
          <cell r="C63">
            <v>1.01</v>
          </cell>
          <cell r="D63">
            <v>0.48</v>
          </cell>
        </row>
        <row r="64">
          <cell r="B64">
            <v>0.52</v>
          </cell>
          <cell r="C64">
            <v>1.02</v>
          </cell>
          <cell r="D64">
            <v>0.5</v>
          </cell>
        </row>
        <row r="65">
          <cell r="B65">
            <v>0.53</v>
          </cell>
          <cell r="C65">
            <v>1.02</v>
          </cell>
          <cell r="D65">
            <v>0.51</v>
          </cell>
        </row>
        <row r="66">
          <cell r="B66">
            <v>0.54</v>
          </cell>
          <cell r="C66">
            <v>1.02</v>
          </cell>
          <cell r="D66">
            <v>0.51</v>
          </cell>
        </row>
        <row r="67">
          <cell r="B67">
            <v>0.55000000000000004</v>
          </cell>
          <cell r="C67">
            <v>1.02</v>
          </cell>
          <cell r="D67">
            <v>0.52</v>
          </cell>
        </row>
        <row r="68">
          <cell r="B68">
            <v>0.56000000000000005</v>
          </cell>
          <cell r="C68">
            <v>1.03</v>
          </cell>
          <cell r="D68">
            <v>0.52</v>
          </cell>
        </row>
        <row r="69">
          <cell r="B69">
            <v>0.56999999999999995</v>
          </cell>
          <cell r="C69">
            <v>1.04</v>
          </cell>
          <cell r="D69">
            <v>0.53</v>
          </cell>
        </row>
        <row r="70">
          <cell r="B70">
            <v>0.57999999999999996</v>
          </cell>
          <cell r="C70">
            <v>1.04</v>
          </cell>
          <cell r="D70">
            <v>0.53</v>
          </cell>
        </row>
        <row r="71">
          <cell r="B71">
            <v>0.59</v>
          </cell>
          <cell r="C71">
            <v>1.04</v>
          </cell>
          <cell r="D71">
            <v>0.54</v>
          </cell>
        </row>
        <row r="72">
          <cell r="B72">
            <v>0.6</v>
          </cell>
          <cell r="C72">
            <v>1.05</v>
          </cell>
          <cell r="D72">
            <v>0.55000000000000004</v>
          </cell>
        </row>
        <row r="73">
          <cell r="B73">
            <v>0.61</v>
          </cell>
          <cell r="C73">
            <v>1.06</v>
          </cell>
          <cell r="D73">
            <v>0.55000000000000004</v>
          </cell>
        </row>
        <row r="74">
          <cell r="B74">
            <v>0.62</v>
          </cell>
          <cell r="C74">
            <v>1.06</v>
          </cell>
          <cell r="D74">
            <v>0.55000000000000004</v>
          </cell>
        </row>
        <row r="75">
          <cell r="B75">
            <v>0.63</v>
          </cell>
          <cell r="C75">
            <v>1.06</v>
          </cell>
          <cell r="D75">
            <v>0.56000000000000005</v>
          </cell>
        </row>
        <row r="76">
          <cell r="B76">
            <v>0.64</v>
          </cell>
          <cell r="C76">
            <v>1.06</v>
          </cell>
          <cell r="D76">
            <v>0.56999999999999995</v>
          </cell>
        </row>
        <row r="77">
          <cell r="B77">
            <v>0.65</v>
          </cell>
          <cell r="C77">
            <v>1.06</v>
          </cell>
          <cell r="D77">
            <v>0.56999999999999995</v>
          </cell>
        </row>
        <row r="78">
          <cell r="B78">
            <v>0.66</v>
          </cell>
          <cell r="C78">
            <v>1.07</v>
          </cell>
          <cell r="D78">
            <v>0.57999999999999996</v>
          </cell>
        </row>
        <row r="79">
          <cell r="B79">
            <v>0.67</v>
          </cell>
          <cell r="C79">
            <v>1.07</v>
          </cell>
          <cell r="D79">
            <v>0.57999999999999996</v>
          </cell>
        </row>
        <row r="80">
          <cell r="B80">
            <v>0.68</v>
          </cell>
          <cell r="C80">
            <v>1.07</v>
          </cell>
          <cell r="D80">
            <v>0.59</v>
          </cell>
        </row>
        <row r="81">
          <cell r="B81">
            <v>0.69</v>
          </cell>
          <cell r="C81">
            <v>1.08</v>
          </cell>
          <cell r="D81">
            <v>0.6</v>
          </cell>
        </row>
        <row r="82">
          <cell r="B82">
            <v>0.7</v>
          </cell>
          <cell r="C82">
            <v>1.0900000000000001</v>
          </cell>
          <cell r="D82">
            <v>0.6</v>
          </cell>
        </row>
        <row r="83">
          <cell r="B83">
            <v>0.71</v>
          </cell>
          <cell r="C83">
            <v>1.0900000000000001</v>
          </cell>
          <cell r="D83">
            <v>0.61</v>
          </cell>
        </row>
        <row r="84">
          <cell r="B84">
            <v>0.72</v>
          </cell>
          <cell r="C84">
            <v>1.0900000000000001</v>
          </cell>
          <cell r="D84">
            <v>0.61</v>
          </cell>
        </row>
        <row r="85">
          <cell r="B85">
            <v>0.73</v>
          </cell>
          <cell r="C85">
            <v>1.0900000000000001</v>
          </cell>
          <cell r="D85">
            <v>0.62</v>
          </cell>
        </row>
        <row r="86">
          <cell r="B86">
            <v>0.74</v>
          </cell>
          <cell r="C86">
            <v>1.1000000000000001</v>
          </cell>
          <cell r="D86">
            <v>0.63</v>
          </cell>
        </row>
        <row r="87">
          <cell r="B87">
            <v>0.75</v>
          </cell>
          <cell r="C87">
            <v>1.1000000000000001</v>
          </cell>
          <cell r="D87">
            <v>0.63</v>
          </cell>
        </row>
        <row r="88">
          <cell r="B88">
            <v>0.76</v>
          </cell>
          <cell r="C88">
            <v>1.1000000000000001</v>
          </cell>
          <cell r="D88">
            <v>0.64</v>
          </cell>
        </row>
        <row r="89">
          <cell r="B89">
            <v>0.77</v>
          </cell>
          <cell r="C89">
            <v>1.1000000000000001</v>
          </cell>
          <cell r="D89">
            <v>0.64</v>
          </cell>
        </row>
        <row r="90">
          <cell r="B90">
            <v>0.78</v>
          </cell>
          <cell r="C90">
            <v>1.1000000000000001</v>
          </cell>
          <cell r="D90">
            <v>0.65</v>
          </cell>
        </row>
        <row r="91">
          <cell r="B91">
            <v>0.79</v>
          </cell>
          <cell r="C91">
            <v>1.1000000000000001</v>
          </cell>
          <cell r="D91">
            <v>0.66</v>
          </cell>
        </row>
        <row r="92">
          <cell r="B92">
            <v>0.8</v>
          </cell>
          <cell r="C92">
            <v>1.1000000000000001</v>
          </cell>
          <cell r="D92">
            <v>0.66</v>
          </cell>
        </row>
        <row r="93">
          <cell r="B93">
            <v>0.81</v>
          </cell>
          <cell r="C93">
            <v>1.1000000000000001</v>
          </cell>
          <cell r="D93">
            <v>0.66</v>
          </cell>
        </row>
        <row r="94">
          <cell r="B94">
            <v>0.82</v>
          </cell>
          <cell r="C94">
            <v>1.1000000000000001</v>
          </cell>
          <cell r="D94">
            <v>0.67</v>
          </cell>
        </row>
        <row r="95">
          <cell r="B95">
            <v>0.83</v>
          </cell>
          <cell r="C95">
            <v>1.1200000000000001</v>
          </cell>
          <cell r="D95">
            <v>0.68</v>
          </cell>
        </row>
        <row r="96">
          <cell r="B96">
            <v>0.84</v>
          </cell>
          <cell r="C96">
            <v>1.1200000000000001</v>
          </cell>
          <cell r="D96">
            <v>0.69</v>
          </cell>
        </row>
        <row r="97">
          <cell r="B97">
            <v>0.85</v>
          </cell>
          <cell r="C97">
            <v>1.1200000000000001</v>
          </cell>
          <cell r="D97">
            <v>0.7</v>
          </cell>
        </row>
        <row r="98">
          <cell r="B98">
            <v>0.86</v>
          </cell>
          <cell r="C98">
            <v>1.1299999999999999</v>
          </cell>
          <cell r="D98">
            <v>0.7</v>
          </cell>
        </row>
        <row r="99">
          <cell r="B99">
            <v>0.87</v>
          </cell>
          <cell r="C99">
            <v>1.1299999999999999</v>
          </cell>
          <cell r="D99">
            <v>0.71</v>
          </cell>
        </row>
        <row r="100">
          <cell r="B100">
            <v>0.88</v>
          </cell>
          <cell r="C100">
            <v>1.1299999999999999</v>
          </cell>
          <cell r="D100">
            <v>0.71</v>
          </cell>
        </row>
        <row r="101">
          <cell r="B101">
            <v>0.89</v>
          </cell>
          <cell r="C101">
            <v>1.1299999999999999</v>
          </cell>
          <cell r="D101">
            <v>0.72</v>
          </cell>
        </row>
        <row r="102">
          <cell r="B102">
            <v>0.9</v>
          </cell>
          <cell r="C102">
            <v>1.1299999999999999</v>
          </cell>
          <cell r="D102">
            <v>0.72</v>
          </cell>
        </row>
        <row r="103">
          <cell r="B103">
            <v>0.91</v>
          </cell>
          <cell r="C103">
            <v>1.1299999999999999</v>
          </cell>
          <cell r="D103">
            <v>0.72</v>
          </cell>
        </row>
        <row r="104">
          <cell r="B104">
            <v>0.92</v>
          </cell>
          <cell r="C104">
            <v>1.1299999999999999</v>
          </cell>
          <cell r="D104">
            <v>0.73</v>
          </cell>
        </row>
        <row r="105">
          <cell r="B105">
            <v>0.93</v>
          </cell>
          <cell r="C105">
            <v>1.1299999999999999</v>
          </cell>
          <cell r="D105">
            <v>0.74</v>
          </cell>
        </row>
        <row r="106">
          <cell r="B106">
            <v>0.94</v>
          </cell>
          <cell r="C106">
            <v>1.1399999999999999</v>
          </cell>
          <cell r="D106">
            <v>0.75</v>
          </cell>
        </row>
        <row r="107">
          <cell r="B107">
            <v>0.95</v>
          </cell>
          <cell r="C107">
            <v>1.1399999999999999</v>
          </cell>
          <cell r="D107">
            <v>0.75</v>
          </cell>
        </row>
        <row r="108">
          <cell r="B108">
            <v>0.96</v>
          </cell>
          <cell r="C108">
            <v>1.1399999999999999</v>
          </cell>
          <cell r="D108">
            <v>0.77</v>
          </cell>
        </row>
        <row r="109">
          <cell r="B109">
            <v>0.97</v>
          </cell>
          <cell r="C109">
            <v>1.1399999999999999</v>
          </cell>
          <cell r="D109">
            <v>0.78</v>
          </cell>
        </row>
        <row r="110">
          <cell r="B110">
            <v>0.98</v>
          </cell>
          <cell r="C110">
            <v>1.1399999999999999</v>
          </cell>
          <cell r="D110">
            <v>0.78</v>
          </cell>
        </row>
        <row r="111">
          <cell r="B111">
            <v>0.99</v>
          </cell>
          <cell r="C111">
            <v>1.1399999999999999</v>
          </cell>
          <cell r="D111">
            <v>0.8</v>
          </cell>
        </row>
        <row r="112">
          <cell r="B112">
            <v>1</v>
          </cell>
          <cell r="C112">
            <v>1.1399999999999999</v>
          </cell>
          <cell r="D112">
            <v>0.8</v>
          </cell>
        </row>
        <row r="113">
          <cell r="B113">
            <v>1.01</v>
          </cell>
          <cell r="C113">
            <v>1.1399999999999999</v>
          </cell>
          <cell r="D113">
            <v>0.81</v>
          </cell>
        </row>
        <row r="114">
          <cell r="B114">
            <v>1.02</v>
          </cell>
          <cell r="C114">
            <v>1.1399999999999999</v>
          </cell>
          <cell r="D114">
            <v>0.82</v>
          </cell>
        </row>
        <row r="115">
          <cell r="B115">
            <v>1.03</v>
          </cell>
          <cell r="C115">
            <v>1.1499999999999999</v>
          </cell>
          <cell r="D115">
            <v>0.84</v>
          </cell>
        </row>
        <row r="116">
          <cell r="B116">
            <v>1.04</v>
          </cell>
          <cell r="C116">
            <v>1.1299999999999999</v>
          </cell>
          <cell r="D116">
            <v>0.85</v>
          </cell>
        </row>
        <row r="117">
          <cell r="B117">
            <v>1.05</v>
          </cell>
          <cell r="C117">
            <v>1.1000000000000001</v>
          </cell>
          <cell r="D117">
            <v>0.87</v>
          </cell>
        </row>
        <row r="118">
          <cell r="B118">
            <v>1.06</v>
          </cell>
          <cell r="C118">
            <v>1.0900000000000001</v>
          </cell>
          <cell r="D118">
            <v>0.9</v>
          </cell>
        </row>
        <row r="119">
          <cell r="B119">
            <v>1.07</v>
          </cell>
          <cell r="C119">
            <v>1</v>
          </cell>
          <cell r="D119">
            <v>0.95</v>
          </cell>
        </row>
      </sheetData>
      <sheetData sheetId="24" refreshError="1"/>
      <sheetData sheetId="25" refreshError="1"/>
      <sheetData sheetId="26" refreshError="1"/>
      <sheetData sheetId="2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
      <sheetName val="consomm"/>
      <sheetName val="Param"/>
      <sheetName val="Production EU"/>
      <sheetName val="Rendements"/>
      <sheetName val="Stat Abattoir"/>
      <sheetName val="Fosse"/>
      <sheetName val="Charges Polluantes"/>
      <sheetName val="CH POLL"/>
      <sheetName val="Dessableur Trapezoidal"/>
      <sheetName val="Dessableur"/>
      <sheetName val="PTT"/>
      <sheetName val="calcul V degr par itérations"/>
      <sheetName val="Dimension Lagunage APS"/>
      <sheetName val="Lit de séchage"/>
      <sheetName val="dim lag"/>
      <sheetName val="Dimension Lagunage APD"/>
      <sheetName val="Etancheité"/>
      <sheetName val="Vérif. Fonct° L.A"/>
      <sheetName val="Vérif. Fonct° L.F"/>
      <sheetName val="Vérif.Fonct°-2010"/>
      <sheetName val="Vérif.Fonct°-2015"/>
      <sheetName val="Planning de Curage-3L"/>
      <sheetName val="STEP - Réseau Hydraulique - An "/>
      <sheetName val="STEP - Réseau Hydraulique - FA"/>
      <sheetName val="Métré Anaérobe"/>
      <sheetName val="Coupes Lithologique"/>
      <sheetName val="Coupe géotechnique"/>
      <sheetName val="essais d'identif"/>
      <sheetName val="Bes en surface"/>
      <sheetName val="Lit Bactérien-Dimensionnement"/>
      <sheetName val="Lit Bactérien-Vérification"/>
      <sheetName val="ANA_Lits Bactériens"/>
      <sheetName val="Bilan Boues"/>
      <sheetName val=" Réseau Hydr_ANA_Lits Bact"/>
      <sheetName val="STEP - Réseau Hydraulique_tero "/>
      <sheetName val="STEP - Réseau Hydraulique - LB"/>
      <sheetName val="Energie"/>
      <sheetName val="Eaux Pluviales"/>
      <sheetName val="CDV LB"/>
      <sheetName val="CDV LN"/>
      <sheetName val="pop (2)"/>
      <sheetName val="Production EU (2)"/>
      <sheetName val="Stat Abattoir (2)"/>
      <sheetName val="Charges Polluantes (2)"/>
      <sheetName val="Lit de séchage (2)"/>
      <sheetName val="Dimension Lagunage APD (2)"/>
      <sheetName val="Lit Bactérien-Dimensionneme (2)"/>
      <sheetName val="Lit Bactérien-Vérification (2)"/>
      <sheetName val="Bilan Boues (2)"/>
    </sheetNames>
    <sheetDataSet>
      <sheetData sheetId="0"/>
      <sheetData sheetId="1"/>
      <sheetData sheetId="2">
        <row r="31">
          <cell r="B31">
            <v>0.83306657741799905</v>
          </cell>
        </row>
        <row r="32">
          <cell r="B32">
            <v>0.9</v>
          </cell>
        </row>
        <row r="33">
          <cell r="B33">
            <v>0.93488635515896201</v>
          </cell>
        </row>
        <row r="34">
          <cell r="B34">
            <v>0.95465411199012262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ées BV"/>
      <sheetName val="Dalot"/>
      <sheetName val="Dim 5 ans (2)"/>
      <sheetName val="Débit WD"/>
      <sheetName val="BD 2 Ans"/>
      <sheetName val="BD 5 Ans"/>
      <sheetName val="BV2 Elém"/>
      <sheetName val="BV2 Comp "/>
      <sheetName val="BV5 Elém"/>
      <sheetName val="BV5 Comp"/>
      <sheetName val="CDyn"/>
      <sheetName val="Dim 5 ans"/>
      <sheetName val="CANAL réct"/>
      <sheetName val="CANAL Trap T"/>
      <sheetName val="2"/>
      <sheetName val="5"/>
      <sheetName val="Feuil1"/>
      <sheetName val="Feuil3"/>
      <sheetName val="Feuil2"/>
      <sheetName val="Param"/>
    </sheetNames>
    <sheetDataSet>
      <sheetData sheetId="0" refreshError="1">
        <row r="2">
          <cell r="A2" t="str">
            <v>BV.A</v>
          </cell>
          <cell r="B2">
            <v>7.5259999999999998</v>
          </cell>
          <cell r="C2">
            <v>240</v>
          </cell>
          <cell r="D2">
            <v>1.0999999999999999E-2</v>
          </cell>
          <cell r="E2">
            <v>0.4</v>
          </cell>
          <cell r="F2">
            <v>18815</v>
          </cell>
          <cell r="G2">
            <v>120</v>
          </cell>
          <cell r="H2">
            <v>240</v>
          </cell>
          <cell r="I2">
            <v>0.11</v>
          </cell>
        </row>
        <row r="3">
          <cell r="A3" t="str">
            <v>BV.B</v>
          </cell>
          <cell r="B3">
            <v>5.6332000000000004</v>
          </cell>
          <cell r="C3">
            <v>348</v>
          </cell>
          <cell r="D3">
            <v>1.6E-2</v>
          </cell>
          <cell r="E3">
            <v>0.5</v>
          </cell>
          <cell r="F3">
            <v>14083</v>
          </cell>
          <cell r="G3">
            <v>174</v>
          </cell>
          <cell r="H3">
            <v>348</v>
          </cell>
          <cell r="I3">
            <v>0.16</v>
          </cell>
        </row>
        <row r="4">
          <cell r="A4" t="str">
            <v>BV.B1</v>
          </cell>
          <cell r="B4">
            <v>6.8380000000000001</v>
          </cell>
          <cell r="C4">
            <v>548</v>
          </cell>
          <cell r="D4">
            <v>1.6E-2</v>
          </cell>
          <cell r="E4">
            <v>0.5</v>
          </cell>
          <cell r="F4">
            <v>17095</v>
          </cell>
          <cell r="G4">
            <v>274</v>
          </cell>
          <cell r="H4">
            <v>548</v>
          </cell>
          <cell r="I4">
            <v>0.16</v>
          </cell>
        </row>
        <row r="5">
          <cell r="A5" t="str">
            <v>BV.B2</v>
          </cell>
          <cell r="B5">
            <v>7.46</v>
          </cell>
          <cell r="C5">
            <v>484</v>
          </cell>
          <cell r="D5">
            <v>1.6E-2</v>
          </cell>
          <cell r="E5">
            <v>0.6</v>
          </cell>
          <cell r="F5">
            <v>18650</v>
          </cell>
          <cell r="G5">
            <v>242</v>
          </cell>
          <cell r="H5">
            <v>484</v>
          </cell>
          <cell r="I5">
            <v>0.16</v>
          </cell>
        </row>
        <row r="6">
          <cell r="A6" t="str">
            <v>BV.B2.1</v>
          </cell>
          <cell r="B6">
            <v>14.0708</v>
          </cell>
          <cell r="C6">
            <v>726</v>
          </cell>
          <cell r="D6">
            <v>1.6E-2</v>
          </cell>
          <cell r="E6">
            <v>0.5</v>
          </cell>
          <cell r="F6">
            <v>35177</v>
          </cell>
          <cell r="G6">
            <v>363</v>
          </cell>
          <cell r="H6">
            <v>726</v>
          </cell>
          <cell r="I6">
            <v>0.16</v>
          </cell>
        </row>
        <row r="7">
          <cell r="A7" t="str">
            <v>BV.B2.2</v>
          </cell>
          <cell r="B7">
            <v>2.7919999999999998</v>
          </cell>
          <cell r="C7">
            <v>296</v>
          </cell>
          <cell r="D7">
            <v>1.6E-2</v>
          </cell>
          <cell r="E7">
            <v>0.5</v>
          </cell>
          <cell r="F7">
            <v>6980</v>
          </cell>
          <cell r="G7">
            <v>148</v>
          </cell>
          <cell r="H7">
            <v>296</v>
          </cell>
          <cell r="I7">
            <v>0.16</v>
          </cell>
        </row>
        <row r="8">
          <cell r="A8" t="str">
            <v>BV.BD1</v>
          </cell>
          <cell r="B8">
            <v>5.9812000000000003</v>
          </cell>
          <cell r="C8">
            <v>994</v>
          </cell>
          <cell r="D8">
            <v>8.0000000000000002E-3</v>
          </cell>
          <cell r="E8">
            <v>0.2</v>
          </cell>
          <cell r="F8">
            <v>14953</v>
          </cell>
          <cell r="G8">
            <v>497</v>
          </cell>
          <cell r="H8">
            <v>994</v>
          </cell>
          <cell r="I8">
            <v>0.08</v>
          </cell>
        </row>
        <row r="9">
          <cell r="A9" t="str">
            <v>BV.BD2</v>
          </cell>
          <cell r="B9">
            <v>1.7343999999999999</v>
          </cell>
          <cell r="C9">
            <v>360</v>
          </cell>
          <cell r="D9">
            <v>8.0000000000000002E-3</v>
          </cell>
          <cell r="E9">
            <v>0.3</v>
          </cell>
          <cell r="F9">
            <v>4336</v>
          </cell>
          <cell r="G9">
            <v>180</v>
          </cell>
          <cell r="H9">
            <v>360</v>
          </cell>
          <cell r="I9">
            <v>0.08</v>
          </cell>
        </row>
        <row r="10">
          <cell r="A10" t="str">
            <v>BV.BD3</v>
          </cell>
          <cell r="B10">
            <v>2.5404</v>
          </cell>
          <cell r="C10">
            <v>510</v>
          </cell>
          <cell r="D10">
            <v>8.0000000000000002E-3</v>
          </cell>
          <cell r="E10">
            <v>0.4</v>
          </cell>
          <cell r="F10">
            <v>6351</v>
          </cell>
          <cell r="G10">
            <v>255</v>
          </cell>
          <cell r="H10">
            <v>510</v>
          </cell>
          <cell r="I10">
            <v>0.08</v>
          </cell>
        </row>
        <row r="11">
          <cell r="A11" t="str">
            <v>BV.BD4</v>
          </cell>
          <cell r="B11">
            <v>0.104</v>
          </cell>
          <cell r="C11">
            <v>64</v>
          </cell>
          <cell r="D11">
            <v>8.0000000000000002E-3</v>
          </cell>
          <cell r="E11">
            <v>0.7</v>
          </cell>
          <cell r="F11">
            <v>260</v>
          </cell>
          <cell r="G11">
            <v>32</v>
          </cell>
          <cell r="H11">
            <v>64</v>
          </cell>
          <cell r="I11">
            <v>0.08</v>
          </cell>
        </row>
        <row r="12">
          <cell r="A12" t="str">
            <v>BV.BD5</v>
          </cell>
          <cell r="B12">
            <v>3.6423999999999999</v>
          </cell>
          <cell r="C12">
            <v>526</v>
          </cell>
          <cell r="D12">
            <v>8.0000000000000002E-3</v>
          </cell>
          <cell r="E12">
            <v>0.6</v>
          </cell>
          <cell r="F12">
            <v>9106</v>
          </cell>
          <cell r="G12">
            <v>263</v>
          </cell>
          <cell r="H12">
            <v>526</v>
          </cell>
          <cell r="I12">
            <v>0.08</v>
          </cell>
        </row>
        <row r="13">
          <cell r="A13" t="str">
            <v>BV.BD6</v>
          </cell>
          <cell r="B13">
            <v>3.0768</v>
          </cell>
          <cell r="C13">
            <v>262</v>
          </cell>
          <cell r="D13">
            <v>8.0000000000000002E-3</v>
          </cell>
          <cell r="E13">
            <v>0.6</v>
          </cell>
          <cell r="F13">
            <v>7692</v>
          </cell>
          <cell r="G13">
            <v>131</v>
          </cell>
          <cell r="H13">
            <v>262</v>
          </cell>
          <cell r="I13">
            <v>0.08</v>
          </cell>
        </row>
        <row r="14">
          <cell r="A14" t="str">
            <v>BV.BD7</v>
          </cell>
          <cell r="B14">
            <v>2.7944</v>
          </cell>
          <cell r="C14">
            <v>254</v>
          </cell>
          <cell r="D14">
            <v>8.0000000000000002E-3</v>
          </cell>
          <cell r="E14">
            <v>0.5</v>
          </cell>
          <cell r="F14">
            <v>6986</v>
          </cell>
          <cell r="G14">
            <v>127</v>
          </cell>
          <cell r="H14">
            <v>254</v>
          </cell>
          <cell r="I14">
            <v>0.08</v>
          </cell>
        </row>
        <row r="15">
          <cell r="A15" t="str">
            <v>BV.C</v>
          </cell>
          <cell r="B15">
            <v>32.380800000000001</v>
          </cell>
          <cell r="C15">
            <v>1064</v>
          </cell>
          <cell r="D15">
            <v>1.0999999999999999E-2</v>
          </cell>
          <cell r="E15">
            <v>0.7</v>
          </cell>
          <cell r="F15">
            <v>80952</v>
          </cell>
          <cell r="G15">
            <v>532</v>
          </cell>
          <cell r="H15">
            <v>1064</v>
          </cell>
          <cell r="I15">
            <v>0.11</v>
          </cell>
        </row>
        <row r="16">
          <cell r="A16" t="str">
            <v>BV.C.1</v>
          </cell>
          <cell r="B16">
            <v>5.1372</v>
          </cell>
          <cell r="C16">
            <v>446</v>
          </cell>
          <cell r="D16">
            <v>1.0999999999999999E-2</v>
          </cell>
          <cell r="E16">
            <v>0.7</v>
          </cell>
          <cell r="F16">
            <v>12843</v>
          </cell>
          <cell r="G16">
            <v>223</v>
          </cell>
          <cell r="H16">
            <v>446</v>
          </cell>
          <cell r="I16">
            <v>0.11</v>
          </cell>
        </row>
        <row r="17">
          <cell r="A17" t="str">
            <v>BV.C.2</v>
          </cell>
          <cell r="B17">
            <v>13.616</v>
          </cell>
          <cell r="C17">
            <v>452</v>
          </cell>
          <cell r="D17">
            <v>1.3000000000000001E-2</v>
          </cell>
          <cell r="E17">
            <v>0.7</v>
          </cell>
          <cell r="F17">
            <v>34040</v>
          </cell>
          <cell r="G17">
            <v>226</v>
          </cell>
          <cell r="H17">
            <v>452</v>
          </cell>
          <cell r="I17">
            <v>0.13</v>
          </cell>
        </row>
        <row r="18">
          <cell r="A18" t="str">
            <v>BV.C.2.1</v>
          </cell>
          <cell r="B18">
            <v>28.4848</v>
          </cell>
          <cell r="C18">
            <v>1302</v>
          </cell>
          <cell r="D18">
            <v>1.3000000000000001E-2</v>
          </cell>
          <cell r="E18">
            <v>0.7</v>
          </cell>
          <cell r="F18">
            <v>71212</v>
          </cell>
          <cell r="G18">
            <v>651</v>
          </cell>
          <cell r="H18">
            <v>1302</v>
          </cell>
          <cell r="I18">
            <v>0.13</v>
          </cell>
        </row>
        <row r="19">
          <cell r="A19" t="str">
            <v>BV.C.2.2</v>
          </cell>
          <cell r="B19">
            <v>5.5292000000000003</v>
          </cell>
          <cell r="C19">
            <v>364</v>
          </cell>
          <cell r="D19">
            <v>1.3000000000000001E-2</v>
          </cell>
          <cell r="E19">
            <v>0.7</v>
          </cell>
          <cell r="F19">
            <v>13823</v>
          </cell>
          <cell r="G19">
            <v>182</v>
          </cell>
          <cell r="H19">
            <v>364</v>
          </cell>
          <cell r="I19">
            <v>0.13</v>
          </cell>
        </row>
        <row r="20">
          <cell r="A20" t="str">
            <v>BV.C.2.2.1</v>
          </cell>
          <cell r="B20">
            <v>7.0056000000000003</v>
          </cell>
          <cell r="C20">
            <v>606</v>
          </cell>
          <cell r="D20">
            <v>1.3000000000000001E-2</v>
          </cell>
          <cell r="E20">
            <v>0.7</v>
          </cell>
          <cell r="F20">
            <v>17514</v>
          </cell>
          <cell r="G20">
            <v>303</v>
          </cell>
          <cell r="H20">
            <v>606</v>
          </cell>
          <cell r="I20">
            <v>0.13</v>
          </cell>
        </row>
        <row r="21">
          <cell r="A21" t="str">
            <v>BV.C.2.2.2</v>
          </cell>
          <cell r="B21">
            <v>5.7439999999999998</v>
          </cell>
          <cell r="C21">
            <v>438</v>
          </cell>
          <cell r="D21">
            <v>1.3000000000000001E-2</v>
          </cell>
          <cell r="E21">
            <v>0.7</v>
          </cell>
          <cell r="F21">
            <v>14360</v>
          </cell>
          <cell r="G21">
            <v>219</v>
          </cell>
          <cell r="H21">
            <v>438</v>
          </cell>
          <cell r="I21">
            <v>0.13</v>
          </cell>
        </row>
        <row r="22">
          <cell r="A22" t="str">
            <v>BV.C.3</v>
          </cell>
          <cell r="B22">
            <v>29.692399999999999</v>
          </cell>
          <cell r="C22">
            <v>1040</v>
          </cell>
          <cell r="D22">
            <v>1.3000000000000001E-2</v>
          </cell>
          <cell r="E22">
            <v>0.7</v>
          </cell>
          <cell r="F22">
            <v>74231</v>
          </cell>
          <cell r="G22">
            <v>520</v>
          </cell>
          <cell r="H22">
            <v>1040</v>
          </cell>
          <cell r="I22">
            <v>0.13</v>
          </cell>
        </row>
        <row r="23">
          <cell r="A23" t="str">
            <v>BV.D</v>
          </cell>
          <cell r="B23">
            <v>27.817599999999999</v>
          </cell>
          <cell r="C23">
            <v>1616</v>
          </cell>
          <cell r="D23">
            <v>1.6E-2</v>
          </cell>
          <cell r="E23">
            <v>0.7</v>
          </cell>
          <cell r="F23">
            <v>69544</v>
          </cell>
          <cell r="G23">
            <v>808</v>
          </cell>
          <cell r="H23">
            <v>1616</v>
          </cell>
          <cell r="I23">
            <v>0.16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Climat"/>
      <sheetName val="Feuil1"/>
      <sheetName val="% ECPP (2)"/>
      <sheetName val="% ECPP"/>
      <sheetName val="Stat-Pro POP"/>
      <sheetName val="Rep pop"/>
      <sheetName val="pop-zone"/>
      <sheetName val="TDY"/>
      <sheetName val="TDY (2)"/>
      <sheetName val="Feuil3"/>
      <sheetName val="Données BV"/>
      <sheetName val="Stat.AEP-1"/>
      <sheetName val="Dotations"/>
      <sheetName val="F.AEP (2)"/>
      <sheetName val="Cp"/>
      <sheetName val="CH.P"/>
      <sheetName val="Surface STEP"/>
      <sheetName val="%"/>
      <sheetName val="abattoir"/>
      <sheetName val="F.EU"/>
      <sheetName val="Ch.Poll1"/>
      <sheetName val="Ch.Poll2"/>
      <sheetName val="Dim Lagunage"/>
      <sheetName val="Lagunage TXT"/>
      <sheetName val="boues"/>
      <sheetName val="DIM INFILTRATION"/>
      <sheetName val="Inf TXT"/>
      <sheetName val="DIM LB"/>
      <sheetName val="LB TXT"/>
      <sheetName val="Superficie Bassins"/>
      <sheetName val="Métré"/>
      <sheetName val="Métré par ouv"/>
      <sheetName val="CS"/>
      <sheetName val="CS site 2.1"/>
      <sheetName val="Compar des Sites"/>
      <sheetName val="M-trch 1"/>
      <sheetName val="Cout STEP+terrain"/>
      <sheetName val="Couts trch-1+2"/>
      <sheetName val="C-lag2.1"/>
      <sheetName val="C-INF2.1"/>
      <sheetName val="C-LB2.1"/>
      <sheetName val="PU"/>
      <sheetName val="BP-Réseau.V2.1"/>
      <sheetName val="BP-Réseau.V2.1 sans Moh"/>
      <sheetName val="BP-Réseau.V4"/>
      <sheetName val="BP-Réseau.V4 sans Moh"/>
      <sheetName val="C-lag4"/>
      <sheetName val="C-INF4"/>
      <sheetName val="C-LB4"/>
      <sheetName val="récap CDV2.1"/>
      <sheetName val="récap CDV4"/>
      <sheetName val="B.Prix"/>
      <sheetName val="DV-Lag"/>
      <sheetName val="DV-IP"/>
      <sheetName val="DV-LB"/>
      <sheetName val="CDV-Lag"/>
      <sheetName val="Rythme"/>
      <sheetName val="SCH Lagun"/>
      <sheetName val="SCH INFPERC"/>
    </sheetNames>
    <sheetDataSet>
      <sheetData sheetId="0">
        <row r="33">
          <cell r="B33">
            <v>8.6999999999999994E-2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EP"/>
      <sheetName val="Param"/>
      <sheetName val="Surface STEP"/>
      <sheetName val="Rendements"/>
      <sheetName val="Climat"/>
      <sheetName val="STAT.AEP"/>
      <sheetName val="PUrbain"/>
      <sheetName val="F.EU"/>
      <sheetName val="Ch.Poll1"/>
      <sheetName val="Ch.Poll2"/>
      <sheetName val="EH &amp; chge"/>
      <sheetName val="Lit de séchage"/>
      <sheetName val="Dimension Lagunage"/>
      <sheetName val="Vérif. Fonct°"/>
      <sheetName val="Arrondis"/>
      <sheetName val="Dimension INF PERC"/>
      <sheetName val="Feuil1"/>
      <sheetName val="Bes en surface"/>
      <sheetName val="Cout lagunage"/>
      <sheetName val="Cout inf-Perc"/>
      <sheetName val="B.Prix"/>
      <sheetName val="Couts U"/>
      <sheetName val="Récap Dim+BP"/>
      <sheetName val="Rythme"/>
      <sheetName val="SCH Lagun"/>
      <sheetName val="SCH INFPERC"/>
      <sheetName val="F_AEP"/>
      <sheetName val="Données BV"/>
      <sheetName val="Réc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pport"/>
      <sheetName val="Intercepteur"/>
      <sheetName val="Métré_Intercp"/>
      <sheetName val="Recappe_Intercp"/>
      <sheetName val="Confédentiel_Intercp"/>
      <sheetName val="Détail_Estim_Intercp"/>
    </sheetNames>
    <sheetDataSet>
      <sheetData sheetId="0" refreshError="1"/>
      <sheetData sheetId="1" refreshError="1"/>
      <sheetData sheetId="2"/>
      <sheetData sheetId="3">
        <row r="8">
          <cell r="D8">
            <v>2129.7491029710122</v>
          </cell>
          <cell r="F8">
            <v>13.653095160008935</v>
          </cell>
          <cell r="H8">
            <v>714.96735252720032</v>
          </cell>
          <cell r="I8">
            <v>1484.7535219200001</v>
          </cell>
          <cell r="J8">
            <v>161.68100399999997</v>
          </cell>
          <cell r="AQ8">
            <v>2</v>
          </cell>
        </row>
        <row r="9">
          <cell r="D9">
            <v>3076.9258957506013</v>
          </cell>
          <cell r="F9">
            <v>35.363008012203103</v>
          </cell>
          <cell r="H9">
            <v>1039.1197921080002</v>
          </cell>
          <cell r="I9">
            <v>2464.8919487999997</v>
          </cell>
          <cell r="J9">
            <v>234.98405999999997</v>
          </cell>
          <cell r="AQ9">
            <v>7</v>
          </cell>
        </row>
        <row r="10">
          <cell r="D10">
            <v>4253.5013999999992</v>
          </cell>
          <cell r="F10">
            <v>259.60715999999877</v>
          </cell>
          <cell r="H10">
            <v>1512.7500998999999</v>
          </cell>
          <cell r="I10">
            <v>3757.0606399999988</v>
          </cell>
          <cell r="J10">
            <v>319.11750000000006</v>
          </cell>
          <cell r="AQ10">
            <v>17</v>
          </cell>
        </row>
        <row r="11">
          <cell r="D11">
            <v>3563.3800799999776</v>
          </cell>
          <cell r="F11">
            <v>28.07999999999916</v>
          </cell>
          <cell r="H11">
            <v>1327.8343680000005</v>
          </cell>
          <cell r="I11">
            <v>2801.6537999999996</v>
          </cell>
          <cell r="J11">
            <v>279.53099999999995</v>
          </cell>
          <cell r="AQ11">
            <v>7</v>
          </cell>
        </row>
      </sheetData>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Climat"/>
      <sheetName val="Feuil1"/>
      <sheetName val="% ECPP (2)"/>
      <sheetName val="% ECPP"/>
      <sheetName val="Stat-Pro POP"/>
      <sheetName val="Rep pop"/>
      <sheetName val="pop-zone"/>
      <sheetName val="TDY"/>
      <sheetName val="TDY (2)"/>
      <sheetName val="Feuil3"/>
      <sheetName val="Données BV"/>
      <sheetName val="Stat.AEP-1"/>
      <sheetName val="Dotations"/>
      <sheetName val="F.AEP (2)"/>
      <sheetName val="Cp"/>
      <sheetName val="CH.P"/>
      <sheetName val="Surface STEP"/>
      <sheetName val="%"/>
      <sheetName val="abattoir"/>
      <sheetName val="F.EU"/>
      <sheetName val="Ch.Poll1"/>
      <sheetName val="Ch.Poll2"/>
      <sheetName val="Dim Lagunage"/>
      <sheetName val="Lagunage TXT"/>
      <sheetName val="boues"/>
      <sheetName val="DIM INFILTRATION"/>
      <sheetName val="Inf TXT"/>
      <sheetName val="DIM LB"/>
      <sheetName val="LB TXT"/>
      <sheetName val="Superficie Bassins"/>
      <sheetName val="Métré"/>
      <sheetName val="CS"/>
      <sheetName val="CS site 2.1"/>
      <sheetName val="Compar des Sites"/>
      <sheetName val="M-trch 1"/>
      <sheetName val="Cout STEP+terrain"/>
      <sheetName val="Couts trch-1+2"/>
      <sheetName val="C-lag2.1"/>
      <sheetName val="C-INF2.1"/>
      <sheetName val="C-LB2.1"/>
      <sheetName val="PU"/>
      <sheetName val="Réhabilitation"/>
      <sheetName val="Coll Structuraux"/>
      <sheetName val="Réseau InSite Quartier"/>
      <sheetName val="BP-Réseau.V2.1"/>
      <sheetName val="BP-Réseau.V2.1 sans Moh"/>
      <sheetName val="BP-Réseau.V4"/>
      <sheetName val="BP-Réseau.V4 sans Moh"/>
      <sheetName val="C-lag4"/>
      <sheetName val="C-INF4"/>
      <sheetName val="C-LB4"/>
      <sheetName val="récap CDV2.1"/>
      <sheetName val="récap CDV4"/>
      <sheetName val="B.Prix"/>
      <sheetName val="DV-Lag"/>
      <sheetName val="DV-IP"/>
      <sheetName val="DV-LB"/>
      <sheetName val="CDV-Lag"/>
      <sheetName val="Rythme"/>
      <sheetName val="SCH Lagun"/>
      <sheetName val="SCH INFPERC"/>
    </sheetNames>
    <sheetDataSet>
      <sheetData sheetId="0">
        <row r="36">
          <cell r="B36">
            <v>55</v>
          </cell>
        </row>
        <row r="38">
          <cell r="B38">
            <v>5</v>
          </cell>
        </row>
        <row r="39">
          <cell r="B39">
            <v>12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
      <sheetName val="consomm"/>
      <sheetName val="climatologie"/>
      <sheetName val="zonning"/>
      <sheetName val="densité"/>
      <sheetName val="remplissage"/>
      <sheetName val="Consomm Educ"/>
      <sheetName val="Abattoir"/>
      <sheetName val="Stat Abattoir"/>
      <sheetName val="EU par bassin"/>
      <sheetName val="EP- CIA"/>
      <sheetName val="Déb par Coll"/>
      <sheetName val="Dim Coll"/>
      <sheetName val="calculs déb EP"/>
      <sheetName val="Dalot"/>
      <sheetName val="Eaux Pluviales"/>
      <sheetName val="calculs"/>
      <sheetName val="Bes en surface"/>
      <sheetName val="Récap Dim+BP"/>
      <sheetName val="Cout lagunage (2)"/>
      <sheetName val="Coût lag"/>
      <sheetName val="Emissaire"/>
      <sheetName val="Hors Site"/>
      <sheetName val="Res Non Structurant"/>
      <sheetName val="Travaux Topo"/>
      <sheetName val="Travaux Géotech"/>
      <sheetName val="Ouvrage Pluviaux"/>
      <sheetName val="Alternative var 1"/>
      <sheetName val="Collecteurs"/>
      <sheetName val="Cout Var 1"/>
      <sheetName val="Cout Var2"/>
      <sheetName val="Comparaison Variante"/>
      <sheetName val="Tranches"/>
      <sheetName val="Cout Tot par Tranche"/>
      <sheetName val="PU"/>
      <sheetName val="Couts U"/>
      <sheetName val="Carac DO"/>
      <sheetName val="Margines"/>
      <sheetName val="dim lag marg"/>
      <sheetName val="Param"/>
      <sheetName val="Rendements"/>
      <sheetName val="Charges Polluantes"/>
      <sheetName val="CH POLL"/>
      <sheetName val="EH &amp; chge"/>
      <sheetName val="Lit de séchage"/>
      <sheetName val="Dimension Lagunage"/>
      <sheetName val="Dimension Lagunage APD "/>
      <sheetName val="dim lag"/>
      <sheetName val="Vérif.Fonct° 2010"/>
      <sheetName val="Vérif.Fonct° 2015"/>
      <sheetName val="Pluvio et Evapo"/>
      <sheetName val="Production EU"/>
      <sheetName val="Dessableur Trapezoidal"/>
      <sheetName val="Dessableur Parab"/>
      <sheetName val="PTT"/>
      <sheetName val="calcul V degr par itérations"/>
      <sheetName val="Détail Estimatif"/>
      <sheetName val="Fosse"/>
      <sheetName val="Coupe géotechnique"/>
      <sheetName val="Détail Estimatif STEP"/>
      <sheetName val="Métré Lit de Séch"/>
      <sheetName val="Métré Facultatif"/>
      <sheetName val="Métré Anaérobe"/>
      <sheetName val="Métré Prétraitement"/>
      <sheetName val="Métré Ouv IN OUT"/>
      <sheetName val="Métré Dégrilleur-Dessableur"/>
      <sheetName val="CANAUX"/>
      <sheetName val="Métré Canal et DO"/>
      <sheetName val="Recappe cout et com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33">
          <cell r="D33">
            <v>87</v>
          </cell>
          <cell r="G33">
            <v>97</v>
          </cell>
        </row>
        <row r="34">
          <cell r="D34">
            <v>25</v>
          </cell>
          <cell r="G34">
            <v>35</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SSIN"/>
      <sheetName val="11. IMP_BRD"/>
      <sheetName val="10. Bordereau SP1"/>
      <sheetName val="4. EQUIP"/>
      <sheetName val="9. A-M SP"/>
      <sheetName val="8.A-M Ref"/>
      <sheetName val="7. BilansPuissances"/>
      <sheetName val="6.3. bélier_a"/>
      <sheetName val="6.2. Ventouses"/>
      <sheetName val="6.1. Vidanges"/>
      <sheetName val="5.2.DEG_général"/>
      <sheetName val="5.1.DEG_Calcul_h"/>
      <sheetName val="3. DIM Bâche EU Dom"/>
      <sheetName val="2. Diamètre_Eco"/>
      <sheetName val="1. RECAP_Data"/>
      <sheetName val="TRANSFO+GE"/>
      <sheetName val="Prix matériels"/>
      <sheetName val="Consultation"/>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ow r="31">
          <cell r="D31">
            <v>369.4</v>
          </cell>
        </row>
      </sheetData>
      <sheetData sheetId="14">
        <row r="7">
          <cell r="C7">
            <v>49.38</v>
          </cell>
        </row>
      </sheetData>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lot"/>
      <sheetName val="Chaaba B"/>
      <sheetName val="CANAL"/>
      <sheetName val="Métré Canal "/>
      <sheetName val="Azilal-EP"/>
      <sheetName val="Rapport"/>
      <sheetName val="Débits-EU"/>
      <sheetName val="Azilal-EU"/>
      <sheetName val="Métré Azilal"/>
      <sheetName val="Recappe"/>
      <sheetName val="Confidentiel_Déf "/>
      <sheetName val="Detail Estimatif_Déf"/>
      <sheetName val="Fosse septique"/>
    </sheetNames>
    <sheetDataSet>
      <sheetData sheetId="0" refreshError="1"/>
      <sheetData sheetId="1" refreshError="1"/>
      <sheetData sheetId="2" refreshError="1"/>
      <sheetData sheetId="3"/>
      <sheetData sheetId="4" refreshError="1"/>
      <sheetData sheetId="5"/>
      <sheetData sheetId="6" refreshError="1"/>
      <sheetData sheetId="7" refreshError="1"/>
      <sheetData sheetId="8"/>
      <sheetData sheetId="9">
        <row r="8">
          <cell r="AD8">
            <v>80.03</v>
          </cell>
          <cell r="AE8">
            <v>0</v>
          </cell>
          <cell r="AI8">
            <v>0</v>
          </cell>
          <cell r="AY8">
            <v>0</v>
          </cell>
        </row>
        <row r="9">
          <cell r="AD9">
            <v>90.2</v>
          </cell>
          <cell r="AE9">
            <v>0</v>
          </cell>
          <cell r="AI9">
            <v>0</v>
          </cell>
          <cell r="AY9">
            <v>0</v>
          </cell>
        </row>
        <row r="10">
          <cell r="AD10">
            <v>94.62</v>
          </cell>
          <cell r="AE10">
            <v>0</v>
          </cell>
          <cell r="AI10">
            <v>0</v>
          </cell>
          <cell r="AY10">
            <v>0</v>
          </cell>
        </row>
        <row r="11">
          <cell r="AD11">
            <v>40.549999999999997</v>
          </cell>
          <cell r="AE11">
            <v>0</v>
          </cell>
          <cell r="AI11">
            <v>0</v>
          </cell>
          <cell r="AY11">
            <v>0</v>
          </cell>
        </row>
        <row r="12">
          <cell r="AD12">
            <v>89.55</v>
          </cell>
          <cell r="AE12">
            <v>0</v>
          </cell>
          <cell r="AI12">
            <v>0</v>
          </cell>
          <cell r="AY12">
            <v>0</v>
          </cell>
        </row>
        <row r="13">
          <cell r="AD13">
            <v>97.62</v>
          </cell>
          <cell r="AE13">
            <v>0</v>
          </cell>
          <cell r="AI13">
            <v>0</v>
          </cell>
          <cell r="AY13">
            <v>0</v>
          </cell>
        </row>
        <row r="14">
          <cell r="AD14">
            <v>376.31000000000006</v>
          </cell>
          <cell r="AE14">
            <v>0</v>
          </cell>
          <cell r="AI14">
            <v>0</v>
          </cell>
          <cell r="AY14">
            <v>0</v>
          </cell>
        </row>
        <row r="15">
          <cell r="AD15">
            <v>57.33</v>
          </cell>
          <cell r="AE15">
            <v>0</v>
          </cell>
          <cell r="AI15">
            <v>0</v>
          </cell>
          <cell r="AY15">
            <v>0</v>
          </cell>
        </row>
        <row r="16">
          <cell r="AD16">
            <v>89.28</v>
          </cell>
          <cell r="AE16">
            <v>0</v>
          </cell>
          <cell r="AI16">
            <v>0</v>
          </cell>
          <cell r="AY16">
            <v>0</v>
          </cell>
        </row>
        <row r="17">
          <cell r="AD17">
            <v>40.549999999999997</v>
          </cell>
          <cell r="AE17">
            <v>0</v>
          </cell>
          <cell r="AI17">
            <v>0</v>
          </cell>
          <cell r="AY17">
            <v>0</v>
          </cell>
        </row>
        <row r="18">
          <cell r="AD18">
            <v>91.41</v>
          </cell>
          <cell r="AE18">
            <v>0</v>
          </cell>
          <cell r="AI18">
            <v>0</v>
          </cell>
          <cell r="AY18">
            <v>0</v>
          </cell>
        </row>
        <row r="19">
          <cell r="AD19">
            <v>32.770000000000003</v>
          </cell>
          <cell r="AE19">
            <v>0</v>
          </cell>
          <cell r="AI19">
            <v>0</v>
          </cell>
          <cell r="AY19">
            <v>0</v>
          </cell>
        </row>
        <row r="20">
          <cell r="AD20">
            <v>34.19</v>
          </cell>
          <cell r="AE20">
            <v>0</v>
          </cell>
          <cell r="AI20">
            <v>0</v>
          </cell>
          <cell r="AY20">
            <v>0</v>
          </cell>
        </row>
        <row r="21">
          <cell r="AD21">
            <v>90.24</v>
          </cell>
          <cell r="AE21">
            <v>0</v>
          </cell>
          <cell r="AI21">
            <v>0</v>
          </cell>
          <cell r="AY21">
            <v>0</v>
          </cell>
        </row>
        <row r="22">
          <cell r="AD22">
            <v>71.319999999999993</v>
          </cell>
          <cell r="AE22">
            <v>0</v>
          </cell>
          <cell r="AI22">
            <v>0</v>
          </cell>
          <cell r="AY22">
            <v>0</v>
          </cell>
        </row>
        <row r="23">
          <cell r="AD23">
            <v>99.240000000000009</v>
          </cell>
          <cell r="AE23">
            <v>0</v>
          </cell>
          <cell r="AI23">
            <v>0</v>
          </cell>
          <cell r="AY23">
            <v>0</v>
          </cell>
        </row>
        <row r="24">
          <cell r="AD24">
            <v>134.27000000000001</v>
          </cell>
          <cell r="AE24">
            <v>0</v>
          </cell>
          <cell r="AI24">
            <v>0</v>
          </cell>
          <cell r="AY24">
            <v>0</v>
          </cell>
        </row>
        <row r="25">
          <cell r="AD25">
            <v>143.82</v>
          </cell>
          <cell r="AE25">
            <v>0</v>
          </cell>
          <cell r="AI25">
            <v>0</v>
          </cell>
          <cell r="AY25">
            <v>0</v>
          </cell>
        </row>
        <row r="26">
          <cell r="AD26">
            <v>77.69</v>
          </cell>
          <cell r="AE26">
            <v>0</v>
          </cell>
          <cell r="AI26">
            <v>0</v>
          </cell>
          <cell r="AY26">
            <v>0</v>
          </cell>
        </row>
        <row r="27">
          <cell r="AD27">
            <v>428.95</v>
          </cell>
          <cell r="AE27">
            <v>0</v>
          </cell>
          <cell r="AI27">
            <v>0</v>
          </cell>
          <cell r="AY27">
            <v>0</v>
          </cell>
        </row>
        <row r="28">
          <cell r="AD28">
            <v>76.58</v>
          </cell>
          <cell r="AE28">
            <v>0</v>
          </cell>
          <cell r="AI28">
            <v>0</v>
          </cell>
          <cell r="AY28">
            <v>0</v>
          </cell>
        </row>
        <row r="29">
          <cell r="AD29">
            <v>475.34000000000003</v>
          </cell>
          <cell r="AE29">
            <v>249.35999999999999</v>
          </cell>
          <cell r="AI29">
            <v>0</v>
          </cell>
          <cell r="AY29">
            <v>0</v>
          </cell>
        </row>
        <row r="30">
          <cell r="AD30">
            <v>278.19</v>
          </cell>
          <cell r="AE30">
            <v>0</v>
          </cell>
          <cell r="AI30">
            <v>0</v>
          </cell>
          <cell r="AY30">
            <v>0</v>
          </cell>
        </row>
        <row r="31">
          <cell r="AD31">
            <v>55.36</v>
          </cell>
          <cell r="AE31">
            <v>0</v>
          </cell>
          <cell r="AI31">
            <v>0</v>
          </cell>
          <cell r="AY31">
            <v>0</v>
          </cell>
        </row>
        <row r="32">
          <cell r="AD32">
            <v>114.31</v>
          </cell>
          <cell r="AE32">
            <v>0</v>
          </cell>
          <cell r="AI32">
            <v>0</v>
          </cell>
          <cell r="AY32">
            <v>0</v>
          </cell>
        </row>
        <row r="33">
          <cell r="AD33">
            <v>63.61</v>
          </cell>
          <cell r="AE33">
            <v>0</v>
          </cell>
          <cell r="AI33">
            <v>0</v>
          </cell>
          <cell r="AY33">
            <v>0</v>
          </cell>
        </row>
        <row r="34">
          <cell r="AD34">
            <v>33.11</v>
          </cell>
          <cell r="AE34">
            <v>0</v>
          </cell>
          <cell r="AI34">
            <v>0</v>
          </cell>
          <cell r="AY34">
            <v>0</v>
          </cell>
        </row>
        <row r="35">
          <cell r="AD35">
            <v>32.590000000000003</v>
          </cell>
          <cell r="AE35">
            <v>0</v>
          </cell>
          <cell r="AI35">
            <v>0</v>
          </cell>
          <cell r="AY35">
            <v>0</v>
          </cell>
        </row>
        <row r="36">
          <cell r="AD36">
            <v>72.62</v>
          </cell>
          <cell r="AE36">
            <v>0</v>
          </cell>
          <cell r="AI36">
            <v>0</v>
          </cell>
          <cell r="AY36">
            <v>0</v>
          </cell>
        </row>
        <row r="37">
          <cell r="AD37">
            <v>504.59000000000003</v>
          </cell>
          <cell r="AE37">
            <v>0</v>
          </cell>
          <cell r="AI37">
            <v>0</v>
          </cell>
          <cell r="AY37">
            <v>0</v>
          </cell>
        </row>
        <row r="38">
          <cell r="AD38">
            <v>132.80000000000001</v>
          </cell>
          <cell r="AE38">
            <v>0</v>
          </cell>
          <cell r="AI38">
            <v>0</v>
          </cell>
          <cell r="AY38">
            <v>0</v>
          </cell>
        </row>
        <row r="39">
          <cell r="AD39">
            <v>176.47000000000003</v>
          </cell>
          <cell r="AE39">
            <v>0</v>
          </cell>
          <cell r="AI39">
            <v>0</v>
          </cell>
          <cell r="AY39">
            <v>0</v>
          </cell>
        </row>
        <row r="40">
          <cell r="AD40">
            <v>264.82000000000005</v>
          </cell>
          <cell r="AE40">
            <v>0</v>
          </cell>
          <cell r="AI40">
            <v>0</v>
          </cell>
          <cell r="AY40">
            <v>0</v>
          </cell>
        </row>
        <row r="41">
          <cell r="AD41">
            <v>236.36</v>
          </cell>
          <cell r="AE41">
            <v>0</v>
          </cell>
          <cell r="AI41">
            <v>0</v>
          </cell>
          <cell r="AY41">
            <v>0</v>
          </cell>
        </row>
        <row r="42">
          <cell r="AD42">
            <v>42.76</v>
          </cell>
          <cell r="AE42">
            <v>0</v>
          </cell>
          <cell r="AI42">
            <v>0</v>
          </cell>
          <cell r="AY42">
            <v>0</v>
          </cell>
        </row>
        <row r="43">
          <cell r="AD43">
            <v>64.53</v>
          </cell>
          <cell r="AE43">
            <v>0</v>
          </cell>
          <cell r="AI43">
            <v>0</v>
          </cell>
          <cell r="AY43">
            <v>0</v>
          </cell>
        </row>
        <row r="44">
          <cell r="AD44">
            <v>57.36</v>
          </cell>
          <cell r="AE44">
            <v>0</v>
          </cell>
          <cell r="AI44">
            <v>0</v>
          </cell>
          <cell r="AY44">
            <v>0</v>
          </cell>
        </row>
        <row r="45">
          <cell r="AD45">
            <v>50.35</v>
          </cell>
          <cell r="AE45">
            <v>0</v>
          </cell>
          <cell r="AI45">
            <v>0</v>
          </cell>
          <cell r="AY45">
            <v>0</v>
          </cell>
        </row>
        <row r="46">
          <cell r="AD46">
            <v>44.77</v>
          </cell>
          <cell r="AE46">
            <v>0</v>
          </cell>
          <cell r="AI46">
            <v>0</v>
          </cell>
          <cell r="AY46">
            <v>0</v>
          </cell>
        </row>
        <row r="47">
          <cell r="AD47">
            <v>36.369999999999997</v>
          </cell>
          <cell r="AE47">
            <v>0</v>
          </cell>
          <cell r="AI47">
            <v>0</v>
          </cell>
          <cell r="AY47">
            <v>0</v>
          </cell>
        </row>
        <row r="48">
          <cell r="AD48">
            <v>55.51</v>
          </cell>
          <cell r="AE48">
            <v>0</v>
          </cell>
          <cell r="AI48">
            <v>0</v>
          </cell>
          <cell r="AY48">
            <v>0</v>
          </cell>
        </row>
        <row r="49">
          <cell r="AD49">
            <v>33</v>
          </cell>
          <cell r="AE49">
            <v>0</v>
          </cell>
          <cell r="AI49">
            <v>0</v>
          </cell>
          <cell r="AY49">
            <v>0</v>
          </cell>
        </row>
        <row r="50">
          <cell r="AD50">
            <v>30</v>
          </cell>
          <cell r="AE50">
            <v>0</v>
          </cell>
          <cell r="AI50">
            <v>0</v>
          </cell>
          <cell r="AY50">
            <v>0</v>
          </cell>
        </row>
        <row r="51">
          <cell r="AD51">
            <v>34</v>
          </cell>
          <cell r="AE51">
            <v>0</v>
          </cell>
          <cell r="AI51">
            <v>0</v>
          </cell>
          <cell r="AY51">
            <v>0</v>
          </cell>
        </row>
        <row r="52">
          <cell r="AD52">
            <v>34</v>
          </cell>
          <cell r="AE52">
            <v>0</v>
          </cell>
          <cell r="AI52">
            <v>0</v>
          </cell>
          <cell r="AY52">
            <v>0</v>
          </cell>
        </row>
        <row r="53">
          <cell r="AD53">
            <v>320.19000000000005</v>
          </cell>
          <cell r="AE53">
            <v>0</v>
          </cell>
          <cell r="AI53">
            <v>0</v>
          </cell>
          <cell r="AY53">
            <v>0</v>
          </cell>
        </row>
        <row r="54">
          <cell r="AD54">
            <v>64.95</v>
          </cell>
          <cell r="AE54">
            <v>0</v>
          </cell>
          <cell r="AI54">
            <v>0</v>
          </cell>
          <cell r="AY54">
            <v>0</v>
          </cell>
        </row>
        <row r="55">
          <cell r="AD55">
            <v>116.53</v>
          </cell>
          <cell r="AE55">
            <v>0</v>
          </cell>
          <cell r="AI55">
            <v>0</v>
          </cell>
          <cell r="AY55">
            <v>0</v>
          </cell>
        </row>
        <row r="56">
          <cell r="AD56">
            <v>120.75999999999999</v>
          </cell>
          <cell r="AE56">
            <v>0</v>
          </cell>
          <cell r="AI56">
            <v>0</v>
          </cell>
          <cell r="AY56">
            <v>0</v>
          </cell>
        </row>
        <row r="57">
          <cell r="AD57">
            <v>124.85</v>
          </cell>
          <cell r="AE57">
            <v>0</v>
          </cell>
          <cell r="AI57">
            <v>0</v>
          </cell>
          <cell r="AY57">
            <v>0</v>
          </cell>
        </row>
        <row r="58">
          <cell r="AD58">
            <v>0</v>
          </cell>
          <cell r="AE58">
            <v>283.81</v>
          </cell>
          <cell r="AI58">
            <v>0</v>
          </cell>
          <cell r="AY58">
            <v>0</v>
          </cell>
        </row>
        <row r="59">
          <cell r="AD59">
            <v>0</v>
          </cell>
          <cell r="AE59">
            <v>0</v>
          </cell>
          <cell r="AI59">
            <v>0</v>
          </cell>
          <cell r="AY59">
            <v>0</v>
          </cell>
        </row>
        <row r="60">
          <cell r="AD60">
            <v>0</v>
          </cell>
          <cell r="AE60">
            <v>47.4</v>
          </cell>
          <cell r="AI60">
            <v>0</v>
          </cell>
          <cell r="AY60">
            <v>0</v>
          </cell>
        </row>
        <row r="61">
          <cell r="AD61">
            <v>225.66000000000003</v>
          </cell>
          <cell r="AE61">
            <v>0</v>
          </cell>
          <cell r="AI61">
            <v>0</v>
          </cell>
          <cell r="AY61">
            <v>0</v>
          </cell>
        </row>
        <row r="62">
          <cell r="AD62">
            <v>105.18</v>
          </cell>
          <cell r="AE62">
            <v>0</v>
          </cell>
          <cell r="AI62">
            <v>0</v>
          </cell>
          <cell r="AY62">
            <v>0</v>
          </cell>
        </row>
        <row r="63">
          <cell r="AD63">
            <v>43.93</v>
          </cell>
          <cell r="AE63">
            <v>0</v>
          </cell>
          <cell r="AI63">
            <v>0</v>
          </cell>
          <cell r="AY63">
            <v>0</v>
          </cell>
        </row>
        <row r="64">
          <cell r="AD64">
            <v>0</v>
          </cell>
          <cell r="AE64">
            <v>0</v>
          </cell>
          <cell r="AI64">
            <v>0</v>
          </cell>
          <cell r="AY64">
            <v>0</v>
          </cell>
        </row>
        <row r="65">
          <cell r="AD65">
            <v>61.71</v>
          </cell>
          <cell r="AE65">
            <v>0</v>
          </cell>
          <cell r="AI65">
            <v>0</v>
          </cell>
          <cell r="AY65">
            <v>0</v>
          </cell>
        </row>
        <row r="66">
          <cell r="AD66">
            <v>54.55</v>
          </cell>
          <cell r="AE66">
            <v>0</v>
          </cell>
          <cell r="AI66">
            <v>0</v>
          </cell>
          <cell r="AY66">
            <v>0</v>
          </cell>
        </row>
        <row r="67">
          <cell r="AD67">
            <v>143.58999999999997</v>
          </cell>
          <cell r="AE67">
            <v>0</v>
          </cell>
          <cell r="AI67">
            <v>0</v>
          </cell>
          <cell r="AY67">
            <v>0</v>
          </cell>
        </row>
        <row r="68">
          <cell r="AD68">
            <v>194.20000000000002</v>
          </cell>
          <cell r="AE68">
            <v>0</v>
          </cell>
          <cell r="AI68">
            <v>0</v>
          </cell>
          <cell r="AY68">
            <v>0</v>
          </cell>
        </row>
        <row r="69">
          <cell r="AD69">
            <v>132.25</v>
          </cell>
          <cell r="AE69">
            <v>0</v>
          </cell>
          <cell r="AI69">
            <v>0</v>
          </cell>
          <cell r="AY69">
            <v>0</v>
          </cell>
        </row>
        <row r="70">
          <cell r="AD70">
            <v>132.94</v>
          </cell>
          <cell r="AE70">
            <v>0</v>
          </cell>
          <cell r="AI70">
            <v>0</v>
          </cell>
          <cell r="AY70">
            <v>0</v>
          </cell>
        </row>
        <row r="71">
          <cell r="AD71">
            <v>83.03</v>
          </cell>
          <cell r="AE71">
            <v>0</v>
          </cell>
          <cell r="AI71">
            <v>0</v>
          </cell>
          <cell r="AY71">
            <v>0</v>
          </cell>
        </row>
        <row r="72">
          <cell r="AD72">
            <v>37.04</v>
          </cell>
          <cell r="AE72">
            <v>0</v>
          </cell>
          <cell r="AI72">
            <v>0</v>
          </cell>
          <cell r="AY72">
            <v>0</v>
          </cell>
        </row>
        <row r="73">
          <cell r="AD73">
            <v>81.069999999999993</v>
          </cell>
          <cell r="AE73">
            <v>0</v>
          </cell>
          <cell r="AI73">
            <v>0</v>
          </cell>
          <cell r="AY73">
            <v>0</v>
          </cell>
        </row>
        <row r="74">
          <cell r="AD74">
            <v>56</v>
          </cell>
          <cell r="AE74">
            <v>0</v>
          </cell>
          <cell r="AI74">
            <v>0</v>
          </cell>
          <cell r="AY74">
            <v>0</v>
          </cell>
        </row>
        <row r="75">
          <cell r="AD75">
            <v>103</v>
          </cell>
          <cell r="AE75">
            <v>0</v>
          </cell>
          <cell r="AI75">
            <v>0</v>
          </cell>
          <cell r="AY75">
            <v>0</v>
          </cell>
        </row>
        <row r="76">
          <cell r="AD76">
            <v>109.78</v>
          </cell>
          <cell r="AE76">
            <v>129.46</v>
          </cell>
          <cell r="AI76">
            <v>0</v>
          </cell>
          <cell r="AY76">
            <v>0</v>
          </cell>
        </row>
        <row r="77">
          <cell r="AD77">
            <v>0</v>
          </cell>
          <cell r="AE77">
            <v>95.1</v>
          </cell>
          <cell r="AI77">
            <v>0</v>
          </cell>
          <cell r="AY77">
            <v>0</v>
          </cell>
        </row>
        <row r="78">
          <cell r="AD78">
            <v>195.7</v>
          </cell>
          <cell r="AE78">
            <v>0</v>
          </cell>
          <cell r="AI78">
            <v>0</v>
          </cell>
          <cell r="AY78">
            <v>0</v>
          </cell>
        </row>
        <row r="79">
          <cell r="AD79">
            <v>0</v>
          </cell>
          <cell r="AE79">
            <v>736.15</v>
          </cell>
          <cell r="AI79">
            <v>0</v>
          </cell>
          <cell r="AY79">
            <v>0</v>
          </cell>
        </row>
        <row r="80">
          <cell r="AD80">
            <v>139.81</v>
          </cell>
          <cell r="AE80">
            <v>0</v>
          </cell>
          <cell r="AI80">
            <v>0</v>
          </cell>
          <cell r="AY80">
            <v>0</v>
          </cell>
        </row>
        <row r="81">
          <cell r="AD81">
            <v>121.49</v>
          </cell>
          <cell r="AE81">
            <v>0</v>
          </cell>
          <cell r="AI81">
            <v>0</v>
          </cell>
          <cell r="AY81">
            <v>0</v>
          </cell>
        </row>
        <row r="82">
          <cell r="AD82">
            <v>31.62</v>
          </cell>
          <cell r="AE82">
            <v>0</v>
          </cell>
          <cell r="AI82">
            <v>0</v>
          </cell>
          <cell r="AY82">
            <v>0</v>
          </cell>
        </row>
        <row r="83">
          <cell r="AD83">
            <v>71.75</v>
          </cell>
          <cell r="AE83">
            <v>0</v>
          </cell>
          <cell r="AI83">
            <v>0</v>
          </cell>
          <cell r="AY83">
            <v>0</v>
          </cell>
        </row>
        <row r="84">
          <cell r="AD84">
            <v>84.44</v>
          </cell>
          <cell r="AE84">
            <v>0</v>
          </cell>
          <cell r="AI84">
            <v>0</v>
          </cell>
          <cell r="AY84">
            <v>0</v>
          </cell>
        </row>
        <row r="85">
          <cell r="AD85">
            <v>120.5</v>
          </cell>
          <cell r="AE85">
            <v>0</v>
          </cell>
          <cell r="AI85">
            <v>0</v>
          </cell>
          <cell r="AY85">
            <v>0</v>
          </cell>
        </row>
        <row r="86">
          <cell r="AD86">
            <v>101.55000000000001</v>
          </cell>
          <cell r="AE86">
            <v>0</v>
          </cell>
          <cell r="AI86">
            <v>0</v>
          </cell>
          <cell r="AY86">
            <v>0</v>
          </cell>
        </row>
        <row r="87">
          <cell r="AD87">
            <v>29.75</v>
          </cell>
          <cell r="AE87">
            <v>0</v>
          </cell>
          <cell r="AI87">
            <v>0</v>
          </cell>
          <cell r="AY87">
            <v>0</v>
          </cell>
        </row>
        <row r="88">
          <cell r="AD88">
            <v>59.47</v>
          </cell>
          <cell r="AE88">
            <v>0</v>
          </cell>
          <cell r="AI88">
            <v>0</v>
          </cell>
          <cell r="AY88">
            <v>0</v>
          </cell>
        </row>
        <row r="89">
          <cell r="AD89">
            <v>0</v>
          </cell>
          <cell r="AE89">
            <v>567.79999999999995</v>
          </cell>
          <cell r="AI89">
            <v>0</v>
          </cell>
          <cell r="AY89">
            <v>0</v>
          </cell>
        </row>
        <row r="90">
          <cell r="AD90">
            <v>50.49</v>
          </cell>
          <cell r="AE90">
            <v>0</v>
          </cell>
          <cell r="AI90">
            <v>0</v>
          </cell>
          <cell r="AY90">
            <v>0</v>
          </cell>
        </row>
        <row r="91">
          <cell r="AD91">
            <v>34.74</v>
          </cell>
          <cell r="AE91">
            <v>0</v>
          </cell>
          <cell r="AI91">
            <v>0</v>
          </cell>
          <cell r="AY91">
            <v>0</v>
          </cell>
        </row>
        <row r="92">
          <cell r="AD92">
            <v>54.23</v>
          </cell>
          <cell r="AE92">
            <v>0</v>
          </cell>
          <cell r="AI92">
            <v>0</v>
          </cell>
          <cell r="AY92">
            <v>0</v>
          </cell>
        </row>
        <row r="93">
          <cell r="AD93">
            <v>249.12</v>
          </cell>
          <cell r="AE93">
            <v>0</v>
          </cell>
          <cell r="AI93">
            <v>0</v>
          </cell>
          <cell r="AY93">
            <v>0</v>
          </cell>
        </row>
        <row r="94">
          <cell r="AD94">
            <v>47.769999999999996</v>
          </cell>
          <cell r="AE94">
            <v>0</v>
          </cell>
          <cell r="AI94">
            <v>0</v>
          </cell>
          <cell r="AY94">
            <v>0</v>
          </cell>
        </row>
        <row r="95">
          <cell r="AD95">
            <v>219.17000000000002</v>
          </cell>
          <cell r="AE95">
            <v>0</v>
          </cell>
          <cell r="AI95">
            <v>0</v>
          </cell>
          <cell r="AY95">
            <v>0</v>
          </cell>
        </row>
        <row r="96">
          <cell r="AD96">
            <v>225.02999999999997</v>
          </cell>
          <cell r="AE96">
            <v>0</v>
          </cell>
          <cell r="AI96">
            <v>0</v>
          </cell>
          <cell r="AY96">
            <v>0</v>
          </cell>
        </row>
        <row r="97">
          <cell r="AD97">
            <v>261.83</v>
          </cell>
          <cell r="AE97">
            <v>0</v>
          </cell>
          <cell r="AI97">
            <v>0</v>
          </cell>
          <cell r="AY97">
            <v>0</v>
          </cell>
        </row>
        <row r="98">
          <cell r="AD98">
            <v>123.79</v>
          </cell>
          <cell r="AE98">
            <v>0</v>
          </cell>
          <cell r="AI98">
            <v>0</v>
          </cell>
          <cell r="AY98">
            <v>0</v>
          </cell>
        </row>
        <row r="99">
          <cell r="AD99">
            <v>217.3</v>
          </cell>
          <cell r="AE99">
            <v>350.79</v>
          </cell>
          <cell r="AI99">
            <v>0</v>
          </cell>
          <cell r="AY99">
            <v>0</v>
          </cell>
        </row>
        <row r="100">
          <cell r="AD100">
            <v>99.4</v>
          </cell>
          <cell r="AE100">
            <v>0</v>
          </cell>
          <cell r="AI100">
            <v>0</v>
          </cell>
          <cell r="AY100">
            <v>0</v>
          </cell>
        </row>
        <row r="101">
          <cell r="AD101">
            <v>232.79000000000002</v>
          </cell>
          <cell r="AE101">
            <v>0</v>
          </cell>
          <cell r="AI101">
            <v>0</v>
          </cell>
          <cell r="AY101">
            <v>0</v>
          </cell>
        </row>
        <row r="102">
          <cell r="AD102">
            <v>26.52</v>
          </cell>
          <cell r="AE102">
            <v>0</v>
          </cell>
          <cell r="AI102">
            <v>0</v>
          </cell>
          <cell r="AY102">
            <v>0</v>
          </cell>
        </row>
        <row r="103">
          <cell r="AD103">
            <v>660.75</v>
          </cell>
          <cell r="AE103">
            <v>0</v>
          </cell>
          <cell r="AI103">
            <v>0</v>
          </cell>
          <cell r="AY103">
            <v>0</v>
          </cell>
        </row>
        <row r="104">
          <cell r="AD104">
            <v>71.31</v>
          </cell>
          <cell r="AE104">
            <v>0</v>
          </cell>
          <cell r="AI104">
            <v>0</v>
          </cell>
          <cell r="AY104">
            <v>0</v>
          </cell>
        </row>
        <row r="105">
          <cell r="AD105">
            <v>48.81</v>
          </cell>
          <cell r="AE105">
            <v>0</v>
          </cell>
          <cell r="AI105">
            <v>0</v>
          </cell>
          <cell r="AY105">
            <v>0</v>
          </cell>
        </row>
        <row r="106">
          <cell r="AD106">
            <v>93.050000000000011</v>
          </cell>
          <cell r="AE106">
            <v>0</v>
          </cell>
          <cell r="AI106">
            <v>0</v>
          </cell>
          <cell r="AY106">
            <v>0</v>
          </cell>
        </row>
        <row r="107">
          <cell r="AD107">
            <v>108.99000000000001</v>
          </cell>
          <cell r="AE107">
            <v>0</v>
          </cell>
          <cell r="AI107">
            <v>0</v>
          </cell>
          <cell r="AY107">
            <v>0</v>
          </cell>
        </row>
        <row r="108">
          <cell r="AD108">
            <v>30.32</v>
          </cell>
          <cell r="AE108">
            <v>0</v>
          </cell>
          <cell r="AI108">
            <v>0</v>
          </cell>
          <cell r="AY108">
            <v>0</v>
          </cell>
        </row>
        <row r="109">
          <cell r="AD109">
            <v>57.879999999999995</v>
          </cell>
          <cell r="AE109">
            <v>0</v>
          </cell>
          <cell r="AI109">
            <v>0</v>
          </cell>
          <cell r="AY109">
            <v>0</v>
          </cell>
        </row>
        <row r="110">
          <cell r="AD110">
            <v>72.460000000000008</v>
          </cell>
          <cell r="AE110">
            <v>0</v>
          </cell>
          <cell r="AI110">
            <v>0</v>
          </cell>
          <cell r="AY110">
            <v>0</v>
          </cell>
        </row>
        <row r="111">
          <cell r="AD111">
            <v>26.5</v>
          </cell>
          <cell r="AE111">
            <v>0</v>
          </cell>
          <cell r="AI111">
            <v>0</v>
          </cell>
          <cell r="AY111">
            <v>0</v>
          </cell>
        </row>
        <row r="112">
          <cell r="AD112">
            <v>341.65999999999991</v>
          </cell>
          <cell r="AE112">
            <v>0</v>
          </cell>
          <cell r="AI112">
            <v>0</v>
          </cell>
          <cell r="AY112">
            <v>0</v>
          </cell>
        </row>
        <row r="113">
          <cell r="AD113">
            <v>145.41999999999999</v>
          </cell>
          <cell r="AE113">
            <v>0</v>
          </cell>
          <cell r="AI113">
            <v>0</v>
          </cell>
          <cell r="AY113">
            <v>0</v>
          </cell>
        </row>
        <row r="114">
          <cell r="AD114">
            <v>67.23</v>
          </cell>
          <cell r="AE114">
            <v>0</v>
          </cell>
          <cell r="AI114">
            <v>0</v>
          </cell>
          <cell r="AY114">
            <v>0</v>
          </cell>
        </row>
        <row r="115">
          <cell r="AD115">
            <v>108.55000000000001</v>
          </cell>
          <cell r="AE115">
            <v>0</v>
          </cell>
          <cell r="AI115">
            <v>0</v>
          </cell>
          <cell r="AY115">
            <v>0</v>
          </cell>
        </row>
        <row r="116">
          <cell r="AD116">
            <v>202.37</v>
          </cell>
          <cell r="AE116">
            <v>0</v>
          </cell>
          <cell r="AI116">
            <v>0</v>
          </cell>
          <cell r="AY116">
            <v>0</v>
          </cell>
        </row>
        <row r="117">
          <cell r="AD117">
            <v>200.64</v>
          </cell>
          <cell r="AE117">
            <v>0</v>
          </cell>
          <cell r="AI117">
            <v>0</v>
          </cell>
          <cell r="AY117">
            <v>0</v>
          </cell>
        </row>
        <row r="118">
          <cell r="AD118">
            <v>183.46</v>
          </cell>
          <cell r="AE118">
            <v>0</v>
          </cell>
          <cell r="AI118">
            <v>0</v>
          </cell>
          <cell r="AY118">
            <v>0</v>
          </cell>
        </row>
        <row r="119">
          <cell r="AD119">
            <v>236.42</v>
          </cell>
          <cell r="AE119">
            <v>0</v>
          </cell>
          <cell r="AI119">
            <v>0</v>
          </cell>
          <cell r="AY119">
            <v>0</v>
          </cell>
        </row>
        <row r="120">
          <cell r="AD120">
            <v>65.84</v>
          </cell>
          <cell r="AE120">
            <v>0</v>
          </cell>
          <cell r="AI120">
            <v>0</v>
          </cell>
          <cell r="AY120">
            <v>0</v>
          </cell>
        </row>
        <row r="121">
          <cell r="AD121">
            <v>198.29999999999998</v>
          </cell>
          <cell r="AE121">
            <v>0</v>
          </cell>
          <cell r="AI121">
            <v>0</v>
          </cell>
          <cell r="AY121">
            <v>0</v>
          </cell>
        </row>
        <row r="122">
          <cell r="AD122">
            <v>94.23</v>
          </cell>
          <cell r="AE122">
            <v>0</v>
          </cell>
          <cell r="AI122">
            <v>0</v>
          </cell>
          <cell r="AY122">
            <v>0</v>
          </cell>
        </row>
        <row r="123">
          <cell r="AD123">
            <v>237.74999999999997</v>
          </cell>
          <cell r="AE123">
            <v>822.50000000000011</v>
          </cell>
          <cell r="AI123">
            <v>0</v>
          </cell>
          <cell r="AY123">
            <v>0</v>
          </cell>
        </row>
        <row r="124">
          <cell r="AD124">
            <v>76.320000000000007</v>
          </cell>
          <cell r="AE124">
            <v>0</v>
          </cell>
          <cell r="AI124">
            <v>0</v>
          </cell>
          <cell r="AY124">
            <v>0</v>
          </cell>
        </row>
        <row r="125">
          <cell r="AD125">
            <v>50</v>
          </cell>
          <cell r="AE125">
            <v>0</v>
          </cell>
          <cell r="AI125">
            <v>0</v>
          </cell>
          <cell r="AY125">
            <v>0</v>
          </cell>
        </row>
        <row r="126">
          <cell r="AD126">
            <v>46.1</v>
          </cell>
          <cell r="AE126">
            <v>0</v>
          </cell>
          <cell r="AI126">
            <v>0</v>
          </cell>
          <cell r="AY126">
            <v>0</v>
          </cell>
        </row>
        <row r="127">
          <cell r="AD127">
            <v>46.120000000000005</v>
          </cell>
          <cell r="AE127">
            <v>0</v>
          </cell>
          <cell r="AI127">
            <v>0</v>
          </cell>
          <cell r="AY127">
            <v>0</v>
          </cell>
        </row>
        <row r="128">
          <cell r="AD128">
            <v>28.18</v>
          </cell>
          <cell r="AE128">
            <v>0</v>
          </cell>
          <cell r="AI128">
            <v>0</v>
          </cell>
          <cell r="AY128">
            <v>0</v>
          </cell>
        </row>
        <row r="129">
          <cell r="AD129">
            <v>99.58</v>
          </cell>
          <cell r="AE129">
            <v>0</v>
          </cell>
          <cell r="AI129">
            <v>0</v>
          </cell>
          <cell r="AY129">
            <v>0</v>
          </cell>
        </row>
        <row r="130">
          <cell r="AD130">
            <v>366.2</v>
          </cell>
          <cell r="AE130">
            <v>0</v>
          </cell>
          <cell r="AI130">
            <v>0</v>
          </cell>
          <cell r="AY130">
            <v>0</v>
          </cell>
        </row>
        <row r="131">
          <cell r="AD131">
            <v>34.99</v>
          </cell>
          <cell r="AE131">
            <v>0</v>
          </cell>
          <cell r="AI131">
            <v>0</v>
          </cell>
          <cell r="AY131">
            <v>0</v>
          </cell>
        </row>
        <row r="132">
          <cell r="AD132">
            <v>47.510000000000005</v>
          </cell>
          <cell r="AE132">
            <v>0</v>
          </cell>
          <cell r="AI132">
            <v>0</v>
          </cell>
          <cell r="AY132">
            <v>0</v>
          </cell>
        </row>
        <row r="133">
          <cell r="AD133">
            <v>34.96</v>
          </cell>
          <cell r="AE133">
            <v>0</v>
          </cell>
          <cell r="AI133">
            <v>0</v>
          </cell>
          <cell r="AY133">
            <v>0</v>
          </cell>
        </row>
        <row r="134">
          <cell r="AD134">
            <v>32.840000000000003</v>
          </cell>
          <cell r="AE134">
            <v>0</v>
          </cell>
          <cell r="AI134">
            <v>0</v>
          </cell>
          <cell r="AY134">
            <v>0</v>
          </cell>
        </row>
        <row r="135">
          <cell r="AD135">
            <v>165.95</v>
          </cell>
          <cell r="AE135">
            <v>0</v>
          </cell>
          <cell r="AI135">
            <v>0</v>
          </cell>
          <cell r="AY135">
            <v>0</v>
          </cell>
        </row>
        <row r="136">
          <cell r="AD136">
            <v>22.82</v>
          </cell>
          <cell r="AE136">
            <v>0</v>
          </cell>
          <cell r="AI136">
            <v>0</v>
          </cell>
          <cell r="AY136">
            <v>0</v>
          </cell>
        </row>
        <row r="137">
          <cell r="AD137">
            <v>24.5</v>
          </cell>
          <cell r="AE137">
            <v>0</v>
          </cell>
          <cell r="AI137">
            <v>0</v>
          </cell>
          <cell r="AY137">
            <v>0</v>
          </cell>
        </row>
        <row r="138">
          <cell r="AD138">
            <v>22</v>
          </cell>
          <cell r="AE138">
            <v>0</v>
          </cell>
          <cell r="AI138">
            <v>0</v>
          </cell>
          <cell r="AY138">
            <v>0</v>
          </cell>
        </row>
        <row r="139">
          <cell r="AD139">
            <v>50</v>
          </cell>
          <cell r="AE139">
            <v>0</v>
          </cell>
          <cell r="AI139">
            <v>0</v>
          </cell>
          <cell r="AY139">
            <v>0</v>
          </cell>
        </row>
        <row r="140">
          <cell r="AD140">
            <v>222</v>
          </cell>
          <cell r="AE140">
            <v>0</v>
          </cell>
          <cell r="AI140">
            <v>0</v>
          </cell>
          <cell r="AY140">
            <v>0</v>
          </cell>
        </row>
        <row r="141">
          <cell r="AD141">
            <v>120</v>
          </cell>
          <cell r="AE141">
            <v>0</v>
          </cell>
          <cell r="AI141">
            <v>0</v>
          </cell>
          <cell r="AY141">
            <v>0</v>
          </cell>
        </row>
        <row r="142">
          <cell r="AD142">
            <v>30</v>
          </cell>
          <cell r="AE142">
            <v>0</v>
          </cell>
          <cell r="AI142">
            <v>0</v>
          </cell>
          <cell r="AY142">
            <v>0</v>
          </cell>
        </row>
        <row r="143">
          <cell r="AD143">
            <v>142</v>
          </cell>
          <cell r="AE143">
            <v>0</v>
          </cell>
          <cell r="AI143">
            <v>0</v>
          </cell>
          <cell r="AY143">
            <v>0</v>
          </cell>
        </row>
        <row r="144">
          <cell r="AD144">
            <v>113</v>
          </cell>
          <cell r="AE144">
            <v>0</v>
          </cell>
          <cell r="AI144">
            <v>0</v>
          </cell>
          <cell r="AY144">
            <v>0</v>
          </cell>
        </row>
        <row r="145">
          <cell r="AD145">
            <v>180</v>
          </cell>
          <cell r="AE145">
            <v>0</v>
          </cell>
          <cell r="AI145">
            <v>0</v>
          </cell>
          <cell r="AY145">
            <v>0</v>
          </cell>
        </row>
        <row r="146">
          <cell r="AD146">
            <v>34</v>
          </cell>
          <cell r="AE146">
            <v>0</v>
          </cell>
          <cell r="AI146">
            <v>0</v>
          </cell>
          <cell r="AY146">
            <v>0</v>
          </cell>
        </row>
        <row r="147">
          <cell r="AD147">
            <v>70</v>
          </cell>
          <cell r="AE147">
            <v>0</v>
          </cell>
          <cell r="AI147">
            <v>0</v>
          </cell>
          <cell r="AY147">
            <v>0</v>
          </cell>
        </row>
        <row r="148">
          <cell r="AD148">
            <v>41</v>
          </cell>
          <cell r="AE148">
            <v>0</v>
          </cell>
          <cell r="AI148">
            <v>0</v>
          </cell>
          <cell r="AY148">
            <v>0</v>
          </cell>
        </row>
        <row r="149">
          <cell r="AD149">
            <v>0</v>
          </cell>
          <cell r="AE149">
            <v>0</v>
          </cell>
          <cell r="AI149">
            <v>0</v>
          </cell>
          <cell r="AY149">
            <v>0</v>
          </cell>
        </row>
        <row r="150">
          <cell r="AD150">
            <v>0</v>
          </cell>
          <cell r="AE150">
            <v>0</v>
          </cell>
          <cell r="AI150">
            <v>0</v>
          </cell>
          <cell r="AY150">
            <v>0</v>
          </cell>
        </row>
        <row r="151">
          <cell r="AD151">
            <v>0</v>
          </cell>
          <cell r="AE151">
            <v>0</v>
          </cell>
          <cell r="AI151">
            <v>0</v>
          </cell>
          <cell r="AY151">
            <v>0</v>
          </cell>
        </row>
        <row r="152">
          <cell r="AD152">
            <v>0</v>
          </cell>
          <cell r="AE152">
            <v>0</v>
          </cell>
          <cell r="AI152">
            <v>0</v>
          </cell>
          <cell r="AY152">
            <v>0</v>
          </cell>
        </row>
        <row r="153">
          <cell r="AD153">
            <v>0</v>
          </cell>
          <cell r="AE153">
            <v>0</v>
          </cell>
          <cell r="AI153">
            <v>0</v>
          </cell>
          <cell r="AY153">
            <v>0</v>
          </cell>
        </row>
        <row r="154">
          <cell r="AI154">
            <v>0</v>
          </cell>
        </row>
      </sheetData>
      <sheetData sheetId="10" refreshError="1"/>
      <sheetData sheetId="11" refreshError="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vrages"/>
      <sheetName val="Series"/>
      <sheetName val="DefinitionPrix"/>
      <sheetName val="Prix"/>
      <sheetName val="Recherche Prix"/>
      <sheetName val="Bordereau des Prix"/>
      <sheetName val="Bordereau Prix avec Codes PEQ"/>
      <sheetName val="Generer Catalogue Definition"/>
    </sheetNames>
    <sheetDataSet>
      <sheetData sheetId="0"/>
      <sheetData sheetId="1"/>
      <sheetData sheetId="2"/>
      <sheetData sheetId="3" refreshError="1"/>
      <sheetData sheetId="4"/>
      <sheetData sheetId="5"/>
      <sheetData sheetId="6"/>
      <sheetData sheetId="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Fiche regards"/>
      <sheetName val="Quartier"/>
      <sheetName val="Collecteur"/>
      <sheetName val="coll bassin A"/>
      <sheetName val="coll bassin A (2)"/>
      <sheetName val="coll bassin B"/>
      <sheetName val="coll bassin B (2)"/>
      <sheetName val="consomm"/>
      <sheetName val="écoles et lycées"/>
      <sheetName val="Adm"/>
      <sheetName val="Ind et Tour"/>
      <sheetName val="Taux de Remplissage"/>
      <sheetName val="Bassin Nord"/>
      <sheetName val="Bassin Sud"/>
      <sheetName val="Population par Bassin"/>
      <sheetName val="Imin Targua"/>
      <sheetName val="Analyse Imin Targua "/>
      <sheetName val="Oulbachir"/>
      <sheetName val="Analyse Oulbachir"/>
      <sheetName val="Taux de raccordement"/>
      <sheetName val="Coll A"/>
      <sheetName val="Coll B"/>
      <sheetName val="Coll SEC"/>
      <sheetName val="Feuil3"/>
      <sheetName val="vérification hyd EU"/>
      <sheetName val="vérification hyd Rés EU"/>
      <sheetName val="BV5 Comp"/>
      <sheetName val="BV EP"/>
      <sheetName val="vérification hyd EP"/>
      <sheetName val="BV"/>
      <sheetName val="Feuil2"/>
      <sheetName val="Feuil4"/>
      <sheetName val="Débits eaux usées"/>
      <sheetName val="Rés Proj"/>
      <sheetName val="Métré Rés Pro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4">
          <cell r="J34">
            <v>7.1024871678743967E-2</v>
          </cell>
        </row>
      </sheetData>
      <sheetData sheetId="10"/>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sheetData sheetId="31"/>
      <sheetData sheetId="32" refreshError="1"/>
      <sheetData sheetId="33"/>
      <sheetData sheetId="34" refreshError="1"/>
      <sheetData sheetId="3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107DB-8169-4AF9-BFD6-4D8B4D96DFFF}">
  <sheetPr>
    <tabColor rgb="FF0000CC"/>
  </sheetPr>
  <dimension ref="A1:K276"/>
  <sheetViews>
    <sheetView tabSelected="1" view="pageBreakPreview" topLeftCell="A273" zoomScaleNormal="100" zoomScaleSheetLayoutView="100" workbookViewId="0">
      <selection activeCell="B258" sqref="B258"/>
    </sheetView>
  </sheetViews>
  <sheetFormatPr baseColWidth="10" defaultColWidth="9.140625" defaultRowHeight="12.75" x14ac:dyDescent="0.2"/>
  <cols>
    <col min="1" max="1" width="8.28515625" style="2" customWidth="1"/>
    <col min="2" max="2" width="64.85546875" style="2" customWidth="1"/>
    <col min="3" max="3" width="6.28515625" style="2" bestFit="1" customWidth="1"/>
    <col min="4" max="4" width="15" style="2" customWidth="1"/>
    <col min="5" max="5" width="14" style="2" bestFit="1" customWidth="1"/>
    <col min="6" max="6" width="15.5703125" style="2" bestFit="1" customWidth="1"/>
    <col min="7" max="7" width="9.140625" style="2"/>
    <col min="8" max="8" width="21.140625" style="2" customWidth="1"/>
    <col min="9" max="9" width="9.140625" style="2"/>
    <col min="10" max="10" width="10.5703125" style="2" bestFit="1" customWidth="1"/>
    <col min="11" max="13" width="9.140625" style="2"/>
    <col min="14" max="14" width="13.42578125" style="2" customWidth="1"/>
    <col min="15" max="256" width="9.140625" style="2"/>
    <col min="257" max="257" width="8.28515625" style="2" customWidth="1"/>
    <col min="258" max="258" width="75.28515625" style="2" customWidth="1"/>
    <col min="259" max="259" width="6.28515625" style="2" bestFit="1" customWidth="1"/>
    <col min="260" max="260" width="8.140625" style="2" bestFit="1" customWidth="1"/>
    <col min="261" max="261" width="12.85546875" style="2" bestFit="1" customWidth="1"/>
    <col min="262" max="262" width="13.85546875" style="2" customWidth="1"/>
    <col min="263" max="263" width="9.140625" style="2"/>
    <col min="264" max="264" width="21.140625" style="2" customWidth="1"/>
    <col min="265" max="512" width="9.140625" style="2"/>
    <col min="513" max="513" width="8.28515625" style="2" customWidth="1"/>
    <col min="514" max="514" width="75.28515625" style="2" customWidth="1"/>
    <col min="515" max="515" width="6.28515625" style="2" bestFit="1" customWidth="1"/>
    <col min="516" max="516" width="8.140625" style="2" bestFit="1" customWidth="1"/>
    <col min="517" max="517" width="12.85546875" style="2" bestFit="1" customWidth="1"/>
    <col min="518" max="518" width="13.85546875" style="2" customWidth="1"/>
    <col min="519" max="519" width="9.140625" style="2"/>
    <col min="520" max="520" width="21.140625" style="2" customWidth="1"/>
    <col min="521" max="768" width="9.140625" style="2"/>
    <col min="769" max="769" width="8.28515625" style="2" customWidth="1"/>
    <col min="770" max="770" width="75.28515625" style="2" customWidth="1"/>
    <col min="771" max="771" width="6.28515625" style="2" bestFit="1" customWidth="1"/>
    <col min="772" max="772" width="8.140625" style="2" bestFit="1" customWidth="1"/>
    <col min="773" max="773" width="12.85546875" style="2" bestFit="1" customWidth="1"/>
    <col min="774" max="774" width="13.85546875" style="2" customWidth="1"/>
    <col min="775" max="775" width="9.140625" style="2"/>
    <col min="776" max="776" width="21.140625" style="2" customWidth="1"/>
    <col min="777" max="1024" width="9.140625" style="2"/>
    <col min="1025" max="1025" width="8.28515625" style="2" customWidth="1"/>
    <col min="1026" max="1026" width="75.28515625" style="2" customWidth="1"/>
    <col min="1027" max="1027" width="6.28515625" style="2" bestFit="1" customWidth="1"/>
    <col min="1028" max="1028" width="8.140625" style="2" bestFit="1" customWidth="1"/>
    <col min="1029" max="1029" width="12.85546875" style="2" bestFit="1" customWidth="1"/>
    <col min="1030" max="1030" width="13.85546875" style="2" customWidth="1"/>
    <col min="1031" max="1031" width="9.140625" style="2"/>
    <col min="1032" max="1032" width="21.140625" style="2" customWidth="1"/>
    <col min="1033" max="1280" width="9.140625" style="2"/>
    <col min="1281" max="1281" width="8.28515625" style="2" customWidth="1"/>
    <col min="1282" max="1282" width="75.28515625" style="2" customWidth="1"/>
    <col min="1283" max="1283" width="6.28515625" style="2" bestFit="1" customWidth="1"/>
    <col min="1284" max="1284" width="8.140625" style="2" bestFit="1" customWidth="1"/>
    <col min="1285" max="1285" width="12.85546875" style="2" bestFit="1" customWidth="1"/>
    <col min="1286" max="1286" width="13.85546875" style="2" customWidth="1"/>
    <col min="1287" max="1287" width="9.140625" style="2"/>
    <col min="1288" max="1288" width="21.140625" style="2" customWidth="1"/>
    <col min="1289" max="1536" width="9.140625" style="2"/>
    <col min="1537" max="1537" width="8.28515625" style="2" customWidth="1"/>
    <col min="1538" max="1538" width="75.28515625" style="2" customWidth="1"/>
    <col min="1539" max="1539" width="6.28515625" style="2" bestFit="1" customWidth="1"/>
    <col min="1540" max="1540" width="8.140625" style="2" bestFit="1" customWidth="1"/>
    <col min="1541" max="1541" width="12.85546875" style="2" bestFit="1" customWidth="1"/>
    <col min="1542" max="1542" width="13.85546875" style="2" customWidth="1"/>
    <col min="1543" max="1543" width="9.140625" style="2"/>
    <col min="1544" max="1544" width="21.140625" style="2" customWidth="1"/>
    <col min="1545" max="1792" width="9.140625" style="2"/>
    <col min="1793" max="1793" width="8.28515625" style="2" customWidth="1"/>
    <col min="1794" max="1794" width="75.28515625" style="2" customWidth="1"/>
    <col min="1795" max="1795" width="6.28515625" style="2" bestFit="1" customWidth="1"/>
    <col min="1796" max="1796" width="8.140625" style="2" bestFit="1" customWidth="1"/>
    <col min="1797" max="1797" width="12.85546875" style="2" bestFit="1" customWidth="1"/>
    <col min="1798" max="1798" width="13.85546875" style="2" customWidth="1"/>
    <col min="1799" max="1799" width="9.140625" style="2"/>
    <col min="1800" max="1800" width="21.140625" style="2" customWidth="1"/>
    <col min="1801" max="2048" width="9.140625" style="2"/>
    <col min="2049" max="2049" width="8.28515625" style="2" customWidth="1"/>
    <col min="2050" max="2050" width="75.28515625" style="2" customWidth="1"/>
    <col min="2051" max="2051" width="6.28515625" style="2" bestFit="1" customWidth="1"/>
    <col min="2052" max="2052" width="8.140625" style="2" bestFit="1" customWidth="1"/>
    <col min="2053" max="2053" width="12.85546875" style="2" bestFit="1" customWidth="1"/>
    <col min="2054" max="2054" width="13.85546875" style="2" customWidth="1"/>
    <col min="2055" max="2055" width="9.140625" style="2"/>
    <col min="2056" max="2056" width="21.140625" style="2" customWidth="1"/>
    <col min="2057" max="2304" width="9.140625" style="2"/>
    <col min="2305" max="2305" width="8.28515625" style="2" customWidth="1"/>
    <col min="2306" max="2306" width="75.28515625" style="2" customWidth="1"/>
    <col min="2307" max="2307" width="6.28515625" style="2" bestFit="1" customWidth="1"/>
    <col min="2308" max="2308" width="8.140625" style="2" bestFit="1" customWidth="1"/>
    <col min="2309" max="2309" width="12.85546875" style="2" bestFit="1" customWidth="1"/>
    <col min="2310" max="2310" width="13.85546875" style="2" customWidth="1"/>
    <col min="2311" max="2311" width="9.140625" style="2"/>
    <col min="2312" max="2312" width="21.140625" style="2" customWidth="1"/>
    <col min="2313" max="2560" width="9.140625" style="2"/>
    <col min="2561" max="2561" width="8.28515625" style="2" customWidth="1"/>
    <col min="2562" max="2562" width="75.28515625" style="2" customWidth="1"/>
    <col min="2563" max="2563" width="6.28515625" style="2" bestFit="1" customWidth="1"/>
    <col min="2564" max="2564" width="8.140625" style="2" bestFit="1" customWidth="1"/>
    <col min="2565" max="2565" width="12.85546875" style="2" bestFit="1" customWidth="1"/>
    <col min="2566" max="2566" width="13.85546875" style="2" customWidth="1"/>
    <col min="2567" max="2567" width="9.140625" style="2"/>
    <col min="2568" max="2568" width="21.140625" style="2" customWidth="1"/>
    <col min="2569" max="2816" width="9.140625" style="2"/>
    <col min="2817" max="2817" width="8.28515625" style="2" customWidth="1"/>
    <col min="2818" max="2818" width="75.28515625" style="2" customWidth="1"/>
    <col min="2819" max="2819" width="6.28515625" style="2" bestFit="1" customWidth="1"/>
    <col min="2820" max="2820" width="8.140625" style="2" bestFit="1" customWidth="1"/>
    <col min="2821" max="2821" width="12.85546875" style="2" bestFit="1" customWidth="1"/>
    <col min="2822" max="2822" width="13.85546875" style="2" customWidth="1"/>
    <col min="2823" max="2823" width="9.140625" style="2"/>
    <col min="2824" max="2824" width="21.140625" style="2" customWidth="1"/>
    <col min="2825" max="3072" width="9.140625" style="2"/>
    <col min="3073" max="3073" width="8.28515625" style="2" customWidth="1"/>
    <col min="3074" max="3074" width="75.28515625" style="2" customWidth="1"/>
    <col min="3075" max="3075" width="6.28515625" style="2" bestFit="1" customWidth="1"/>
    <col min="3076" max="3076" width="8.140625" style="2" bestFit="1" customWidth="1"/>
    <col min="3077" max="3077" width="12.85546875" style="2" bestFit="1" customWidth="1"/>
    <col min="3078" max="3078" width="13.85546875" style="2" customWidth="1"/>
    <col min="3079" max="3079" width="9.140625" style="2"/>
    <col min="3080" max="3080" width="21.140625" style="2" customWidth="1"/>
    <col min="3081" max="3328" width="9.140625" style="2"/>
    <col min="3329" max="3329" width="8.28515625" style="2" customWidth="1"/>
    <col min="3330" max="3330" width="75.28515625" style="2" customWidth="1"/>
    <col min="3331" max="3331" width="6.28515625" style="2" bestFit="1" customWidth="1"/>
    <col min="3332" max="3332" width="8.140625" style="2" bestFit="1" customWidth="1"/>
    <col min="3333" max="3333" width="12.85546875" style="2" bestFit="1" customWidth="1"/>
    <col min="3334" max="3334" width="13.85546875" style="2" customWidth="1"/>
    <col min="3335" max="3335" width="9.140625" style="2"/>
    <col min="3336" max="3336" width="21.140625" style="2" customWidth="1"/>
    <col min="3337" max="3584" width="9.140625" style="2"/>
    <col min="3585" max="3585" width="8.28515625" style="2" customWidth="1"/>
    <col min="3586" max="3586" width="75.28515625" style="2" customWidth="1"/>
    <col min="3587" max="3587" width="6.28515625" style="2" bestFit="1" customWidth="1"/>
    <col min="3588" max="3588" width="8.140625" style="2" bestFit="1" customWidth="1"/>
    <col min="3589" max="3589" width="12.85546875" style="2" bestFit="1" customWidth="1"/>
    <col min="3590" max="3590" width="13.85546875" style="2" customWidth="1"/>
    <col min="3591" max="3591" width="9.140625" style="2"/>
    <col min="3592" max="3592" width="21.140625" style="2" customWidth="1"/>
    <col min="3593" max="3840" width="9.140625" style="2"/>
    <col min="3841" max="3841" width="8.28515625" style="2" customWidth="1"/>
    <col min="3842" max="3842" width="75.28515625" style="2" customWidth="1"/>
    <col min="3843" max="3843" width="6.28515625" style="2" bestFit="1" customWidth="1"/>
    <col min="3844" max="3844" width="8.140625" style="2" bestFit="1" customWidth="1"/>
    <col min="3845" max="3845" width="12.85546875" style="2" bestFit="1" customWidth="1"/>
    <col min="3846" max="3846" width="13.85546875" style="2" customWidth="1"/>
    <col min="3847" max="3847" width="9.140625" style="2"/>
    <col min="3848" max="3848" width="21.140625" style="2" customWidth="1"/>
    <col min="3849" max="4096" width="9.140625" style="2"/>
    <col min="4097" max="4097" width="8.28515625" style="2" customWidth="1"/>
    <col min="4098" max="4098" width="75.28515625" style="2" customWidth="1"/>
    <col min="4099" max="4099" width="6.28515625" style="2" bestFit="1" customWidth="1"/>
    <col min="4100" max="4100" width="8.140625" style="2" bestFit="1" customWidth="1"/>
    <col min="4101" max="4101" width="12.85546875" style="2" bestFit="1" customWidth="1"/>
    <col min="4102" max="4102" width="13.85546875" style="2" customWidth="1"/>
    <col min="4103" max="4103" width="9.140625" style="2"/>
    <col min="4104" max="4104" width="21.140625" style="2" customWidth="1"/>
    <col min="4105" max="4352" width="9.140625" style="2"/>
    <col min="4353" max="4353" width="8.28515625" style="2" customWidth="1"/>
    <col min="4354" max="4354" width="75.28515625" style="2" customWidth="1"/>
    <col min="4355" max="4355" width="6.28515625" style="2" bestFit="1" customWidth="1"/>
    <col min="4356" max="4356" width="8.140625" style="2" bestFit="1" customWidth="1"/>
    <col min="4357" max="4357" width="12.85546875" style="2" bestFit="1" customWidth="1"/>
    <col min="4358" max="4358" width="13.85546875" style="2" customWidth="1"/>
    <col min="4359" max="4359" width="9.140625" style="2"/>
    <col min="4360" max="4360" width="21.140625" style="2" customWidth="1"/>
    <col min="4361" max="4608" width="9.140625" style="2"/>
    <col min="4609" max="4609" width="8.28515625" style="2" customWidth="1"/>
    <col min="4610" max="4610" width="75.28515625" style="2" customWidth="1"/>
    <col min="4611" max="4611" width="6.28515625" style="2" bestFit="1" customWidth="1"/>
    <col min="4612" max="4612" width="8.140625" style="2" bestFit="1" customWidth="1"/>
    <col min="4613" max="4613" width="12.85546875" style="2" bestFit="1" customWidth="1"/>
    <col min="4614" max="4614" width="13.85546875" style="2" customWidth="1"/>
    <col min="4615" max="4615" width="9.140625" style="2"/>
    <col min="4616" max="4616" width="21.140625" style="2" customWidth="1"/>
    <col min="4617" max="4864" width="9.140625" style="2"/>
    <col min="4865" max="4865" width="8.28515625" style="2" customWidth="1"/>
    <col min="4866" max="4866" width="75.28515625" style="2" customWidth="1"/>
    <col min="4867" max="4867" width="6.28515625" style="2" bestFit="1" customWidth="1"/>
    <col min="4868" max="4868" width="8.140625" style="2" bestFit="1" customWidth="1"/>
    <col min="4869" max="4869" width="12.85546875" style="2" bestFit="1" customWidth="1"/>
    <col min="4870" max="4870" width="13.85546875" style="2" customWidth="1"/>
    <col min="4871" max="4871" width="9.140625" style="2"/>
    <col min="4872" max="4872" width="21.140625" style="2" customWidth="1"/>
    <col min="4873" max="5120" width="9.140625" style="2"/>
    <col min="5121" max="5121" width="8.28515625" style="2" customWidth="1"/>
    <col min="5122" max="5122" width="75.28515625" style="2" customWidth="1"/>
    <col min="5123" max="5123" width="6.28515625" style="2" bestFit="1" customWidth="1"/>
    <col min="5124" max="5124" width="8.140625" style="2" bestFit="1" customWidth="1"/>
    <col min="5125" max="5125" width="12.85546875" style="2" bestFit="1" customWidth="1"/>
    <col min="5126" max="5126" width="13.85546875" style="2" customWidth="1"/>
    <col min="5127" max="5127" width="9.140625" style="2"/>
    <col min="5128" max="5128" width="21.140625" style="2" customWidth="1"/>
    <col min="5129" max="5376" width="9.140625" style="2"/>
    <col min="5377" max="5377" width="8.28515625" style="2" customWidth="1"/>
    <col min="5378" max="5378" width="75.28515625" style="2" customWidth="1"/>
    <col min="5379" max="5379" width="6.28515625" style="2" bestFit="1" customWidth="1"/>
    <col min="5380" max="5380" width="8.140625" style="2" bestFit="1" customWidth="1"/>
    <col min="5381" max="5381" width="12.85546875" style="2" bestFit="1" customWidth="1"/>
    <col min="5382" max="5382" width="13.85546875" style="2" customWidth="1"/>
    <col min="5383" max="5383" width="9.140625" style="2"/>
    <col min="5384" max="5384" width="21.140625" style="2" customWidth="1"/>
    <col min="5385" max="5632" width="9.140625" style="2"/>
    <col min="5633" max="5633" width="8.28515625" style="2" customWidth="1"/>
    <col min="5634" max="5634" width="75.28515625" style="2" customWidth="1"/>
    <col min="5635" max="5635" width="6.28515625" style="2" bestFit="1" customWidth="1"/>
    <col min="5636" max="5636" width="8.140625" style="2" bestFit="1" customWidth="1"/>
    <col min="5637" max="5637" width="12.85546875" style="2" bestFit="1" customWidth="1"/>
    <col min="5638" max="5638" width="13.85546875" style="2" customWidth="1"/>
    <col min="5639" max="5639" width="9.140625" style="2"/>
    <col min="5640" max="5640" width="21.140625" style="2" customWidth="1"/>
    <col min="5641" max="5888" width="9.140625" style="2"/>
    <col min="5889" max="5889" width="8.28515625" style="2" customWidth="1"/>
    <col min="5890" max="5890" width="75.28515625" style="2" customWidth="1"/>
    <col min="5891" max="5891" width="6.28515625" style="2" bestFit="1" customWidth="1"/>
    <col min="5892" max="5892" width="8.140625" style="2" bestFit="1" customWidth="1"/>
    <col min="5893" max="5893" width="12.85546875" style="2" bestFit="1" customWidth="1"/>
    <col min="5894" max="5894" width="13.85546875" style="2" customWidth="1"/>
    <col min="5895" max="5895" width="9.140625" style="2"/>
    <col min="5896" max="5896" width="21.140625" style="2" customWidth="1"/>
    <col min="5897" max="6144" width="9.140625" style="2"/>
    <col min="6145" max="6145" width="8.28515625" style="2" customWidth="1"/>
    <col min="6146" max="6146" width="75.28515625" style="2" customWidth="1"/>
    <col min="6147" max="6147" width="6.28515625" style="2" bestFit="1" customWidth="1"/>
    <col min="6148" max="6148" width="8.140625" style="2" bestFit="1" customWidth="1"/>
    <col min="6149" max="6149" width="12.85546875" style="2" bestFit="1" customWidth="1"/>
    <col min="6150" max="6150" width="13.85546875" style="2" customWidth="1"/>
    <col min="6151" max="6151" width="9.140625" style="2"/>
    <col min="6152" max="6152" width="21.140625" style="2" customWidth="1"/>
    <col min="6153" max="6400" width="9.140625" style="2"/>
    <col min="6401" max="6401" width="8.28515625" style="2" customWidth="1"/>
    <col min="6402" max="6402" width="75.28515625" style="2" customWidth="1"/>
    <col min="6403" max="6403" width="6.28515625" style="2" bestFit="1" customWidth="1"/>
    <col min="6404" max="6404" width="8.140625" style="2" bestFit="1" customWidth="1"/>
    <col min="6405" max="6405" width="12.85546875" style="2" bestFit="1" customWidth="1"/>
    <col min="6406" max="6406" width="13.85546875" style="2" customWidth="1"/>
    <col min="6407" max="6407" width="9.140625" style="2"/>
    <col min="6408" max="6408" width="21.140625" style="2" customWidth="1"/>
    <col min="6409" max="6656" width="9.140625" style="2"/>
    <col min="6657" max="6657" width="8.28515625" style="2" customWidth="1"/>
    <col min="6658" max="6658" width="75.28515625" style="2" customWidth="1"/>
    <col min="6659" max="6659" width="6.28515625" style="2" bestFit="1" customWidth="1"/>
    <col min="6660" max="6660" width="8.140625" style="2" bestFit="1" customWidth="1"/>
    <col min="6661" max="6661" width="12.85546875" style="2" bestFit="1" customWidth="1"/>
    <col min="6662" max="6662" width="13.85546875" style="2" customWidth="1"/>
    <col min="6663" max="6663" width="9.140625" style="2"/>
    <col min="6664" max="6664" width="21.140625" style="2" customWidth="1"/>
    <col min="6665" max="6912" width="9.140625" style="2"/>
    <col min="6913" max="6913" width="8.28515625" style="2" customWidth="1"/>
    <col min="6914" max="6914" width="75.28515625" style="2" customWidth="1"/>
    <col min="6915" max="6915" width="6.28515625" style="2" bestFit="1" customWidth="1"/>
    <col min="6916" max="6916" width="8.140625" style="2" bestFit="1" customWidth="1"/>
    <col min="6917" max="6917" width="12.85546875" style="2" bestFit="1" customWidth="1"/>
    <col min="6918" max="6918" width="13.85546875" style="2" customWidth="1"/>
    <col min="6919" max="6919" width="9.140625" style="2"/>
    <col min="6920" max="6920" width="21.140625" style="2" customWidth="1"/>
    <col min="6921" max="7168" width="9.140625" style="2"/>
    <col min="7169" max="7169" width="8.28515625" style="2" customWidth="1"/>
    <col min="7170" max="7170" width="75.28515625" style="2" customWidth="1"/>
    <col min="7171" max="7171" width="6.28515625" style="2" bestFit="1" customWidth="1"/>
    <col min="7172" max="7172" width="8.140625" style="2" bestFit="1" customWidth="1"/>
    <col min="7173" max="7173" width="12.85546875" style="2" bestFit="1" customWidth="1"/>
    <col min="7174" max="7174" width="13.85546875" style="2" customWidth="1"/>
    <col min="7175" max="7175" width="9.140625" style="2"/>
    <col min="7176" max="7176" width="21.140625" style="2" customWidth="1"/>
    <col min="7177" max="7424" width="9.140625" style="2"/>
    <col min="7425" max="7425" width="8.28515625" style="2" customWidth="1"/>
    <col min="7426" max="7426" width="75.28515625" style="2" customWidth="1"/>
    <col min="7427" max="7427" width="6.28515625" style="2" bestFit="1" customWidth="1"/>
    <col min="7428" max="7428" width="8.140625" style="2" bestFit="1" customWidth="1"/>
    <col min="7429" max="7429" width="12.85546875" style="2" bestFit="1" customWidth="1"/>
    <col min="7430" max="7430" width="13.85546875" style="2" customWidth="1"/>
    <col min="7431" max="7431" width="9.140625" style="2"/>
    <col min="7432" max="7432" width="21.140625" style="2" customWidth="1"/>
    <col min="7433" max="7680" width="9.140625" style="2"/>
    <col min="7681" max="7681" width="8.28515625" style="2" customWidth="1"/>
    <col min="7682" max="7682" width="75.28515625" style="2" customWidth="1"/>
    <col min="7683" max="7683" width="6.28515625" style="2" bestFit="1" customWidth="1"/>
    <col min="7684" max="7684" width="8.140625" style="2" bestFit="1" customWidth="1"/>
    <col min="7685" max="7685" width="12.85546875" style="2" bestFit="1" customWidth="1"/>
    <col min="7686" max="7686" width="13.85546875" style="2" customWidth="1"/>
    <col min="7687" max="7687" width="9.140625" style="2"/>
    <col min="7688" max="7688" width="21.140625" style="2" customWidth="1"/>
    <col min="7689" max="7936" width="9.140625" style="2"/>
    <col min="7937" max="7937" width="8.28515625" style="2" customWidth="1"/>
    <col min="7938" max="7938" width="75.28515625" style="2" customWidth="1"/>
    <col min="7939" max="7939" width="6.28515625" style="2" bestFit="1" customWidth="1"/>
    <col min="7940" max="7940" width="8.140625" style="2" bestFit="1" customWidth="1"/>
    <col min="7941" max="7941" width="12.85546875" style="2" bestFit="1" customWidth="1"/>
    <col min="7942" max="7942" width="13.85546875" style="2" customWidth="1"/>
    <col min="7943" max="7943" width="9.140625" style="2"/>
    <col min="7944" max="7944" width="21.140625" style="2" customWidth="1"/>
    <col min="7945" max="8192" width="9.140625" style="2"/>
    <col min="8193" max="8193" width="8.28515625" style="2" customWidth="1"/>
    <col min="8194" max="8194" width="75.28515625" style="2" customWidth="1"/>
    <col min="8195" max="8195" width="6.28515625" style="2" bestFit="1" customWidth="1"/>
    <col min="8196" max="8196" width="8.140625" style="2" bestFit="1" customWidth="1"/>
    <col min="8197" max="8197" width="12.85546875" style="2" bestFit="1" customWidth="1"/>
    <col min="8198" max="8198" width="13.85546875" style="2" customWidth="1"/>
    <col min="8199" max="8199" width="9.140625" style="2"/>
    <col min="8200" max="8200" width="21.140625" style="2" customWidth="1"/>
    <col min="8201" max="8448" width="9.140625" style="2"/>
    <col min="8449" max="8449" width="8.28515625" style="2" customWidth="1"/>
    <col min="8450" max="8450" width="75.28515625" style="2" customWidth="1"/>
    <col min="8451" max="8451" width="6.28515625" style="2" bestFit="1" customWidth="1"/>
    <col min="8452" max="8452" width="8.140625" style="2" bestFit="1" customWidth="1"/>
    <col min="8453" max="8453" width="12.85546875" style="2" bestFit="1" customWidth="1"/>
    <col min="8454" max="8454" width="13.85546875" style="2" customWidth="1"/>
    <col min="8455" max="8455" width="9.140625" style="2"/>
    <col min="8456" max="8456" width="21.140625" style="2" customWidth="1"/>
    <col min="8457" max="8704" width="9.140625" style="2"/>
    <col min="8705" max="8705" width="8.28515625" style="2" customWidth="1"/>
    <col min="8706" max="8706" width="75.28515625" style="2" customWidth="1"/>
    <col min="8707" max="8707" width="6.28515625" style="2" bestFit="1" customWidth="1"/>
    <col min="8708" max="8708" width="8.140625" style="2" bestFit="1" customWidth="1"/>
    <col min="8709" max="8709" width="12.85546875" style="2" bestFit="1" customWidth="1"/>
    <col min="8710" max="8710" width="13.85546875" style="2" customWidth="1"/>
    <col min="8711" max="8711" width="9.140625" style="2"/>
    <col min="8712" max="8712" width="21.140625" style="2" customWidth="1"/>
    <col min="8713" max="8960" width="9.140625" style="2"/>
    <col min="8961" max="8961" width="8.28515625" style="2" customWidth="1"/>
    <col min="8962" max="8962" width="75.28515625" style="2" customWidth="1"/>
    <col min="8963" max="8963" width="6.28515625" style="2" bestFit="1" customWidth="1"/>
    <col min="8964" max="8964" width="8.140625" style="2" bestFit="1" customWidth="1"/>
    <col min="8965" max="8965" width="12.85546875" style="2" bestFit="1" customWidth="1"/>
    <col min="8966" max="8966" width="13.85546875" style="2" customWidth="1"/>
    <col min="8967" max="8967" width="9.140625" style="2"/>
    <col min="8968" max="8968" width="21.140625" style="2" customWidth="1"/>
    <col min="8969" max="9216" width="9.140625" style="2"/>
    <col min="9217" max="9217" width="8.28515625" style="2" customWidth="1"/>
    <col min="9218" max="9218" width="75.28515625" style="2" customWidth="1"/>
    <col min="9219" max="9219" width="6.28515625" style="2" bestFit="1" customWidth="1"/>
    <col min="9220" max="9220" width="8.140625" style="2" bestFit="1" customWidth="1"/>
    <col min="9221" max="9221" width="12.85546875" style="2" bestFit="1" customWidth="1"/>
    <col min="9222" max="9222" width="13.85546875" style="2" customWidth="1"/>
    <col min="9223" max="9223" width="9.140625" style="2"/>
    <col min="9224" max="9224" width="21.140625" style="2" customWidth="1"/>
    <col min="9225" max="9472" width="9.140625" style="2"/>
    <col min="9473" max="9473" width="8.28515625" style="2" customWidth="1"/>
    <col min="9474" max="9474" width="75.28515625" style="2" customWidth="1"/>
    <col min="9475" max="9475" width="6.28515625" style="2" bestFit="1" customWidth="1"/>
    <col min="9476" max="9476" width="8.140625" style="2" bestFit="1" customWidth="1"/>
    <col min="9477" max="9477" width="12.85546875" style="2" bestFit="1" customWidth="1"/>
    <col min="9478" max="9478" width="13.85546875" style="2" customWidth="1"/>
    <col min="9479" max="9479" width="9.140625" style="2"/>
    <col min="9480" max="9480" width="21.140625" style="2" customWidth="1"/>
    <col min="9481" max="9728" width="9.140625" style="2"/>
    <col min="9729" max="9729" width="8.28515625" style="2" customWidth="1"/>
    <col min="9730" max="9730" width="75.28515625" style="2" customWidth="1"/>
    <col min="9731" max="9731" width="6.28515625" style="2" bestFit="1" customWidth="1"/>
    <col min="9732" max="9732" width="8.140625" style="2" bestFit="1" customWidth="1"/>
    <col min="9733" max="9733" width="12.85546875" style="2" bestFit="1" customWidth="1"/>
    <col min="9734" max="9734" width="13.85546875" style="2" customWidth="1"/>
    <col min="9735" max="9735" width="9.140625" style="2"/>
    <col min="9736" max="9736" width="21.140625" style="2" customWidth="1"/>
    <col min="9737" max="9984" width="9.140625" style="2"/>
    <col min="9985" max="9985" width="8.28515625" style="2" customWidth="1"/>
    <col min="9986" max="9986" width="75.28515625" style="2" customWidth="1"/>
    <col min="9987" max="9987" width="6.28515625" style="2" bestFit="1" customWidth="1"/>
    <col min="9988" max="9988" width="8.140625" style="2" bestFit="1" customWidth="1"/>
    <col min="9989" max="9989" width="12.85546875" style="2" bestFit="1" customWidth="1"/>
    <col min="9990" max="9990" width="13.85546875" style="2" customWidth="1"/>
    <col min="9991" max="9991" width="9.140625" style="2"/>
    <col min="9992" max="9992" width="21.140625" style="2" customWidth="1"/>
    <col min="9993" max="10240" width="9.140625" style="2"/>
    <col min="10241" max="10241" width="8.28515625" style="2" customWidth="1"/>
    <col min="10242" max="10242" width="75.28515625" style="2" customWidth="1"/>
    <col min="10243" max="10243" width="6.28515625" style="2" bestFit="1" customWidth="1"/>
    <col min="10244" max="10244" width="8.140625" style="2" bestFit="1" customWidth="1"/>
    <col min="10245" max="10245" width="12.85546875" style="2" bestFit="1" customWidth="1"/>
    <col min="10246" max="10246" width="13.85546875" style="2" customWidth="1"/>
    <col min="10247" max="10247" width="9.140625" style="2"/>
    <col min="10248" max="10248" width="21.140625" style="2" customWidth="1"/>
    <col min="10249" max="10496" width="9.140625" style="2"/>
    <col min="10497" max="10497" width="8.28515625" style="2" customWidth="1"/>
    <col min="10498" max="10498" width="75.28515625" style="2" customWidth="1"/>
    <col min="10499" max="10499" width="6.28515625" style="2" bestFit="1" customWidth="1"/>
    <col min="10500" max="10500" width="8.140625" style="2" bestFit="1" customWidth="1"/>
    <col min="10501" max="10501" width="12.85546875" style="2" bestFit="1" customWidth="1"/>
    <col min="10502" max="10502" width="13.85546875" style="2" customWidth="1"/>
    <col min="10503" max="10503" width="9.140625" style="2"/>
    <col min="10504" max="10504" width="21.140625" style="2" customWidth="1"/>
    <col min="10505" max="10752" width="9.140625" style="2"/>
    <col min="10753" max="10753" width="8.28515625" style="2" customWidth="1"/>
    <col min="10754" max="10754" width="75.28515625" style="2" customWidth="1"/>
    <col min="10755" max="10755" width="6.28515625" style="2" bestFit="1" customWidth="1"/>
    <col min="10756" max="10756" width="8.140625" style="2" bestFit="1" customWidth="1"/>
    <col min="10757" max="10757" width="12.85546875" style="2" bestFit="1" customWidth="1"/>
    <col min="10758" max="10758" width="13.85546875" style="2" customWidth="1"/>
    <col min="10759" max="10759" width="9.140625" style="2"/>
    <col min="10760" max="10760" width="21.140625" style="2" customWidth="1"/>
    <col min="10761" max="11008" width="9.140625" style="2"/>
    <col min="11009" max="11009" width="8.28515625" style="2" customWidth="1"/>
    <col min="11010" max="11010" width="75.28515625" style="2" customWidth="1"/>
    <col min="11011" max="11011" width="6.28515625" style="2" bestFit="1" customWidth="1"/>
    <col min="11012" max="11012" width="8.140625" style="2" bestFit="1" customWidth="1"/>
    <col min="11013" max="11013" width="12.85546875" style="2" bestFit="1" customWidth="1"/>
    <col min="11014" max="11014" width="13.85546875" style="2" customWidth="1"/>
    <col min="11015" max="11015" width="9.140625" style="2"/>
    <col min="11016" max="11016" width="21.140625" style="2" customWidth="1"/>
    <col min="11017" max="11264" width="9.140625" style="2"/>
    <col min="11265" max="11265" width="8.28515625" style="2" customWidth="1"/>
    <col min="11266" max="11266" width="75.28515625" style="2" customWidth="1"/>
    <col min="11267" max="11267" width="6.28515625" style="2" bestFit="1" customWidth="1"/>
    <col min="11268" max="11268" width="8.140625" style="2" bestFit="1" customWidth="1"/>
    <col min="11269" max="11269" width="12.85546875" style="2" bestFit="1" customWidth="1"/>
    <col min="11270" max="11270" width="13.85546875" style="2" customWidth="1"/>
    <col min="11271" max="11271" width="9.140625" style="2"/>
    <col min="11272" max="11272" width="21.140625" style="2" customWidth="1"/>
    <col min="11273" max="11520" width="9.140625" style="2"/>
    <col min="11521" max="11521" width="8.28515625" style="2" customWidth="1"/>
    <col min="11522" max="11522" width="75.28515625" style="2" customWidth="1"/>
    <col min="11523" max="11523" width="6.28515625" style="2" bestFit="1" customWidth="1"/>
    <col min="11524" max="11524" width="8.140625" style="2" bestFit="1" customWidth="1"/>
    <col min="11525" max="11525" width="12.85546875" style="2" bestFit="1" customWidth="1"/>
    <col min="11526" max="11526" width="13.85546875" style="2" customWidth="1"/>
    <col min="11527" max="11527" width="9.140625" style="2"/>
    <col min="11528" max="11528" width="21.140625" style="2" customWidth="1"/>
    <col min="11529" max="11776" width="9.140625" style="2"/>
    <col min="11777" max="11777" width="8.28515625" style="2" customWidth="1"/>
    <col min="11778" max="11778" width="75.28515625" style="2" customWidth="1"/>
    <col min="11779" max="11779" width="6.28515625" style="2" bestFit="1" customWidth="1"/>
    <col min="11780" max="11780" width="8.140625" style="2" bestFit="1" customWidth="1"/>
    <col min="11781" max="11781" width="12.85546875" style="2" bestFit="1" customWidth="1"/>
    <col min="11782" max="11782" width="13.85546875" style="2" customWidth="1"/>
    <col min="11783" max="11783" width="9.140625" style="2"/>
    <col min="11784" max="11784" width="21.140625" style="2" customWidth="1"/>
    <col min="11785" max="12032" width="9.140625" style="2"/>
    <col min="12033" max="12033" width="8.28515625" style="2" customWidth="1"/>
    <col min="12034" max="12034" width="75.28515625" style="2" customWidth="1"/>
    <col min="12035" max="12035" width="6.28515625" style="2" bestFit="1" customWidth="1"/>
    <col min="12036" max="12036" width="8.140625" style="2" bestFit="1" customWidth="1"/>
    <col min="12037" max="12037" width="12.85546875" style="2" bestFit="1" customWidth="1"/>
    <col min="12038" max="12038" width="13.85546875" style="2" customWidth="1"/>
    <col min="12039" max="12039" width="9.140625" style="2"/>
    <col min="12040" max="12040" width="21.140625" style="2" customWidth="1"/>
    <col min="12041" max="12288" width="9.140625" style="2"/>
    <col min="12289" max="12289" width="8.28515625" style="2" customWidth="1"/>
    <col min="12290" max="12290" width="75.28515625" style="2" customWidth="1"/>
    <col min="12291" max="12291" width="6.28515625" style="2" bestFit="1" customWidth="1"/>
    <col min="12292" max="12292" width="8.140625" style="2" bestFit="1" customWidth="1"/>
    <col min="12293" max="12293" width="12.85546875" style="2" bestFit="1" customWidth="1"/>
    <col min="12294" max="12294" width="13.85546875" style="2" customWidth="1"/>
    <col min="12295" max="12295" width="9.140625" style="2"/>
    <col min="12296" max="12296" width="21.140625" style="2" customWidth="1"/>
    <col min="12297" max="12544" width="9.140625" style="2"/>
    <col min="12545" max="12545" width="8.28515625" style="2" customWidth="1"/>
    <col min="12546" max="12546" width="75.28515625" style="2" customWidth="1"/>
    <col min="12547" max="12547" width="6.28515625" style="2" bestFit="1" customWidth="1"/>
    <col min="12548" max="12548" width="8.140625" style="2" bestFit="1" customWidth="1"/>
    <col min="12549" max="12549" width="12.85546875" style="2" bestFit="1" customWidth="1"/>
    <col min="12550" max="12550" width="13.85546875" style="2" customWidth="1"/>
    <col min="12551" max="12551" width="9.140625" style="2"/>
    <col min="12552" max="12552" width="21.140625" style="2" customWidth="1"/>
    <col min="12553" max="12800" width="9.140625" style="2"/>
    <col min="12801" max="12801" width="8.28515625" style="2" customWidth="1"/>
    <col min="12802" max="12802" width="75.28515625" style="2" customWidth="1"/>
    <col min="12803" max="12803" width="6.28515625" style="2" bestFit="1" customWidth="1"/>
    <col min="12804" max="12804" width="8.140625" style="2" bestFit="1" customWidth="1"/>
    <col min="12805" max="12805" width="12.85546875" style="2" bestFit="1" customWidth="1"/>
    <col min="12806" max="12806" width="13.85546875" style="2" customWidth="1"/>
    <col min="12807" max="12807" width="9.140625" style="2"/>
    <col min="12808" max="12808" width="21.140625" style="2" customWidth="1"/>
    <col min="12809" max="13056" width="9.140625" style="2"/>
    <col min="13057" max="13057" width="8.28515625" style="2" customWidth="1"/>
    <col min="13058" max="13058" width="75.28515625" style="2" customWidth="1"/>
    <col min="13059" max="13059" width="6.28515625" style="2" bestFit="1" customWidth="1"/>
    <col min="13060" max="13060" width="8.140625" style="2" bestFit="1" customWidth="1"/>
    <col min="13061" max="13061" width="12.85546875" style="2" bestFit="1" customWidth="1"/>
    <col min="13062" max="13062" width="13.85546875" style="2" customWidth="1"/>
    <col min="13063" max="13063" width="9.140625" style="2"/>
    <col min="13064" max="13064" width="21.140625" style="2" customWidth="1"/>
    <col min="13065" max="13312" width="9.140625" style="2"/>
    <col min="13313" max="13313" width="8.28515625" style="2" customWidth="1"/>
    <col min="13314" max="13314" width="75.28515625" style="2" customWidth="1"/>
    <col min="13315" max="13315" width="6.28515625" style="2" bestFit="1" customWidth="1"/>
    <col min="13316" max="13316" width="8.140625" style="2" bestFit="1" customWidth="1"/>
    <col min="13317" max="13317" width="12.85546875" style="2" bestFit="1" customWidth="1"/>
    <col min="13318" max="13318" width="13.85546875" style="2" customWidth="1"/>
    <col min="13319" max="13319" width="9.140625" style="2"/>
    <col min="13320" max="13320" width="21.140625" style="2" customWidth="1"/>
    <col min="13321" max="13568" width="9.140625" style="2"/>
    <col min="13569" max="13569" width="8.28515625" style="2" customWidth="1"/>
    <col min="13570" max="13570" width="75.28515625" style="2" customWidth="1"/>
    <col min="13571" max="13571" width="6.28515625" style="2" bestFit="1" customWidth="1"/>
    <col min="13572" max="13572" width="8.140625" style="2" bestFit="1" customWidth="1"/>
    <col min="13573" max="13573" width="12.85546875" style="2" bestFit="1" customWidth="1"/>
    <col min="13574" max="13574" width="13.85546875" style="2" customWidth="1"/>
    <col min="13575" max="13575" width="9.140625" style="2"/>
    <col min="13576" max="13576" width="21.140625" style="2" customWidth="1"/>
    <col min="13577" max="13824" width="9.140625" style="2"/>
    <col min="13825" max="13825" width="8.28515625" style="2" customWidth="1"/>
    <col min="13826" max="13826" width="75.28515625" style="2" customWidth="1"/>
    <col min="13827" max="13827" width="6.28515625" style="2" bestFit="1" customWidth="1"/>
    <col min="13828" max="13828" width="8.140625" style="2" bestFit="1" customWidth="1"/>
    <col min="13829" max="13829" width="12.85546875" style="2" bestFit="1" customWidth="1"/>
    <col min="13830" max="13830" width="13.85546875" style="2" customWidth="1"/>
    <col min="13831" max="13831" width="9.140625" style="2"/>
    <col min="13832" max="13832" width="21.140625" style="2" customWidth="1"/>
    <col min="13833" max="14080" width="9.140625" style="2"/>
    <col min="14081" max="14081" width="8.28515625" style="2" customWidth="1"/>
    <col min="14082" max="14082" width="75.28515625" style="2" customWidth="1"/>
    <col min="14083" max="14083" width="6.28515625" style="2" bestFit="1" customWidth="1"/>
    <col min="14084" max="14084" width="8.140625" style="2" bestFit="1" customWidth="1"/>
    <col min="14085" max="14085" width="12.85546875" style="2" bestFit="1" customWidth="1"/>
    <col min="14086" max="14086" width="13.85546875" style="2" customWidth="1"/>
    <col min="14087" max="14087" width="9.140625" style="2"/>
    <col min="14088" max="14088" width="21.140625" style="2" customWidth="1"/>
    <col min="14089" max="14336" width="9.140625" style="2"/>
    <col min="14337" max="14337" width="8.28515625" style="2" customWidth="1"/>
    <col min="14338" max="14338" width="75.28515625" style="2" customWidth="1"/>
    <col min="14339" max="14339" width="6.28515625" style="2" bestFit="1" customWidth="1"/>
    <col min="14340" max="14340" width="8.140625" style="2" bestFit="1" customWidth="1"/>
    <col min="14341" max="14341" width="12.85546875" style="2" bestFit="1" customWidth="1"/>
    <col min="14342" max="14342" width="13.85546875" style="2" customWidth="1"/>
    <col min="14343" max="14343" width="9.140625" style="2"/>
    <col min="14344" max="14344" width="21.140625" style="2" customWidth="1"/>
    <col min="14345" max="14592" width="9.140625" style="2"/>
    <col min="14593" max="14593" width="8.28515625" style="2" customWidth="1"/>
    <col min="14594" max="14594" width="75.28515625" style="2" customWidth="1"/>
    <col min="14595" max="14595" width="6.28515625" style="2" bestFit="1" customWidth="1"/>
    <col min="14596" max="14596" width="8.140625" style="2" bestFit="1" customWidth="1"/>
    <col min="14597" max="14597" width="12.85546875" style="2" bestFit="1" customWidth="1"/>
    <col min="14598" max="14598" width="13.85546875" style="2" customWidth="1"/>
    <col min="14599" max="14599" width="9.140625" style="2"/>
    <col min="14600" max="14600" width="21.140625" style="2" customWidth="1"/>
    <col min="14601" max="14848" width="9.140625" style="2"/>
    <col min="14849" max="14849" width="8.28515625" style="2" customWidth="1"/>
    <col min="14850" max="14850" width="75.28515625" style="2" customWidth="1"/>
    <col min="14851" max="14851" width="6.28515625" style="2" bestFit="1" customWidth="1"/>
    <col min="14852" max="14852" width="8.140625" style="2" bestFit="1" customWidth="1"/>
    <col min="14853" max="14853" width="12.85546875" style="2" bestFit="1" customWidth="1"/>
    <col min="14854" max="14854" width="13.85546875" style="2" customWidth="1"/>
    <col min="14855" max="14855" width="9.140625" style="2"/>
    <col min="14856" max="14856" width="21.140625" style="2" customWidth="1"/>
    <col min="14857" max="15104" width="9.140625" style="2"/>
    <col min="15105" max="15105" width="8.28515625" style="2" customWidth="1"/>
    <col min="15106" max="15106" width="75.28515625" style="2" customWidth="1"/>
    <col min="15107" max="15107" width="6.28515625" style="2" bestFit="1" customWidth="1"/>
    <col min="15108" max="15108" width="8.140625" style="2" bestFit="1" customWidth="1"/>
    <col min="15109" max="15109" width="12.85546875" style="2" bestFit="1" customWidth="1"/>
    <col min="15110" max="15110" width="13.85546875" style="2" customWidth="1"/>
    <col min="15111" max="15111" width="9.140625" style="2"/>
    <col min="15112" max="15112" width="21.140625" style="2" customWidth="1"/>
    <col min="15113" max="15360" width="9.140625" style="2"/>
    <col min="15361" max="15361" width="8.28515625" style="2" customWidth="1"/>
    <col min="15362" max="15362" width="75.28515625" style="2" customWidth="1"/>
    <col min="15363" max="15363" width="6.28515625" style="2" bestFit="1" customWidth="1"/>
    <col min="15364" max="15364" width="8.140625" style="2" bestFit="1" customWidth="1"/>
    <col min="15365" max="15365" width="12.85546875" style="2" bestFit="1" customWidth="1"/>
    <col min="15366" max="15366" width="13.85546875" style="2" customWidth="1"/>
    <col min="15367" max="15367" width="9.140625" style="2"/>
    <col min="15368" max="15368" width="21.140625" style="2" customWidth="1"/>
    <col min="15369" max="15616" width="9.140625" style="2"/>
    <col min="15617" max="15617" width="8.28515625" style="2" customWidth="1"/>
    <col min="15618" max="15618" width="75.28515625" style="2" customWidth="1"/>
    <col min="15619" max="15619" width="6.28515625" style="2" bestFit="1" customWidth="1"/>
    <col min="15620" max="15620" width="8.140625" style="2" bestFit="1" customWidth="1"/>
    <col min="15621" max="15621" width="12.85546875" style="2" bestFit="1" customWidth="1"/>
    <col min="15622" max="15622" width="13.85546875" style="2" customWidth="1"/>
    <col min="15623" max="15623" width="9.140625" style="2"/>
    <col min="15624" max="15624" width="21.140625" style="2" customWidth="1"/>
    <col min="15625" max="15872" width="9.140625" style="2"/>
    <col min="15873" max="15873" width="8.28515625" style="2" customWidth="1"/>
    <col min="15874" max="15874" width="75.28515625" style="2" customWidth="1"/>
    <col min="15875" max="15875" width="6.28515625" style="2" bestFit="1" customWidth="1"/>
    <col min="15876" max="15876" width="8.140625" style="2" bestFit="1" customWidth="1"/>
    <col min="15877" max="15877" width="12.85546875" style="2" bestFit="1" customWidth="1"/>
    <col min="15878" max="15878" width="13.85546875" style="2" customWidth="1"/>
    <col min="15879" max="15879" width="9.140625" style="2"/>
    <col min="15880" max="15880" width="21.140625" style="2" customWidth="1"/>
    <col min="15881" max="16128" width="9.140625" style="2"/>
    <col min="16129" max="16129" width="8.28515625" style="2" customWidth="1"/>
    <col min="16130" max="16130" width="75.28515625" style="2" customWidth="1"/>
    <col min="16131" max="16131" width="6.28515625" style="2" bestFit="1" customWidth="1"/>
    <col min="16132" max="16132" width="8.140625" style="2" bestFit="1" customWidth="1"/>
    <col min="16133" max="16133" width="12.85546875" style="2" bestFit="1" customWidth="1"/>
    <col min="16134" max="16134" width="13.85546875" style="2" customWidth="1"/>
    <col min="16135" max="16135" width="9.140625" style="2"/>
    <col min="16136" max="16136" width="21.140625" style="2" customWidth="1"/>
    <col min="16137" max="16384" width="9.140625" style="2"/>
  </cols>
  <sheetData>
    <row r="1" spans="1:8" s="69" customFormat="1" ht="15.75" x14ac:dyDescent="0.2">
      <c r="B1" s="70"/>
      <c r="C1" s="71"/>
      <c r="D1" s="72"/>
      <c r="E1" s="73"/>
      <c r="F1" s="73"/>
      <c r="H1" s="74"/>
    </row>
    <row r="2" spans="1:8" s="69" customFormat="1" ht="15.75" x14ac:dyDescent="0.2">
      <c r="B2" s="70"/>
      <c r="C2" s="71"/>
      <c r="D2" s="72"/>
      <c r="E2" s="73"/>
      <c r="F2" s="73"/>
      <c r="H2" s="74"/>
    </row>
    <row r="3" spans="1:8" s="69" customFormat="1" ht="15.75" x14ac:dyDescent="0.2">
      <c r="B3" s="70"/>
      <c r="C3" s="71"/>
      <c r="D3" s="72"/>
      <c r="E3" s="73"/>
      <c r="F3" s="73"/>
      <c r="H3" s="74"/>
    </row>
    <row r="4" spans="1:8" s="69" customFormat="1" ht="18.75" x14ac:dyDescent="0.2">
      <c r="A4" s="116" t="s">
        <v>233</v>
      </c>
      <c r="B4" s="116"/>
      <c r="C4" s="116"/>
      <c r="D4" s="116"/>
      <c r="E4" s="116"/>
      <c r="F4" s="116"/>
      <c r="H4" s="74"/>
    </row>
    <row r="5" spans="1:8" s="69" customFormat="1" ht="15.75" x14ac:dyDescent="0.2">
      <c r="A5" s="75"/>
      <c r="B5" s="71"/>
      <c r="C5" s="71"/>
      <c r="D5" s="72"/>
      <c r="E5" s="73"/>
      <c r="F5" s="73"/>
      <c r="H5" s="74"/>
    </row>
    <row r="6" spans="1:8" s="1" customFormat="1" ht="63" customHeight="1" x14ac:dyDescent="0.2">
      <c r="A6" s="118" t="s">
        <v>0</v>
      </c>
      <c r="B6" s="118"/>
      <c r="C6" s="118"/>
      <c r="D6" s="118"/>
      <c r="E6" s="118"/>
      <c r="F6" s="118"/>
      <c r="G6" s="109"/>
      <c r="H6" s="109"/>
    </row>
    <row r="7" spans="1:8" s="1" customFormat="1" ht="15.75" x14ac:dyDescent="0.2">
      <c r="A7" s="119" t="s">
        <v>1</v>
      </c>
      <c r="B7" s="119"/>
      <c r="C7" s="119"/>
      <c r="D7" s="119"/>
      <c r="E7" s="119"/>
      <c r="F7" s="119"/>
      <c r="G7" s="109"/>
      <c r="H7" s="109"/>
    </row>
    <row r="8" spans="1:8" s="1" customFormat="1" ht="15.75" x14ac:dyDescent="0.2">
      <c r="A8" s="120"/>
      <c r="B8" s="120"/>
      <c r="C8" s="120"/>
      <c r="D8" s="120"/>
      <c r="E8" s="120"/>
      <c r="F8" s="120"/>
      <c r="G8" s="109"/>
      <c r="H8" s="109"/>
    </row>
    <row r="9" spans="1:8" ht="16.149999999999999" customHeight="1" x14ac:dyDescent="0.2">
      <c r="A9" s="3" t="s">
        <v>2</v>
      </c>
      <c r="B9" s="4" t="s">
        <v>3</v>
      </c>
      <c r="C9" s="4" t="s">
        <v>4</v>
      </c>
      <c r="D9" s="54" t="s">
        <v>5</v>
      </c>
      <c r="E9" s="5" t="s">
        <v>6</v>
      </c>
      <c r="F9" s="6" t="s">
        <v>7</v>
      </c>
      <c r="G9" s="110"/>
      <c r="H9" s="110"/>
    </row>
    <row r="10" spans="1:8" x14ac:dyDescent="0.2">
      <c r="A10" s="7" t="s">
        <v>8</v>
      </c>
      <c r="B10" s="76"/>
      <c r="C10" s="76"/>
      <c r="D10" s="76"/>
      <c r="E10" s="77"/>
      <c r="F10" s="78"/>
      <c r="G10" s="110"/>
      <c r="H10" s="110"/>
    </row>
    <row r="11" spans="1:8" x14ac:dyDescent="0.2">
      <c r="A11" s="79">
        <v>1</v>
      </c>
      <c r="B11" s="23" t="s">
        <v>9</v>
      </c>
      <c r="C11" s="24" t="s">
        <v>231</v>
      </c>
      <c r="D11" s="80">
        <v>1</v>
      </c>
      <c r="E11" s="81"/>
      <c r="F11" s="26"/>
      <c r="G11" s="110"/>
      <c r="H11" s="110"/>
    </row>
    <row r="12" spans="1:8" x14ac:dyDescent="0.2">
      <c r="A12" s="19">
        <f>IF(C12&lt;&gt;"",MAX($A$10:A11)+1,"")</f>
        <v>2</v>
      </c>
      <c r="B12" s="23" t="s">
        <v>10</v>
      </c>
      <c r="C12" s="24" t="s">
        <v>231</v>
      </c>
      <c r="D12" s="80">
        <v>1</v>
      </c>
      <c r="E12" s="81"/>
      <c r="F12" s="26"/>
      <c r="G12" s="110"/>
      <c r="H12" s="110"/>
    </row>
    <row r="13" spans="1:8" x14ac:dyDescent="0.2">
      <c r="A13" s="19">
        <f>IF(C13&lt;&gt;"",MAX($A$10:A12)+1,"")</f>
        <v>3</v>
      </c>
      <c r="B13" s="23" t="s">
        <v>11</v>
      </c>
      <c r="C13" s="24" t="s">
        <v>231</v>
      </c>
      <c r="D13" s="80">
        <v>1</v>
      </c>
      <c r="E13" s="81"/>
      <c r="F13" s="26"/>
      <c r="G13" s="110"/>
      <c r="H13" s="110"/>
    </row>
    <row r="14" spans="1:8" x14ac:dyDescent="0.2">
      <c r="A14" s="19">
        <f>IF(C14&lt;&gt;"",MAX($A$10:A13)+1,"")</f>
        <v>4</v>
      </c>
      <c r="B14" s="23" t="s">
        <v>12</v>
      </c>
      <c r="C14" s="24" t="s">
        <v>231</v>
      </c>
      <c r="D14" s="80">
        <v>1</v>
      </c>
      <c r="E14" s="81"/>
      <c r="F14" s="26"/>
      <c r="G14" s="110"/>
      <c r="H14" s="110"/>
    </row>
    <row r="15" spans="1:8" x14ac:dyDescent="0.2">
      <c r="A15" s="19">
        <f>IF(C15&lt;&gt;"",MAX($A$10:A14)+1,"")</f>
        <v>5</v>
      </c>
      <c r="B15" s="23" t="s">
        <v>13</v>
      </c>
      <c r="C15" s="24" t="s">
        <v>14</v>
      </c>
      <c r="D15" s="80">
        <v>3</v>
      </c>
      <c r="E15" s="81"/>
      <c r="F15" s="26"/>
      <c r="G15" s="110"/>
      <c r="H15" s="110"/>
    </row>
    <row r="16" spans="1:8" ht="25.5" x14ac:dyDescent="0.2">
      <c r="A16" s="19">
        <f>IF(C16&lt;&gt;"",MAX($A$10:A15)+1,"")</f>
        <v>6</v>
      </c>
      <c r="B16" s="23" t="s">
        <v>15</v>
      </c>
      <c r="C16" s="24" t="s">
        <v>231</v>
      </c>
      <c r="D16" s="80">
        <v>1</v>
      </c>
      <c r="E16" s="81"/>
      <c r="F16" s="26"/>
      <c r="G16" s="110"/>
      <c r="H16" s="110"/>
    </row>
    <row r="17" spans="1:11" x14ac:dyDescent="0.2">
      <c r="A17" s="9" t="s">
        <v>16</v>
      </c>
      <c r="B17" s="10"/>
      <c r="C17" s="9"/>
      <c r="D17" s="55"/>
      <c r="E17" s="43"/>
      <c r="F17" s="40"/>
      <c r="G17" s="110"/>
      <c r="H17" s="111"/>
      <c r="I17" s="110"/>
      <c r="J17" s="110"/>
      <c r="K17" s="110"/>
    </row>
    <row r="18" spans="1:11" x14ac:dyDescent="0.2">
      <c r="A18" s="8" t="s">
        <v>17</v>
      </c>
      <c r="B18" s="82"/>
      <c r="C18" s="82"/>
      <c r="D18" s="83"/>
      <c r="E18" s="84"/>
      <c r="F18" s="85"/>
      <c r="G18" s="110"/>
      <c r="H18" s="110"/>
      <c r="I18" s="110"/>
      <c r="J18" s="110"/>
      <c r="K18" s="110"/>
    </row>
    <row r="19" spans="1:11" x14ac:dyDescent="0.2">
      <c r="A19" s="8" t="s">
        <v>18</v>
      </c>
      <c r="B19" s="82"/>
      <c r="C19" s="82"/>
      <c r="D19" s="83"/>
      <c r="E19" s="84"/>
      <c r="F19" s="86"/>
      <c r="G19" s="110"/>
      <c r="H19" s="110"/>
      <c r="I19" s="110"/>
      <c r="J19" s="110"/>
      <c r="K19" s="110"/>
    </row>
    <row r="20" spans="1:11" ht="25.5" x14ac:dyDescent="0.2">
      <c r="A20" s="19">
        <f>IF(C20&lt;&gt;"",MAX($A$10:A19)+1,"")</f>
        <v>7</v>
      </c>
      <c r="B20" s="23" t="s">
        <v>19</v>
      </c>
      <c r="C20" s="24" t="s">
        <v>20</v>
      </c>
      <c r="D20" s="80">
        <v>17605</v>
      </c>
      <c r="E20" s="81"/>
      <c r="F20" s="26"/>
      <c r="G20" s="110"/>
      <c r="H20" s="112"/>
      <c r="I20" s="110"/>
      <c r="J20" s="110"/>
      <c r="K20" s="110"/>
    </row>
    <row r="21" spans="1:11" ht="37.5" customHeight="1" x14ac:dyDescent="0.2">
      <c r="A21" s="19">
        <f>IF(C21&lt;&gt;"",MAX($A$10:A20)+1,"")</f>
        <v>8</v>
      </c>
      <c r="B21" s="23" t="s">
        <v>21</v>
      </c>
      <c r="C21" s="24" t="s">
        <v>20</v>
      </c>
      <c r="D21" s="80">
        <v>1345</v>
      </c>
      <c r="E21" s="81"/>
      <c r="F21" s="26"/>
      <c r="G21" s="110"/>
      <c r="H21" s="110"/>
      <c r="I21" s="110"/>
      <c r="J21" s="110"/>
      <c r="K21" s="110"/>
    </row>
    <row r="22" spans="1:11" ht="38.25" x14ac:dyDescent="0.2">
      <c r="A22" s="19">
        <f>IF(C22&lt;&gt;"",MAX($A$10:A21)+1,"")</f>
        <v>9</v>
      </c>
      <c r="B22" s="121" t="s">
        <v>22</v>
      </c>
      <c r="C22" s="24" t="s">
        <v>20</v>
      </c>
      <c r="D22" s="80">
        <v>3130</v>
      </c>
      <c r="E22" s="81"/>
      <c r="F22" s="26"/>
      <c r="G22" s="113"/>
      <c r="H22" s="110"/>
      <c r="I22" s="111"/>
      <c r="J22" s="110"/>
      <c r="K22" s="110"/>
    </row>
    <row r="23" spans="1:11" ht="38.25" x14ac:dyDescent="0.2">
      <c r="A23" s="19">
        <f>IF(C23&lt;&gt;"",MAX($A$10:A22)+1,"")</f>
        <v>10</v>
      </c>
      <c r="B23" s="23" t="s">
        <v>23</v>
      </c>
      <c r="C23" s="24" t="s">
        <v>20</v>
      </c>
      <c r="D23" s="80">
        <v>7675</v>
      </c>
      <c r="E23" s="81"/>
      <c r="F23" s="26"/>
      <c r="G23" s="110"/>
      <c r="H23" s="114"/>
      <c r="I23" s="110"/>
      <c r="J23" s="110"/>
      <c r="K23" s="111"/>
    </row>
    <row r="24" spans="1:11" ht="38.25" x14ac:dyDescent="0.2">
      <c r="A24" s="19">
        <f>IF(C24&lt;&gt;"",MAX($A$10:A23)+1,"")</f>
        <v>11</v>
      </c>
      <c r="B24" s="23" t="s">
        <v>24</v>
      </c>
      <c r="C24" s="24" t="s">
        <v>20</v>
      </c>
      <c r="D24" s="80">
        <v>3385</v>
      </c>
      <c r="E24" s="81"/>
      <c r="F24" s="26"/>
      <c r="G24" s="110"/>
      <c r="H24" s="114"/>
      <c r="I24" s="110"/>
      <c r="J24" s="110"/>
      <c r="K24" s="110"/>
    </row>
    <row r="25" spans="1:11" ht="37.5" customHeight="1" x14ac:dyDescent="0.2">
      <c r="A25" s="19">
        <f>IF(C25&lt;&gt;"",MAX($A$10:A24)+1,"")</f>
        <v>12</v>
      </c>
      <c r="B25" s="23" t="s">
        <v>25</v>
      </c>
      <c r="C25" s="24" t="s">
        <v>20</v>
      </c>
      <c r="D25" s="80">
        <v>225</v>
      </c>
      <c r="E25" s="81"/>
      <c r="F25" s="26"/>
      <c r="G25" s="110"/>
      <c r="H25" s="114"/>
      <c r="I25" s="110"/>
      <c r="J25" s="110"/>
      <c r="K25" s="110"/>
    </row>
    <row r="26" spans="1:11" x14ac:dyDescent="0.2">
      <c r="A26" s="19">
        <f>IF(C26&lt;&gt;"",MAX($A$10:A25)+1,"")</f>
        <v>13</v>
      </c>
      <c r="B26" s="23" t="s">
        <v>26</v>
      </c>
      <c r="C26" s="24" t="s">
        <v>20</v>
      </c>
      <c r="D26" s="80">
        <v>810</v>
      </c>
      <c r="E26" s="81"/>
      <c r="F26" s="26"/>
      <c r="G26" s="110"/>
      <c r="H26" s="110"/>
      <c r="I26" s="110"/>
      <c r="J26" s="110"/>
      <c r="K26" s="110"/>
    </row>
    <row r="27" spans="1:11" x14ac:dyDescent="0.2">
      <c r="A27" s="19">
        <f>IF(C27&lt;&gt;"",MAX($A$10:A26)+1,"")</f>
        <v>14</v>
      </c>
      <c r="B27" s="23" t="s">
        <v>27</v>
      </c>
      <c r="C27" s="24" t="s">
        <v>20</v>
      </c>
      <c r="D27" s="80">
        <f>MROUND(D26*30%,5)</f>
        <v>245</v>
      </c>
      <c r="E27" s="81"/>
      <c r="F27" s="26"/>
      <c r="G27" s="110"/>
      <c r="H27" s="110"/>
      <c r="I27" s="110"/>
      <c r="J27" s="110"/>
      <c r="K27" s="110"/>
    </row>
    <row r="28" spans="1:11" x14ac:dyDescent="0.2">
      <c r="A28" s="8" t="s">
        <v>28</v>
      </c>
      <c r="B28" s="87"/>
      <c r="C28" s="87"/>
      <c r="D28" s="88"/>
      <c r="E28" s="89"/>
      <c r="F28" s="86"/>
      <c r="G28" s="110"/>
      <c r="H28" s="110"/>
      <c r="I28" s="110"/>
      <c r="J28" s="110"/>
      <c r="K28" s="110"/>
    </row>
    <row r="29" spans="1:11" ht="38.25" x14ac:dyDescent="0.2">
      <c r="A29" s="19">
        <f>IF(C29&lt;&gt;"",MAX($A$10:A28)+1,"")</f>
        <v>15</v>
      </c>
      <c r="B29" s="23" t="s">
        <v>29</v>
      </c>
      <c r="C29" s="24" t="s">
        <v>14</v>
      </c>
      <c r="D29" s="80">
        <v>351</v>
      </c>
      <c r="E29" s="81"/>
      <c r="F29" s="26"/>
      <c r="G29" s="110"/>
      <c r="H29" s="110"/>
      <c r="I29" s="110"/>
      <c r="J29" s="110"/>
      <c r="K29" s="110"/>
    </row>
    <row r="30" spans="1:11" ht="25.5" x14ac:dyDescent="0.2">
      <c r="A30" s="19">
        <f>IF(C30&lt;&gt;"",MAX($A$10:A29)+1,"")</f>
        <v>16</v>
      </c>
      <c r="B30" s="23" t="s">
        <v>30</v>
      </c>
      <c r="C30" s="24" t="s">
        <v>14</v>
      </c>
      <c r="D30" s="80">
        <v>4</v>
      </c>
      <c r="E30" s="81"/>
      <c r="F30" s="26"/>
      <c r="G30" s="110"/>
      <c r="H30" s="110"/>
      <c r="I30" s="110"/>
      <c r="J30" s="110"/>
      <c r="K30" s="110"/>
    </row>
    <row r="31" spans="1:11" x14ac:dyDescent="0.2">
      <c r="A31" s="19">
        <f>IF(C31&lt;&gt;"",MAX($A$10:A30)+1,"")</f>
        <v>17</v>
      </c>
      <c r="B31" s="90" t="s">
        <v>31</v>
      </c>
      <c r="C31" s="24" t="s">
        <v>32</v>
      </c>
      <c r="D31" s="80">
        <v>3995</v>
      </c>
      <c r="E31" s="81"/>
      <c r="F31" s="26"/>
      <c r="G31" s="110"/>
      <c r="H31" s="110"/>
      <c r="I31" s="110"/>
      <c r="J31" s="110"/>
      <c r="K31" s="110"/>
    </row>
    <row r="32" spans="1:11" ht="38.25" x14ac:dyDescent="0.2">
      <c r="A32" s="19">
        <f>IF(C32&lt;&gt;"",MAX($A$10:A31)+1,"")</f>
        <v>18</v>
      </c>
      <c r="B32" s="23" t="s">
        <v>33</v>
      </c>
      <c r="C32" s="24" t="s">
        <v>232</v>
      </c>
      <c r="D32" s="80">
        <v>6515</v>
      </c>
      <c r="E32" s="81"/>
      <c r="F32" s="26"/>
      <c r="G32" s="110"/>
      <c r="H32" s="110"/>
      <c r="I32" s="110"/>
      <c r="J32" s="110"/>
      <c r="K32" s="110"/>
    </row>
    <row r="33" spans="1:10" ht="38.25" x14ac:dyDescent="0.2">
      <c r="A33" s="19">
        <f>IF(C33&lt;&gt;"",MAX($A$10:A32)+1,"")</f>
        <v>19</v>
      </c>
      <c r="B33" s="23" t="s">
        <v>34</v>
      </c>
      <c r="C33" s="24" t="s">
        <v>232</v>
      </c>
      <c r="D33" s="80">
        <v>2280</v>
      </c>
      <c r="E33" s="81"/>
      <c r="F33" s="26"/>
      <c r="G33" s="110"/>
      <c r="H33" s="110"/>
      <c r="I33" s="110"/>
      <c r="J33" s="110"/>
    </row>
    <row r="34" spans="1:10" ht="51" x14ac:dyDescent="0.2">
      <c r="A34" s="19">
        <f>IF(C34&lt;&gt;"",MAX($A$10:A33)+1,"")</f>
        <v>20</v>
      </c>
      <c r="B34" s="23" t="s">
        <v>35</v>
      </c>
      <c r="C34" s="24" t="s">
        <v>14</v>
      </c>
      <c r="D34" s="80">
        <v>250</v>
      </c>
      <c r="E34" s="81"/>
      <c r="F34" s="26"/>
      <c r="G34" s="110"/>
      <c r="H34" s="110"/>
      <c r="I34" s="110"/>
      <c r="J34" s="110"/>
    </row>
    <row r="35" spans="1:10" ht="51" x14ac:dyDescent="0.2">
      <c r="A35" s="19">
        <f>IF(C35&lt;&gt;"",MAX($A$10:A34)+1,"")</f>
        <v>21</v>
      </c>
      <c r="B35" s="23" t="s">
        <v>36</v>
      </c>
      <c r="C35" s="24" t="s">
        <v>14</v>
      </c>
      <c r="D35" s="80">
        <v>17</v>
      </c>
      <c r="E35" s="81"/>
      <c r="F35" s="26"/>
      <c r="G35" s="110"/>
      <c r="H35" s="110"/>
      <c r="I35" s="110"/>
      <c r="J35" s="110"/>
    </row>
    <row r="36" spans="1:10" ht="51" x14ac:dyDescent="0.2">
      <c r="A36" s="19">
        <f>IF(C36&lt;&gt;"",MAX($A$10:A35)+1,"")</f>
        <v>22</v>
      </c>
      <c r="B36" s="23" t="s">
        <v>37</v>
      </c>
      <c r="C36" s="24" t="s">
        <v>14</v>
      </c>
      <c r="D36" s="80">
        <v>4</v>
      </c>
      <c r="E36" s="81"/>
      <c r="F36" s="26"/>
      <c r="G36" s="110"/>
      <c r="H36" s="110"/>
      <c r="I36" s="110"/>
      <c r="J36" s="110"/>
    </row>
    <row r="37" spans="1:10" ht="51" x14ac:dyDescent="0.2">
      <c r="A37" s="19">
        <f>IF(C37&lt;&gt;"",MAX($A$10:A36)+1,"")</f>
        <v>23</v>
      </c>
      <c r="B37" s="23" t="s">
        <v>38</v>
      </c>
      <c r="C37" s="24" t="s">
        <v>14</v>
      </c>
      <c r="D37" s="80">
        <v>19</v>
      </c>
      <c r="E37" s="81"/>
      <c r="F37" s="26"/>
      <c r="G37" s="110"/>
      <c r="H37" s="110"/>
      <c r="I37" s="110"/>
      <c r="J37" s="110"/>
    </row>
    <row r="38" spans="1:10" ht="51" x14ac:dyDescent="0.2">
      <c r="A38" s="19">
        <f>IF(C38&lt;&gt;"",MAX($A$10:A37)+1,"")</f>
        <v>24</v>
      </c>
      <c r="B38" s="23" t="s">
        <v>39</v>
      </c>
      <c r="C38" s="24" t="s">
        <v>14</v>
      </c>
      <c r="D38" s="80">
        <v>21</v>
      </c>
      <c r="E38" s="81"/>
      <c r="F38" s="26"/>
      <c r="G38" s="110"/>
      <c r="H38" s="110"/>
      <c r="I38" s="110"/>
      <c r="J38" s="110"/>
    </row>
    <row r="39" spans="1:10" ht="25.5" x14ac:dyDescent="0.2">
      <c r="A39" s="19">
        <f>IF(C39&lt;&gt;"",MAX($A$10:A38)+1,"")</f>
        <v>25</v>
      </c>
      <c r="B39" s="23" t="s">
        <v>40</v>
      </c>
      <c r="C39" s="24" t="s">
        <v>232</v>
      </c>
      <c r="D39" s="80">
        <f>SUM(D32:D33)*0.1</f>
        <v>879.5</v>
      </c>
      <c r="E39" s="81"/>
      <c r="F39" s="26"/>
      <c r="G39" s="110"/>
      <c r="H39" s="110"/>
      <c r="I39" s="110"/>
      <c r="J39" s="110"/>
    </row>
    <row r="40" spans="1:10" ht="38.25" x14ac:dyDescent="0.2">
      <c r="A40" s="19">
        <f>IF(C40&lt;&gt;"",MAX($A$10:A39)+1,"")</f>
        <v>26</v>
      </c>
      <c r="B40" s="23" t="s">
        <v>41</v>
      </c>
      <c r="C40" s="24" t="s">
        <v>14</v>
      </c>
      <c r="D40" s="80">
        <v>650</v>
      </c>
      <c r="E40" s="81"/>
      <c r="F40" s="26"/>
      <c r="G40" s="110"/>
      <c r="H40" s="110"/>
      <c r="I40" s="110"/>
      <c r="J40" s="115"/>
    </row>
    <row r="41" spans="1:10" x14ac:dyDescent="0.2">
      <c r="A41" s="19">
        <f>IF(C41&lt;&gt;"",MAX($A$10:A40)+1,"")</f>
        <v>27</v>
      </c>
      <c r="B41" s="23" t="s">
        <v>42</v>
      </c>
      <c r="C41" s="24" t="s">
        <v>232</v>
      </c>
      <c r="D41" s="80">
        <v>40</v>
      </c>
      <c r="E41" s="81"/>
      <c r="F41" s="26"/>
      <c r="G41" s="110"/>
      <c r="H41" s="110"/>
      <c r="I41" s="110"/>
      <c r="J41" s="110"/>
    </row>
    <row r="42" spans="1:10" ht="41.25" customHeight="1" x14ac:dyDescent="0.2">
      <c r="A42" s="19">
        <f>IF(C42&lt;&gt;"",MAX($A$10:A41)+1,"")</f>
        <v>28</v>
      </c>
      <c r="B42" s="23" t="s">
        <v>43</v>
      </c>
      <c r="C42" s="24" t="s">
        <v>232</v>
      </c>
      <c r="D42" s="80">
        <v>45</v>
      </c>
      <c r="E42" s="81"/>
      <c r="F42" s="26"/>
      <c r="G42" s="14"/>
      <c r="H42" s="15"/>
      <c r="I42" s="110"/>
      <c r="J42" s="110"/>
    </row>
    <row r="43" spans="1:10" ht="25.5" x14ac:dyDescent="0.2">
      <c r="A43" s="19">
        <f>IF(C43&lt;&gt;"",MAX($A$10:A42)+1,"")</f>
        <v>29</v>
      </c>
      <c r="B43" s="23" t="s">
        <v>44</v>
      </c>
      <c r="C43" s="24" t="s">
        <v>232</v>
      </c>
      <c r="D43" s="80">
        <v>15</v>
      </c>
      <c r="E43" s="81"/>
      <c r="F43" s="26"/>
      <c r="G43" s="110"/>
      <c r="H43" s="110"/>
      <c r="I43" s="110"/>
      <c r="J43" s="110"/>
    </row>
    <row r="44" spans="1:10" ht="51" x14ac:dyDescent="0.2">
      <c r="A44" s="19">
        <f>IF(C44&lt;&gt;"",MAX($A$10:A43)+1,"")</f>
        <v>30</v>
      </c>
      <c r="B44" s="23" t="s">
        <v>45</v>
      </c>
      <c r="C44" s="27" t="s">
        <v>20</v>
      </c>
      <c r="D44" s="80">
        <v>10</v>
      </c>
      <c r="E44" s="81"/>
      <c r="F44" s="26"/>
      <c r="G44" s="110"/>
      <c r="H44" s="110"/>
      <c r="I44" s="110"/>
      <c r="J44" s="110"/>
    </row>
    <row r="45" spans="1:10" ht="25.5" x14ac:dyDescent="0.2">
      <c r="A45" s="19">
        <f>IF(C45&lt;&gt;"",MAX($A$10:A44)+1,"")</f>
        <v>31</v>
      </c>
      <c r="B45" s="23" t="s">
        <v>46</v>
      </c>
      <c r="C45" s="27" t="s">
        <v>47</v>
      </c>
      <c r="D45" s="80">
        <f>+D44*100</f>
        <v>1000</v>
      </c>
      <c r="E45" s="81"/>
      <c r="F45" s="26"/>
      <c r="G45" s="110"/>
      <c r="H45" s="110"/>
      <c r="I45" s="110"/>
      <c r="J45" s="110"/>
    </row>
    <row r="46" spans="1:10" x14ac:dyDescent="0.2">
      <c r="A46" s="8" t="s">
        <v>48</v>
      </c>
      <c r="B46" s="82"/>
      <c r="C46" s="82"/>
      <c r="D46" s="83"/>
      <c r="E46" s="84"/>
      <c r="F46" s="85"/>
      <c r="G46" s="110"/>
      <c r="H46" s="110"/>
      <c r="I46" s="110"/>
      <c r="J46" s="110"/>
    </row>
    <row r="47" spans="1:10" x14ac:dyDescent="0.2">
      <c r="A47" s="8" t="s">
        <v>18</v>
      </c>
      <c r="B47" s="82"/>
      <c r="C47" s="82"/>
      <c r="D47" s="83"/>
      <c r="E47" s="84"/>
      <c r="F47" s="86"/>
      <c r="G47" s="110"/>
      <c r="H47" s="110"/>
      <c r="I47" s="110"/>
      <c r="J47" s="110"/>
    </row>
    <row r="48" spans="1:10" ht="25.5" x14ac:dyDescent="0.2">
      <c r="A48" s="19">
        <f>IF(C48&lt;&gt;"",MAX($A$10:A47)+1,"")</f>
        <v>32</v>
      </c>
      <c r="B48" s="23" t="s">
        <v>19</v>
      </c>
      <c r="C48" s="24" t="s">
        <v>20</v>
      </c>
      <c r="D48" s="80">
        <v>2125</v>
      </c>
      <c r="E48" s="81"/>
      <c r="F48" s="26"/>
      <c r="G48" s="110"/>
      <c r="H48" s="112"/>
      <c r="I48" s="110"/>
      <c r="J48" s="110"/>
    </row>
    <row r="49" spans="1:11" ht="38.25" customHeight="1" x14ac:dyDescent="0.2">
      <c r="A49" s="19">
        <f>IF(C49&lt;&gt;"",MAX($A$10:A48)+1,"")</f>
        <v>33</v>
      </c>
      <c r="B49" s="23" t="s">
        <v>21</v>
      </c>
      <c r="C49" s="24" t="s">
        <v>20</v>
      </c>
      <c r="D49" s="80">
        <v>320</v>
      </c>
      <c r="E49" s="81"/>
      <c r="F49" s="26"/>
      <c r="G49" s="110"/>
      <c r="H49" s="111"/>
      <c r="I49" s="110"/>
      <c r="J49" s="110"/>
      <c r="K49" s="110"/>
    </row>
    <row r="50" spans="1:11" ht="38.25" x14ac:dyDescent="0.2">
      <c r="A50" s="19">
        <f>IF(C50&lt;&gt;"",MAX($A$10:A49)+1,"")</f>
        <v>34</v>
      </c>
      <c r="B50" s="121" t="s">
        <v>22</v>
      </c>
      <c r="C50" s="24" t="s">
        <v>20</v>
      </c>
      <c r="D50" s="80">
        <v>140</v>
      </c>
      <c r="E50" s="81"/>
      <c r="F50" s="26"/>
      <c r="G50" s="113"/>
      <c r="H50" s="110"/>
      <c r="I50" s="111"/>
      <c r="J50" s="110"/>
      <c r="K50" s="110"/>
    </row>
    <row r="51" spans="1:11" ht="38.25" x14ac:dyDescent="0.2">
      <c r="A51" s="19">
        <f>IF(C51&lt;&gt;"",MAX($A$10:A50)+1,"")</f>
        <v>35</v>
      </c>
      <c r="B51" s="23" t="s">
        <v>23</v>
      </c>
      <c r="C51" s="24" t="s">
        <v>20</v>
      </c>
      <c r="D51" s="80">
        <v>995</v>
      </c>
      <c r="E51" s="81"/>
      <c r="F51" s="26"/>
      <c r="G51" s="110"/>
      <c r="H51" s="110"/>
      <c r="I51" s="110"/>
      <c r="J51" s="110"/>
      <c r="K51" s="111"/>
    </row>
    <row r="52" spans="1:11" ht="38.25" x14ac:dyDescent="0.2">
      <c r="A52" s="19">
        <f>IF(C52&lt;&gt;"",MAX($A$10:A51)+1,"")</f>
        <v>36</v>
      </c>
      <c r="B52" s="23" t="s">
        <v>24</v>
      </c>
      <c r="C52" s="24" t="s">
        <v>20</v>
      </c>
      <c r="D52" s="80">
        <v>440</v>
      </c>
      <c r="E52" s="81"/>
      <c r="F52" s="26"/>
      <c r="G52" s="110"/>
      <c r="H52" s="110"/>
      <c r="I52" s="110"/>
      <c r="J52" s="110"/>
      <c r="K52" s="110"/>
    </row>
    <row r="53" spans="1:11" ht="36.75" customHeight="1" x14ac:dyDescent="0.2">
      <c r="A53" s="19">
        <f>IF(C53&lt;&gt;"",MAX($A$10:A52)+1,"")</f>
        <v>37</v>
      </c>
      <c r="B53" s="23" t="s">
        <v>25</v>
      </c>
      <c r="C53" s="24" t="s">
        <v>20</v>
      </c>
      <c r="D53" s="80">
        <v>30</v>
      </c>
      <c r="E53" s="81"/>
      <c r="F53" s="26"/>
      <c r="G53" s="110"/>
      <c r="H53" s="110"/>
      <c r="I53" s="110"/>
      <c r="J53" s="110"/>
      <c r="K53" s="110"/>
    </row>
    <row r="54" spans="1:11" x14ac:dyDescent="0.2">
      <c r="A54" s="19">
        <f>IF(C54&lt;&gt;"",MAX($A$10:A53)+1,"")</f>
        <v>38</v>
      </c>
      <c r="B54" s="23" t="s">
        <v>26</v>
      </c>
      <c r="C54" s="24" t="s">
        <v>20</v>
      </c>
      <c r="D54" s="80">
        <v>85</v>
      </c>
      <c r="E54" s="81"/>
      <c r="F54" s="26"/>
      <c r="G54" s="110"/>
      <c r="H54" s="110"/>
      <c r="I54" s="110"/>
      <c r="J54" s="110"/>
      <c r="K54" s="110"/>
    </row>
    <row r="55" spans="1:11" x14ac:dyDescent="0.2">
      <c r="A55" s="19">
        <f>IF(C55&lt;&gt;"",MAX($A$10:A54)+1,"")</f>
        <v>39</v>
      </c>
      <c r="B55" s="23" t="s">
        <v>27</v>
      </c>
      <c r="C55" s="24" t="s">
        <v>20</v>
      </c>
      <c r="D55" s="80">
        <f>MROUND(D54*30%,5)</f>
        <v>25</v>
      </c>
      <c r="E55" s="81"/>
      <c r="F55" s="26"/>
      <c r="G55" s="110"/>
      <c r="H55" s="110"/>
      <c r="I55" s="110"/>
      <c r="J55" s="110"/>
      <c r="K55" s="110"/>
    </row>
    <row r="56" spans="1:11" x14ac:dyDescent="0.2">
      <c r="A56" s="8" t="s">
        <v>28</v>
      </c>
      <c r="B56" s="87"/>
      <c r="C56" s="87"/>
      <c r="D56" s="88"/>
      <c r="E56" s="89"/>
      <c r="F56" s="86"/>
      <c r="G56" s="110"/>
      <c r="H56" s="110"/>
      <c r="I56" s="110"/>
      <c r="J56" s="110"/>
      <c r="K56" s="110"/>
    </row>
    <row r="57" spans="1:11" ht="38.25" x14ac:dyDescent="0.2">
      <c r="A57" s="19">
        <f>IF(C57&lt;&gt;"",MAX($A$10:A56)+1,"")</f>
        <v>40</v>
      </c>
      <c r="B57" s="23" t="s">
        <v>29</v>
      </c>
      <c r="C57" s="24" t="s">
        <v>14</v>
      </c>
      <c r="D57" s="80">
        <v>28</v>
      </c>
      <c r="E57" s="81"/>
      <c r="F57" s="26"/>
      <c r="G57" s="110"/>
      <c r="H57" s="110"/>
      <c r="I57" s="110"/>
      <c r="J57" s="110"/>
      <c r="K57" s="110"/>
    </row>
    <row r="58" spans="1:11" x14ac:dyDescent="0.2">
      <c r="A58" s="19">
        <f>IF(C58&lt;&gt;"",MAX($A$10:A57)+1,"")</f>
        <v>41</v>
      </c>
      <c r="B58" s="90" t="s">
        <v>31</v>
      </c>
      <c r="C58" s="24" t="s">
        <v>32</v>
      </c>
      <c r="D58" s="80">
        <v>455</v>
      </c>
      <c r="E58" s="81"/>
      <c r="F58" s="26"/>
      <c r="G58" s="110"/>
      <c r="H58" s="110"/>
      <c r="I58" s="110"/>
      <c r="J58" s="110"/>
      <c r="K58" s="110"/>
    </row>
    <row r="59" spans="1:11" ht="38.25" x14ac:dyDescent="0.2">
      <c r="A59" s="19">
        <f>IF(C59&lt;&gt;"",MAX($A$10:A58)+1,"")</f>
        <v>42</v>
      </c>
      <c r="B59" s="23" t="s">
        <v>33</v>
      </c>
      <c r="C59" s="24" t="s">
        <v>232</v>
      </c>
      <c r="D59" s="80">
        <v>545</v>
      </c>
      <c r="E59" s="81"/>
      <c r="F59" s="26"/>
      <c r="G59" s="110"/>
      <c r="H59" s="110"/>
      <c r="I59" s="110"/>
      <c r="J59" s="110"/>
      <c r="K59" s="110"/>
    </row>
    <row r="60" spans="1:11" ht="38.25" x14ac:dyDescent="0.2">
      <c r="A60" s="19">
        <f>IF(C60&lt;&gt;"",MAX($A$10:A59)+1,"")</f>
        <v>43</v>
      </c>
      <c r="B60" s="23" t="s">
        <v>34</v>
      </c>
      <c r="C60" s="24" t="s">
        <v>232</v>
      </c>
      <c r="D60" s="80">
        <v>360</v>
      </c>
      <c r="E60" s="81"/>
      <c r="F60" s="26"/>
      <c r="G60" s="110"/>
      <c r="H60" s="110"/>
      <c r="I60" s="110"/>
      <c r="J60" s="110"/>
      <c r="K60" s="110"/>
    </row>
    <row r="61" spans="1:11" ht="48.75" customHeight="1" x14ac:dyDescent="0.2">
      <c r="A61" s="19">
        <f>IF(C61&lt;&gt;"",MAX($A$10:A60)+1,"")</f>
        <v>44</v>
      </c>
      <c r="B61" s="23" t="s">
        <v>49</v>
      </c>
      <c r="C61" s="24" t="s">
        <v>14</v>
      </c>
      <c r="D61" s="80">
        <v>20</v>
      </c>
      <c r="E61" s="81"/>
      <c r="F61" s="26"/>
      <c r="G61" s="110"/>
      <c r="H61" s="110"/>
      <c r="I61" s="110"/>
      <c r="J61" s="110"/>
      <c r="K61" s="110"/>
    </row>
    <row r="62" spans="1:11" ht="51" x14ac:dyDescent="0.2">
      <c r="A62" s="19">
        <f>IF(C62&lt;&gt;"",MAX($A$10:A61)+1,"")</f>
        <v>45</v>
      </c>
      <c r="B62" s="23" t="s">
        <v>36</v>
      </c>
      <c r="C62" s="24" t="s">
        <v>14</v>
      </c>
      <c r="D62" s="80">
        <v>5</v>
      </c>
      <c r="E62" s="81"/>
      <c r="F62" s="26"/>
      <c r="G62" s="110"/>
      <c r="H62" s="110"/>
      <c r="I62" s="110"/>
      <c r="J62" s="110"/>
      <c r="K62" s="110"/>
    </row>
    <row r="63" spans="1:11" ht="51" x14ac:dyDescent="0.2">
      <c r="A63" s="19">
        <f>IF(C63&lt;&gt;"",MAX($A$10:A62)+1,"")</f>
        <v>46</v>
      </c>
      <c r="B63" s="23" t="s">
        <v>37</v>
      </c>
      <c r="C63" s="24" t="s">
        <v>14</v>
      </c>
      <c r="D63" s="80">
        <v>1</v>
      </c>
      <c r="E63" s="81"/>
      <c r="F63" s="26"/>
      <c r="G63" s="110"/>
      <c r="H63" s="110"/>
      <c r="I63" s="110"/>
      <c r="J63" s="110"/>
      <c r="K63" s="110"/>
    </row>
    <row r="64" spans="1:11" ht="51" x14ac:dyDescent="0.2">
      <c r="A64" s="19">
        <f>IF(C64&lt;&gt;"",MAX($A$10:A63)+1,"")</f>
        <v>47</v>
      </c>
      <c r="B64" s="23" t="s">
        <v>39</v>
      </c>
      <c r="C64" s="24" t="s">
        <v>14</v>
      </c>
      <c r="D64" s="80">
        <v>1</v>
      </c>
      <c r="E64" s="81"/>
      <c r="F64" s="26"/>
      <c r="G64" s="110"/>
      <c r="H64" s="110"/>
      <c r="I64" s="110"/>
      <c r="J64" s="110"/>
      <c r="K64" s="110"/>
    </row>
    <row r="65" spans="1:10" ht="25.5" x14ac:dyDescent="0.2">
      <c r="A65" s="19">
        <f>IF(C65&lt;&gt;"",MAX($A$10:A64)+1,"")</f>
        <v>48</v>
      </c>
      <c r="B65" s="23" t="s">
        <v>40</v>
      </c>
      <c r="C65" s="24" t="s">
        <v>232</v>
      </c>
      <c r="D65" s="80">
        <f>MROUND(SUM(D59:D60)*0.1,5)</f>
        <v>90</v>
      </c>
      <c r="E65" s="81"/>
      <c r="F65" s="26"/>
      <c r="G65" s="110"/>
      <c r="H65" s="110"/>
      <c r="I65" s="110"/>
      <c r="J65" s="110"/>
    </row>
    <row r="66" spans="1:10" ht="38.25" x14ac:dyDescent="0.2">
      <c r="A66" s="19">
        <f>IF(C66&lt;&gt;"",MAX($A$10:A65)+1,"")</f>
        <v>49</v>
      </c>
      <c r="B66" s="23" t="s">
        <v>41</v>
      </c>
      <c r="C66" s="24" t="s">
        <v>14</v>
      </c>
      <c r="D66" s="80">
        <v>60</v>
      </c>
      <c r="E66" s="81"/>
      <c r="F66" s="26"/>
      <c r="G66" s="110"/>
      <c r="H66" s="110"/>
      <c r="I66" s="110"/>
      <c r="J66" s="115"/>
    </row>
    <row r="67" spans="1:10" ht="25.5" x14ac:dyDescent="0.2">
      <c r="A67" s="19">
        <f>IF(C67&lt;&gt;"",MAX($A$10:A66)+1,"")</f>
        <v>50</v>
      </c>
      <c r="B67" s="23" t="s">
        <v>44</v>
      </c>
      <c r="C67" s="24" t="s">
        <v>232</v>
      </c>
      <c r="D67" s="80">
        <v>15</v>
      </c>
      <c r="E67" s="81"/>
      <c r="F67" s="26"/>
      <c r="G67" s="110"/>
      <c r="H67" s="110"/>
      <c r="I67" s="110"/>
      <c r="J67" s="110"/>
    </row>
    <row r="68" spans="1:10" x14ac:dyDescent="0.2">
      <c r="A68" s="19">
        <f>IF(C68&lt;&gt;"",MAX($A$10:A67)+1,"")</f>
        <v>51</v>
      </c>
      <c r="B68" s="23" t="s">
        <v>50</v>
      </c>
      <c r="C68" s="24" t="s">
        <v>232</v>
      </c>
      <c r="D68" s="80">
        <v>645</v>
      </c>
      <c r="E68" s="81"/>
      <c r="F68" s="26"/>
      <c r="G68" s="110"/>
      <c r="H68" s="110"/>
      <c r="I68" s="110"/>
      <c r="J68" s="110"/>
    </row>
    <row r="69" spans="1:10" x14ac:dyDescent="0.2">
      <c r="A69" s="9" t="s">
        <v>51</v>
      </c>
      <c r="B69" s="10"/>
      <c r="C69" s="9"/>
      <c r="D69" s="55"/>
      <c r="E69" s="43"/>
      <c r="F69" s="40"/>
      <c r="G69" s="110"/>
      <c r="H69" s="111"/>
      <c r="I69" s="110"/>
      <c r="J69" s="110"/>
    </row>
    <row r="70" spans="1:10" x14ac:dyDescent="0.2">
      <c r="A70" s="91" t="s">
        <v>52</v>
      </c>
      <c r="B70" s="92"/>
      <c r="C70" s="91"/>
      <c r="D70" s="93"/>
      <c r="E70" s="94"/>
      <c r="F70" s="95"/>
      <c r="G70" s="110"/>
      <c r="H70" s="111"/>
      <c r="I70" s="110"/>
      <c r="J70" s="110"/>
    </row>
    <row r="71" spans="1:10" ht="63.75" x14ac:dyDescent="0.2">
      <c r="A71" s="19">
        <f>IF(C71&lt;&gt;"",MAX($A$10:A70)+1,"")</f>
        <v>52</v>
      </c>
      <c r="B71" s="18" t="s">
        <v>53</v>
      </c>
      <c r="C71" s="20" t="s">
        <v>231</v>
      </c>
      <c r="D71" s="56">
        <v>1</v>
      </c>
      <c r="E71" s="44"/>
      <c r="F71" s="21"/>
      <c r="G71" s="110"/>
      <c r="H71" s="110"/>
      <c r="I71" s="110"/>
      <c r="J71" s="110"/>
    </row>
    <row r="72" spans="1:10" ht="25.5" x14ac:dyDescent="0.2">
      <c r="A72" s="19">
        <f>IF(C72&lt;&gt;"",MAX($A$12:A71)+1,"")</f>
        <v>53</v>
      </c>
      <c r="B72" s="18" t="s">
        <v>54</v>
      </c>
      <c r="C72" s="20" t="s">
        <v>231</v>
      </c>
      <c r="D72" s="56">
        <v>1</v>
      </c>
      <c r="E72" s="44"/>
      <c r="F72" s="21"/>
      <c r="G72" s="110"/>
      <c r="H72" s="110"/>
      <c r="I72" s="110"/>
      <c r="J72" s="110"/>
    </row>
    <row r="73" spans="1:10" ht="51" x14ac:dyDescent="0.2">
      <c r="A73" s="19">
        <f>IF(C73&lt;&gt;"",MAX($A$12:A72)+1,"")</f>
        <v>54</v>
      </c>
      <c r="B73" s="18" t="s">
        <v>55</v>
      </c>
      <c r="C73" s="20" t="s">
        <v>231</v>
      </c>
      <c r="D73" s="56">
        <v>1</v>
      </c>
      <c r="E73" s="44"/>
      <c r="F73" s="21"/>
      <c r="G73" s="110"/>
      <c r="H73" s="110"/>
      <c r="I73" s="110"/>
      <c r="J73" s="110"/>
    </row>
    <row r="74" spans="1:10" x14ac:dyDescent="0.2">
      <c r="A74" s="19">
        <f>IF(C74&lt;&gt;"",MAX($A$12:A73)+1,"")</f>
        <v>55</v>
      </c>
      <c r="B74" s="18" t="s">
        <v>56</v>
      </c>
      <c r="C74" s="20" t="s">
        <v>20</v>
      </c>
      <c r="D74" s="56">
        <v>30</v>
      </c>
      <c r="E74" s="44"/>
      <c r="F74" s="21"/>
      <c r="G74" s="110"/>
      <c r="H74" s="110"/>
      <c r="I74" s="110"/>
      <c r="J74" s="110"/>
    </row>
    <row r="75" spans="1:10" ht="25.5" x14ac:dyDescent="0.2">
      <c r="A75" s="19">
        <f>IF(C75&lt;&gt;"",MAX($A$12:A74)+1,"")</f>
        <v>56</v>
      </c>
      <c r="B75" s="18" t="s">
        <v>57</v>
      </c>
      <c r="C75" s="20" t="s">
        <v>20</v>
      </c>
      <c r="D75" s="56">
        <f>175+30</f>
        <v>205</v>
      </c>
      <c r="E75" s="44"/>
      <c r="F75" s="21"/>
      <c r="G75" s="110"/>
      <c r="H75" s="110"/>
      <c r="I75" s="110"/>
      <c r="J75" s="110"/>
    </row>
    <row r="76" spans="1:10" ht="25.5" x14ac:dyDescent="0.2">
      <c r="A76" s="19">
        <f>IF(C76&lt;&gt;"",MAX($A$12:A75)+1,"")</f>
        <v>57</v>
      </c>
      <c r="B76" s="18" t="s">
        <v>58</v>
      </c>
      <c r="C76" s="96" t="s">
        <v>20</v>
      </c>
      <c r="D76" s="56">
        <v>55</v>
      </c>
      <c r="E76" s="44"/>
      <c r="F76" s="21"/>
      <c r="G76" s="110"/>
      <c r="H76" s="110"/>
      <c r="I76" s="110"/>
      <c r="J76" s="110"/>
    </row>
    <row r="77" spans="1:10" ht="38.25" x14ac:dyDescent="0.2">
      <c r="A77" s="19">
        <f>IF(C77&lt;&gt;"",MAX($A$12:A76)+1,"")</f>
        <v>58</v>
      </c>
      <c r="B77" s="18" t="s">
        <v>59</v>
      </c>
      <c r="C77" s="20" t="s">
        <v>20</v>
      </c>
      <c r="D77" s="56">
        <v>40</v>
      </c>
      <c r="E77" s="44"/>
      <c r="F77" s="21"/>
      <c r="G77" s="110"/>
      <c r="H77" s="110"/>
      <c r="I77" s="110"/>
      <c r="J77" s="110"/>
    </row>
    <row r="78" spans="1:10" ht="25.5" x14ac:dyDescent="0.2">
      <c r="A78" s="19">
        <f>IF(C78&lt;&gt;"",MAX($A$12:A77)+1,"")</f>
        <v>59</v>
      </c>
      <c r="B78" s="122" t="s">
        <v>227</v>
      </c>
      <c r="C78" s="20" t="s">
        <v>20</v>
      </c>
      <c r="D78" s="56">
        <v>5</v>
      </c>
      <c r="E78" s="44"/>
      <c r="F78" s="21"/>
      <c r="G78" s="110"/>
      <c r="H78" s="110"/>
      <c r="I78" s="110"/>
      <c r="J78" s="110"/>
    </row>
    <row r="79" spans="1:10" ht="25.5" x14ac:dyDescent="0.2">
      <c r="A79" s="19">
        <f>IF(C79&lt;&gt;"",MAX($A$12:A78)+1,"")</f>
        <v>60</v>
      </c>
      <c r="B79" s="122" t="s">
        <v>228</v>
      </c>
      <c r="C79" s="20" t="s">
        <v>20</v>
      </c>
      <c r="D79" s="56">
        <v>15</v>
      </c>
      <c r="E79" s="44"/>
      <c r="F79" s="21"/>
      <c r="G79" s="110"/>
      <c r="H79" s="110"/>
      <c r="I79" s="110"/>
      <c r="J79" s="110"/>
    </row>
    <row r="80" spans="1:10" ht="25.5" x14ac:dyDescent="0.2">
      <c r="A80" s="19">
        <f>IF(C80&lt;&gt;"",MAX($A$12:A79)+1,"")</f>
        <v>61</v>
      </c>
      <c r="B80" s="18" t="s">
        <v>60</v>
      </c>
      <c r="C80" s="20" t="s">
        <v>47</v>
      </c>
      <c r="D80" s="56">
        <f>+D77*120</f>
        <v>4800</v>
      </c>
      <c r="E80" s="44"/>
      <c r="F80" s="21"/>
      <c r="G80" s="110"/>
      <c r="H80" s="110"/>
      <c r="I80" s="110"/>
      <c r="J80" s="110"/>
    </row>
    <row r="81" spans="1:6" x14ac:dyDescent="0.2">
      <c r="A81" s="19">
        <f>IF(C81&lt;&gt;"",MAX($A$12:A80)+1,"")</f>
        <v>62</v>
      </c>
      <c r="B81" s="18" t="s">
        <v>61</v>
      </c>
      <c r="C81" s="20" t="s">
        <v>32</v>
      </c>
      <c r="D81" s="56">
        <v>35</v>
      </c>
      <c r="E81" s="44"/>
      <c r="F81" s="21"/>
    </row>
    <row r="82" spans="1:6" ht="25.5" x14ac:dyDescent="0.2">
      <c r="A82" s="19">
        <f>IF(C82&lt;&gt;"",MAX($A$12:A81)+1,"")</f>
        <v>63</v>
      </c>
      <c r="B82" s="18" t="s">
        <v>62</v>
      </c>
      <c r="C82" s="20" t="s">
        <v>32</v>
      </c>
      <c r="D82" s="56">
        <v>55</v>
      </c>
      <c r="E82" s="44"/>
      <c r="F82" s="21"/>
    </row>
    <row r="83" spans="1:6" ht="25.5" x14ac:dyDescent="0.2">
      <c r="A83" s="19">
        <f>IF(C83&lt;&gt;"",MAX($A$12:A82)+1,"")</f>
        <v>64</v>
      </c>
      <c r="B83" s="18" t="s">
        <v>63</v>
      </c>
      <c r="C83" s="20" t="s">
        <v>32</v>
      </c>
      <c r="D83" s="56">
        <v>26</v>
      </c>
      <c r="E83" s="44"/>
      <c r="F83" s="21"/>
    </row>
    <row r="84" spans="1:6" x14ac:dyDescent="0.2">
      <c r="A84" s="19">
        <f>IF(C84&lt;&gt;"",MAX($A$12:A83)+1,"")</f>
        <v>65</v>
      </c>
      <c r="B84" s="18" t="s">
        <v>64</v>
      </c>
      <c r="C84" s="20" t="s">
        <v>32</v>
      </c>
      <c r="D84" s="56">
        <v>110</v>
      </c>
      <c r="E84" s="44"/>
      <c r="F84" s="21"/>
    </row>
    <row r="85" spans="1:6" x14ac:dyDescent="0.2">
      <c r="A85" s="19">
        <f>IF(C85&lt;&gt;"",MAX($A$12:A84)+1,"")</f>
        <v>66</v>
      </c>
      <c r="B85" s="18" t="s">
        <v>65</v>
      </c>
      <c r="C85" s="20" t="s">
        <v>32</v>
      </c>
      <c r="D85" s="56">
        <v>20</v>
      </c>
      <c r="E85" s="44"/>
      <c r="F85" s="21"/>
    </row>
    <row r="86" spans="1:6" x14ac:dyDescent="0.2">
      <c r="A86" s="91" t="s">
        <v>66</v>
      </c>
      <c r="B86" s="92"/>
      <c r="C86" s="91"/>
      <c r="D86" s="93"/>
      <c r="E86" s="94"/>
      <c r="F86" s="22"/>
    </row>
    <row r="87" spans="1:6" x14ac:dyDescent="0.2">
      <c r="A87" s="19">
        <f>IF(C87&lt;&gt;"",MAX($A$12:A86)+1,"")</f>
        <v>67</v>
      </c>
      <c r="B87" s="18" t="s">
        <v>67</v>
      </c>
      <c r="C87" s="20" t="s">
        <v>32</v>
      </c>
      <c r="D87" s="56">
        <v>50</v>
      </c>
      <c r="E87" s="44"/>
      <c r="F87" s="21"/>
    </row>
    <row r="88" spans="1:6" x14ac:dyDescent="0.2">
      <c r="A88" s="19">
        <f>IF(C88&lt;&gt;"",MAX($A$12:A87)+1,"")</f>
        <v>68</v>
      </c>
      <c r="B88" s="18" t="s">
        <v>68</v>
      </c>
      <c r="C88" s="20" t="s">
        <v>14</v>
      </c>
      <c r="D88" s="56">
        <v>5</v>
      </c>
      <c r="E88" s="44"/>
      <c r="F88" s="21"/>
    </row>
    <row r="89" spans="1:6" ht="25.5" x14ac:dyDescent="0.2">
      <c r="A89" s="19">
        <f>IF(C89&lt;&gt;"",MAX($A$12:A88)+1,"")</f>
        <v>69</v>
      </c>
      <c r="B89" s="18" t="s">
        <v>69</v>
      </c>
      <c r="C89" s="20" t="s">
        <v>32</v>
      </c>
      <c r="D89" s="56">
        <v>210</v>
      </c>
      <c r="E89" s="44"/>
      <c r="F89" s="21"/>
    </row>
    <row r="90" spans="1:6" x14ac:dyDescent="0.2">
      <c r="A90" s="19">
        <f>IF(C90&lt;&gt;"",MAX($A$12:A89)+1,"")</f>
        <v>70</v>
      </c>
      <c r="B90" s="18" t="s">
        <v>70</v>
      </c>
      <c r="C90" s="20" t="s">
        <v>232</v>
      </c>
      <c r="D90" s="56">
        <v>75</v>
      </c>
      <c r="E90" s="44"/>
      <c r="F90" s="21"/>
    </row>
    <row r="91" spans="1:6" x14ac:dyDescent="0.2">
      <c r="A91" s="19">
        <f>IF(C91&lt;&gt;"",MAX($A$12:A90)+1,"")</f>
        <v>71</v>
      </c>
      <c r="B91" s="23" t="s">
        <v>71</v>
      </c>
      <c r="C91" s="20" t="s">
        <v>232</v>
      </c>
      <c r="D91" s="56">
        <v>90</v>
      </c>
      <c r="E91" s="44"/>
      <c r="F91" s="21"/>
    </row>
    <row r="92" spans="1:6" ht="38.25" x14ac:dyDescent="0.2">
      <c r="A92" s="19">
        <f>IF(C92&lt;&gt;"",MAX($A$12:A91)+1,"")</f>
        <v>72</v>
      </c>
      <c r="B92" s="18" t="s">
        <v>72</v>
      </c>
      <c r="C92" s="20" t="s">
        <v>14</v>
      </c>
      <c r="D92" s="56">
        <v>1</v>
      </c>
      <c r="E92" s="44"/>
      <c r="F92" s="21"/>
    </row>
    <row r="93" spans="1:6" ht="25.5" x14ac:dyDescent="0.2">
      <c r="A93" s="19">
        <f>IF(C93&lt;&gt;"",MAX($A$12:A92)+1,"")</f>
        <v>73</v>
      </c>
      <c r="B93" s="122" t="s">
        <v>73</v>
      </c>
      <c r="C93" s="20" t="s">
        <v>14</v>
      </c>
      <c r="D93" s="56">
        <v>1</v>
      </c>
      <c r="E93" s="44"/>
      <c r="F93" s="21"/>
    </row>
    <row r="94" spans="1:6" x14ac:dyDescent="0.2">
      <c r="A94" s="19">
        <f>IF(C94&lt;&gt;"",MAX($A$12:A93)+1,"")</f>
        <v>74</v>
      </c>
      <c r="B94" s="18" t="s">
        <v>74</v>
      </c>
      <c r="C94" s="20" t="s">
        <v>32</v>
      </c>
      <c r="D94" s="56">
        <v>95</v>
      </c>
      <c r="E94" s="44"/>
      <c r="F94" s="21"/>
    </row>
    <row r="95" spans="1:6" x14ac:dyDescent="0.2">
      <c r="A95" s="19">
        <f>IF(C95&lt;&gt;"",MAX($A$12:A94)+1,"")</f>
        <v>75</v>
      </c>
      <c r="B95" s="18" t="s">
        <v>75</v>
      </c>
      <c r="C95" s="20" t="s">
        <v>231</v>
      </c>
      <c r="D95" s="56">
        <v>1</v>
      </c>
      <c r="E95" s="44"/>
      <c r="F95" s="21"/>
    </row>
    <row r="96" spans="1:6" x14ac:dyDescent="0.2">
      <c r="A96" s="19">
        <f>IF(C96&lt;&gt;"",MAX($A$12:A95)+1,"")</f>
        <v>76</v>
      </c>
      <c r="B96" s="18" t="s">
        <v>76</v>
      </c>
      <c r="C96" s="20" t="s">
        <v>14</v>
      </c>
      <c r="D96" s="56">
        <v>1</v>
      </c>
      <c r="E96" s="44"/>
      <c r="F96" s="21"/>
    </row>
    <row r="97" spans="1:6" ht="38.25" x14ac:dyDescent="0.2">
      <c r="A97" s="19">
        <f>IF(C97&lt;&gt;"",MAX($A$12:A96)+1,"")</f>
        <v>77</v>
      </c>
      <c r="B97" s="23" t="s">
        <v>77</v>
      </c>
      <c r="C97" s="24" t="s">
        <v>232</v>
      </c>
      <c r="D97" s="56">
        <v>45</v>
      </c>
      <c r="E97" s="44"/>
      <c r="F97" s="21"/>
    </row>
    <row r="98" spans="1:6" ht="38.25" x14ac:dyDescent="0.2">
      <c r="A98" s="19">
        <f>IF(C98&lt;&gt;"",MAX($A$12:A97)+1,"")</f>
        <v>78</v>
      </c>
      <c r="B98" s="23" t="s">
        <v>29</v>
      </c>
      <c r="C98" s="24" t="s">
        <v>14</v>
      </c>
      <c r="D98" s="56">
        <v>4</v>
      </c>
      <c r="E98" s="44"/>
      <c r="F98" s="21"/>
    </row>
    <row r="99" spans="1:6" ht="38.25" x14ac:dyDescent="0.2">
      <c r="A99" s="19">
        <f>IF(C99&lt;&gt;"",MAX($A$12:A98)+1,"")</f>
        <v>79</v>
      </c>
      <c r="B99" s="23" t="s">
        <v>78</v>
      </c>
      <c r="C99" s="24" t="s">
        <v>14</v>
      </c>
      <c r="D99" s="56">
        <v>4</v>
      </c>
      <c r="E99" s="44"/>
      <c r="F99" s="21"/>
    </row>
    <row r="100" spans="1:6" x14ac:dyDescent="0.2">
      <c r="A100" s="19">
        <f>IF(C100&lt;&gt;"",MAX($A$12:A99)+1,"")</f>
        <v>80</v>
      </c>
      <c r="B100" s="18" t="s">
        <v>79</v>
      </c>
      <c r="C100" s="20" t="s">
        <v>231</v>
      </c>
      <c r="D100" s="56">
        <v>1</v>
      </c>
      <c r="E100" s="44"/>
      <c r="F100" s="21"/>
    </row>
    <row r="101" spans="1:6" x14ac:dyDescent="0.2">
      <c r="A101" s="91" t="s">
        <v>80</v>
      </c>
      <c r="B101" s="92"/>
      <c r="C101" s="91"/>
      <c r="D101" s="93"/>
      <c r="E101" s="94"/>
      <c r="F101" s="95"/>
    </row>
    <row r="102" spans="1:6" x14ac:dyDescent="0.2">
      <c r="A102" s="19">
        <f>IF(C102&lt;&gt;"",MAX($A$12:A101)+1,"")</f>
        <v>81</v>
      </c>
      <c r="B102" s="18" t="s">
        <v>81</v>
      </c>
      <c r="C102" s="20" t="s">
        <v>231</v>
      </c>
      <c r="D102" s="56">
        <v>1</v>
      </c>
      <c r="E102" s="44"/>
      <c r="F102" s="21"/>
    </row>
    <row r="103" spans="1:6" x14ac:dyDescent="0.2">
      <c r="A103" s="19">
        <f>IF(C103&lt;&gt;"",MAX($A$12:A102)+1,"")</f>
        <v>82</v>
      </c>
      <c r="B103" s="18" t="s">
        <v>82</v>
      </c>
      <c r="C103" s="96" t="s">
        <v>231</v>
      </c>
      <c r="D103" s="56">
        <v>1</v>
      </c>
      <c r="E103" s="44"/>
      <c r="F103" s="21"/>
    </row>
    <row r="104" spans="1:6" x14ac:dyDescent="0.2">
      <c r="A104" s="91" t="s">
        <v>83</v>
      </c>
      <c r="B104" s="92"/>
      <c r="C104" s="91"/>
      <c r="D104" s="93"/>
      <c r="E104" s="94"/>
      <c r="F104" s="95"/>
    </row>
    <row r="105" spans="1:6" ht="38.25" x14ac:dyDescent="0.2">
      <c r="A105" s="19">
        <f>IF(C105&lt;&gt;"",MAX($A$12:A104)+1,"")</f>
        <v>83</v>
      </c>
      <c r="B105" s="18" t="s">
        <v>84</v>
      </c>
      <c r="C105" s="25" t="s">
        <v>14</v>
      </c>
      <c r="D105" s="57">
        <v>5</v>
      </c>
      <c r="E105" s="45"/>
      <c r="F105" s="21"/>
    </row>
    <row r="106" spans="1:6" ht="25.5" x14ac:dyDescent="0.2">
      <c r="A106" s="19">
        <f>IF(C106&lt;&gt;"",MAX($A$12:A105)+1,"")</f>
        <v>84</v>
      </c>
      <c r="B106" s="18" t="s">
        <v>85</v>
      </c>
      <c r="C106" s="25" t="s">
        <v>14</v>
      </c>
      <c r="D106" s="57">
        <v>1</v>
      </c>
      <c r="E106" s="45"/>
      <c r="F106" s="21"/>
    </row>
    <row r="107" spans="1:6" ht="25.5" x14ac:dyDescent="0.2">
      <c r="A107" s="19">
        <f>IF(C107&lt;&gt;"",MAX($A$12:A106)+1,"")</f>
        <v>85</v>
      </c>
      <c r="B107" s="18" t="s">
        <v>86</v>
      </c>
      <c r="C107" s="25" t="s">
        <v>14</v>
      </c>
      <c r="D107" s="57">
        <v>1</v>
      </c>
      <c r="E107" s="45"/>
      <c r="F107" s="21"/>
    </row>
    <row r="108" spans="1:6" ht="25.5" x14ac:dyDescent="0.2">
      <c r="A108" s="19">
        <f>IF(C108&lt;&gt;"",MAX($A$12:A107)+1,"")</f>
        <v>86</v>
      </c>
      <c r="B108" s="122" t="s">
        <v>223</v>
      </c>
      <c r="C108" s="25" t="s">
        <v>232</v>
      </c>
      <c r="D108" s="57">
        <f>2*5</f>
        <v>10</v>
      </c>
      <c r="E108" s="45"/>
      <c r="F108" s="21"/>
    </row>
    <row r="109" spans="1:6" ht="38.25" x14ac:dyDescent="0.2">
      <c r="A109" s="19">
        <f>IF(C109&lt;&gt;"",MAX($A$12:A108)+1,"")</f>
        <v>87</v>
      </c>
      <c r="B109" s="18" t="s">
        <v>87</v>
      </c>
      <c r="C109" s="25" t="s">
        <v>14</v>
      </c>
      <c r="D109" s="57">
        <v>1</v>
      </c>
      <c r="E109" s="45"/>
      <c r="F109" s="21"/>
    </row>
    <row r="110" spans="1:6" ht="25.5" x14ac:dyDescent="0.2">
      <c r="A110" s="19">
        <f>IF(C110&lt;&gt;"",MAX($A$12:A109)+1,"")</f>
        <v>88</v>
      </c>
      <c r="B110" s="18" t="s">
        <v>88</v>
      </c>
      <c r="C110" s="25" t="s">
        <v>14</v>
      </c>
      <c r="D110" s="57">
        <v>1</v>
      </c>
      <c r="E110" s="45"/>
      <c r="F110" s="21"/>
    </row>
    <row r="111" spans="1:6" ht="51" x14ac:dyDescent="0.2">
      <c r="A111" s="19">
        <f>IF(C111&lt;&gt;"",MAX($A$12:A110)+1,"")</f>
        <v>89</v>
      </c>
      <c r="B111" s="18" t="s">
        <v>89</v>
      </c>
      <c r="C111" s="25" t="s">
        <v>14</v>
      </c>
      <c r="D111" s="57">
        <v>2</v>
      </c>
      <c r="E111" s="45"/>
      <c r="F111" s="21"/>
    </row>
    <row r="112" spans="1:6" ht="25.5" x14ac:dyDescent="0.2">
      <c r="A112" s="19">
        <f>IF(C112&lt;&gt;"",MAX($A$12:A111)+1,"")</f>
        <v>90</v>
      </c>
      <c r="B112" s="18" t="s">
        <v>90</v>
      </c>
      <c r="C112" s="25" t="s">
        <v>14</v>
      </c>
      <c r="D112" s="57">
        <v>2</v>
      </c>
      <c r="E112" s="45"/>
      <c r="F112" s="21"/>
    </row>
    <row r="113" spans="1:6" ht="51" x14ac:dyDescent="0.2">
      <c r="A113" s="19">
        <f>IF(C113&lt;&gt;"",MAX($A$12:A112)+1,"")</f>
        <v>91</v>
      </c>
      <c r="B113" s="18" t="s">
        <v>91</v>
      </c>
      <c r="C113" s="25" t="s">
        <v>14</v>
      </c>
      <c r="D113" s="57">
        <v>2</v>
      </c>
      <c r="E113" s="45"/>
      <c r="F113" s="21"/>
    </row>
    <row r="114" spans="1:6" ht="51" x14ac:dyDescent="0.2">
      <c r="A114" s="19">
        <f>IF(C114&lt;&gt;"",MAX($A$12:A113)+1,"")</f>
        <v>92</v>
      </c>
      <c r="B114" s="18" t="s">
        <v>92</v>
      </c>
      <c r="C114" s="25" t="s">
        <v>232</v>
      </c>
      <c r="D114" s="57">
        <v>6</v>
      </c>
      <c r="E114" s="45"/>
      <c r="F114" s="21"/>
    </row>
    <row r="115" spans="1:6" ht="38.25" x14ac:dyDescent="0.2">
      <c r="A115" s="19">
        <f>IF(C115&lt;&gt;"",MAX($A$12:A114)+1,"")</f>
        <v>93</v>
      </c>
      <c r="B115" s="18" t="s">
        <v>93</v>
      </c>
      <c r="C115" s="25" t="s">
        <v>14</v>
      </c>
      <c r="D115" s="57">
        <v>2</v>
      </c>
      <c r="E115" s="45"/>
      <c r="F115" s="21"/>
    </row>
    <row r="116" spans="1:6" ht="51" x14ac:dyDescent="0.2">
      <c r="A116" s="19">
        <f>IF(C116&lt;&gt;"",MAX($A$12:A115)+1,"")</f>
        <v>94</v>
      </c>
      <c r="B116" s="18" t="s">
        <v>94</v>
      </c>
      <c r="C116" s="25" t="s">
        <v>14</v>
      </c>
      <c r="D116" s="57">
        <v>2</v>
      </c>
      <c r="E116" s="45"/>
      <c r="F116" s="21"/>
    </row>
    <row r="117" spans="1:6" ht="38.25" x14ac:dyDescent="0.2">
      <c r="A117" s="19">
        <f>IF(C117&lt;&gt;"",MAX($A$12:A116)+1,"")</f>
        <v>95</v>
      </c>
      <c r="B117" s="18" t="s">
        <v>95</v>
      </c>
      <c r="C117" s="25" t="s">
        <v>14</v>
      </c>
      <c r="D117" s="57">
        <v>2</v>
      </c>
      <c r="E117" s="45"/>
      <c r="F117" s="21"/>
    </row>
    <row r="118" spans="1:6" ht="51" x14ac:dyDescent="0.2">
      <c r="A118" s="19">
        <f>IF(C118&lt;&gt;"",MAX($A$12:A117)+1,"")</f>
        <v>96</v>
      </c>
      <c r="B118" s="18" t="s">
        <v>96</v>
      </c>
      <c r="C118" s="25" t="s">
        <v>14</v>
      </c>
      <c r="D118" s="57">
        <v>2</v>
      </c>
      <c r="E118" s="45"/>
      <c r="F118" s="21"/>
    </row>
    <row r="119" spans="1:6" ht="51" x14ac:dyDescent="0.2">
      <c r="A119" s="19">
        <f>IF(C119&lt;&gt;"",MAX($A$12:A118)+1,"")</f>
        <v>97</v>
      </c>
      <c r="B119" s="18" t="s">
        <v>97</v>
      </c>
      <c r="C119" s="25" t="s">
        <v>14</v>
      </c>
      <c r="D119" s="57">
        <v>2</v>
      </c>
      <c r="E119" s="45"/>
      <c r="F119" s="21"/>
    </row>
    <row r="120" spans="1:6" ht="38.25" x14ac:dyDescent="0.2">
      <c r="A120" s="19">
        <f>IF(C120&lt;&gt;"",MAX($A$12:A119)+1,"")</f>
        <v>98</v>
      </c>
      <c r="B120" s="23" t="s">
        <v>98</v>
      </c>
      <c r="C120" s="25" t="s">
        <v>232</v>
      </c>
      <c r="D120" s="57">
        <v>1.2</v>
      </c>
      <c r="E120" s="45"/>
      <c r="F120" s="21"/>
    </row>
    <row r="121" spans="1:6" ht="51" x14ac:dyDescent="0.2">
      <c r="A121" s="19">
        <f>IF(C121&lt;&gt;"",MAX($A$12:A120)+1,"")</f>
        <v>99</v>
      </c>
      <c r="B121" s="23" t="s">
        <v>99</v>
      </c>
      <c r="C121" s="25" t="s">
        <v>232</v>
      </c>
      <c r="D121" s="57">
        <v>1.2</v>
      </c>
      <c r="E121" s="45"/>
      <c r="F121" s="21"/>
    </row>
    <row r="122" spans="1:6" ht="38.25" x14ac:dyDescent="0.2">
      <c r="A122" s="19">
        <f>IF(C122&lt;&gt;"",MAX($A$12:A121)+1,"")</f>
        <v>100</v>
      </c>
      <c r="B122" s="18" t="s">
        <v>100</v>
      </c>
      <c r="C122" s="25" t="s">
        <v>14</v>
      </c>
      <c r="D122" s="57">
        <v>2</v>
      </c>
      <c r="E122" s="45"/>
      <c r="F122" s="21"/>
    </row>
    <row r="123" spans="1:6" ht="38.25" x14ac:dyDescent="0.2">
      <c r="A123" s="19">
        <f>IF(C123&lt;&gt;"",MAX($A$12:A122)+1,"")</f>
        <v>101</v>
      </c>
      <c r="B123" s="18" t="s">
        <v>101</v>
      </c>
      <c r="C123" s="25" t="s">
        <v>14</v>
      </c>
      <c r="D123" s="57">
        <v>2</v>
      </c>
      <c r="E123" s="45"/>
      <c r="F123" s="21"/>
    </row>
    <row r="124" spans="1:6" ht="38.25" x14ac:dyDescent="0.2">
      <c r="A124" s="19">
        <f>IF(C124&lt;&gt;"",MAX($A$12:A123)+1,"")</f>
        <v>102</v>
      </c>
      <c r="B124" s="18" t="s">
        <v>102</v>
      </c>
      <c r="C124" s="25" t="s">
        <v>14</v>
      </c>
      <c r="D124" s="57">
        <v>1</v>
      </c>
      <c r="E124" s="45"/>
      <c r="F124" s="21"/>
    </row>
    <row r="125" spans="1:6" ht="51" x14ac:dyDescent="0.2">
      <c r="A125" s="19">
        <f>IF(C125&lt;&gt;"",MAX($A$12:A124)+1,"")</f>
        <v>103</v>
      </c>
      <c r="B125" s="18" t="s">
        <v>103</v>
      </c>
      <c r="C125" s="25" t="s">
        <v>14</v>
      </c>
      <c r="D125" s="57">
        <v>1</v>
      </c>
      <c r="E125" s="45"/>
      <c r="F125" s="21"/>
    </row>
    <row r="126" spans="1:6" ht="38.25" x14ac:dyDescent="0.2">
      <c r="A126" s="19">
        <f>IF(C126&lt;&gt;"",MAX($A$12:A125)+1,"")</f>
        <v>104</v>
      </c>
      <c r="B126" s="18" t="s">
        <v>104</v>
      </c>
      <c r="C126" s="25" t="s">
        <v>14</v>
      </c>
      <c r="D126" s="57">
        <v>2</v>
      </c>
      <c r="E126" s="45"/>
      <c r="F126" s="21"/>
    </row>
    <row r="127" spans="1:6" ht="38.25" x14ac:dyDescent="0.2">
      <c r="A127" s="19">
        <f>IF(C127&lt;&gt;"",MAX($A$12:A126)+1,"")</f>
        <v>105</v>
      </c>
      <c r="B127" s="18" t="s">
        <v>105</v>
      </c>
      <c r="C127" s="25" t="s">
        <v>106</v>
      </c>
      <c r="D127" s="57">
        <v>1</v>
      </c>
      <c r="E127" s="45"/>
      <c r="F127" s="21"/>
    </row>
    <row r="128" spans="1:6" ht="38.25" x14ac:dyDescent="0.2">
      <c r="A128" s="19">
        <f>IF(C128&lt;&gt;"",MAX($A$12:A127)+1,"")</f>
        <v>106</v>
      </c>
      <c r="B128" s="18" t="s">
        <v>107</v>
      </c>
      <c r="C128" s="25" t="s">
        <v>14</v>
      </c>
      <c r="D128" s="57">
        <v>1</v>
      </c>
      <c r="E128" s="45"/>
      <c r="F128" s="21"/>
    </row>
    <row r="129" spans="1:6" ht="38.25" x14ac:dyDescent="0.2">
      <c r="A129" s="19">
        <f>IF(C129&lt;&gt;"",MAX($A$12:A128)+1,"")</f>
        <v>107</v>
      </c>
      <c r="B129" s="18" t="s">
        <v>108</v>
      </c>
      <c r="C129" s="25" t="s">
        <v>14</v>
      </c>
      <c r="D129" s="57">
        <v>1</v>
      </c>
      <c r="E129" s="45"/>
      <c r="F129" s="21"/>
    </row>
    <row r="130" spans="1:6" ht="38.25" x14ac:dyDescent="0.2">
      <c r="A130" s="19">
        <f>IF(C130&lt;&gt;"",MAX($A$12:A129)+1,"")</f>
        <v>108</v>
      </c>
      <c r="B130" s="18" t="s">
        <v>109</v>
      </c>
      <c r="C130" s="25" t="s">
        <v>14</v>
      </c>
      <c r="D130" s="57">
        <v>1</v>
      </c>
      <c r="E130" s="45"/>
      <c r="F130" s="21"/>
    </row>
    <row r="131" spans="1:6" ht="38.25" x14ac:dyDescent="0.2">
      <c r="A131" s="19">
        <f>IF(C131&lt;&gt;"",MAX($A$12:A130)+1,"")</f>
        <v>109</v>
      </c>
      <c r="B131" s="18" t="s">
        <v>110</v>
      </c>
      <c r="C131" s="25" t="s">
        <v>14</v>
      </c>
      <c r="D131" s="57">
        <v>1</v>
      </c>
      <c r="E131" s="45"/>
      <c r="F131" s="21"/>
    </row>
    <row r="132" spans="1:6" ht="38.25" x14ac:dyDescent="0.2">
      <c r="A132" s="19">
        <f>IF(C132&lt;&gt;"",MAX($A$12:A131)+1,"")</f>
        <v>110</v>
      </c>
      <c r="B132" s="18" t="s">
        <v>111</v>
      </c>
      <c r="C132" s="25" t="s">
        <v>14</v>
      </c>
      <c r="D132" s="57">
        <v>2</v>
      </c>
      <c r="E132" s="45"/>
      <c r="F132" s="21"/>
    </row>
    <row r="133" spans="1:6" ht="38.25" x14ac:dyDescent="0.2">
      <c r="A133" s="19">
        <f>IF(C133&lt;&gt;"",MAX($A$12:A132)+1,"")</f>
        <v>111</v>
      </c>
      <c r="B133" s="18" t="s">
        <v>112</v>
      </c>
      <c r="C133" s="25" t="s">
        <v>14</v>
      </c>
      <c r="D133" s="57">
        <v>1</v>
      </c>
      <c r="E133" s="45"/>
      <c r="F133" s="21"/>
    </row>
    <row r="134" spans="1:6" ht="51" x14ac:dyDescent="0.2">
      <c r="A134" s="19">
        <f>IF(C134&lt;&gt;"",MAX($A$12:A133)+1,"")</f>
        <v>112</v>
      </c>
      <c r="B134" s="18" t="s">
        <v>113</v>
      </c>
      <c r="C134" s="25" t="s">
        <v>14</v>
      </c>
      <c r="D134" s="57">
        <v>1</v>
      </c>
      <c r="E134" s="45"/>
      <c r="F134" s="21"/>
    </row>
    <row r="135" spans="1:6" ht="38.25" x14ac:dyDescent="0.2">
      <c r="A135" s="19">
        <f>IF(C135&lt;&gt;"",MAX($A$12:A134)+1,"")</f>
        <v>113</v>
      </c>
      <c r="B135" s="18" t="s">
        <v>114</v>
      </c>
      <c r="C135" s="25" t="s">
        <v>14</v>
      </c>
      <c r="D135" s="57">
        <v>1</v>
      </c>
      <c r="E135" s="45"/>
      <c r="F135" s="21"/>
    </row>
    <row r="136" spans="1:6" ht="38.25" x14ac:dyDescent="0.2">
      <c r="A136" s="19">
        <f>IF(C136&lt;&gt;"",MAX($A$12:A135)+1,"")</f>
        <v>114</v>
      </c>
      <c r="B136" s="18" t="s">
        <v>115</v>
      </c>
      <c r="C136" s="25" t="s">
        <v>14</v>
      </c>
      <c r="D136" s="57">
        <v>1</v>
      </c>
      <c r="E136" s="45"/>
      <c r="F136" s="21"/>
    </row>
    <row r="137" spans="1:6" ht="38.25" x14ac:dyDescent="0.2">
      <c r="A137" s="19">
        <f>IF(C137&lt;&gt;"",MAX($A$12:A136)+1,"")</f>
        <v>115</v>
      </c>
      <c r="B137" s="18" t="s">
        <v>116</v>
      </c>
      <c r="C137" s="25" t="s">
        <v>14</v>
      </c>
      <c r="D137" s="57">
        <v>1</v>
      </c>
      <c r="E137" s="45"/>
      <c r="F137" s="21"/>
    </row>
    <row r="138" spans="1:6" ht="51" x14ac:dyDescent="0.2">
      <c r="A138" s="19">
        <f>IF(C138&lt;&gt;"",MAX($A$12:A137)+1,"")</f>
        <v>116</v>
      </c>
      <c r="B138" s="18" t="s">
        <v>117</v>
      </c>
      <c r="C138" s="25" t="s">
        <v>14</v>
      </c>
      <c r="D138" s="57">
        <v>1</v>
      </c>
      <c r="E138" s="45"/>
      <c r="F138" s="21"/>
    </row>
    <row r="139" spans="1:6" ht="38.25" x14ac:dyDescent="0.2">
      <c r="A139" s="19">
        <f>IF(C139&lt;&gt;"",MAX($A$12:A138)+1,"")</f>
        <v>117</v>
      </c>
      <c r="B139" s="18" t="s">
        <v>118</v>
      </c>
      <c r="C139" s="25" t="s">
        <v>14</v>
      </c>
      <c r="D139" s="57">
        <v>1</v>
      </c>
      <c r="E139" s="45"/>
      <c r="F139" s="21"/>
    </row>
    <row r="140" spans="1:6" ht="38.25" x14ac:dyDescent="0.2">
      <c r="A140" s="19">
        <f>IF(C140&lt;&gt;"",MAX($A$12:A139)+1,"")</f>
        <v>118</v>
      </c>
      <c r="B140" s="18" t="s">
        <v>119</v>
      </c>
      <c r="C140" s="25" t="s">
        <v>14</v>
      </c>
      <c r="D140" s="57">
        <v>1</v>
      </c>
      <c r="E140" s="45"/>
      <c r="F140" s="21"/>
    </row>
    <row r="141" spans="1:6" ht="38.25" x14ac:dyDescent="0.2">
      <c r="A141" s="19">
        <f>IF(C141&lt;&gt;"",MAX($A$12:A140)+1,"")</f>
        <v>119</v>
      </c>
      <c r="B141" s="23" t="s">
        <v>120</v>
      </c>
      <c r="C141" s="25" t="s">
        <v>14</v>
      </c>
      <c r="D141" s="57">
        <v>1</v>
      </c>
      <c r="E141" s="45"/>
      <c r="F141" s="21"/>
    </row>
    <row r="142" spans="1:6" ht="25.5" x14ac:dyDescent="0.2">
      <c r="A142" s="19">
        <f>IF(C142&lt;&gt;"",MAX($A$12:A141)+1,"")</f>
        <v>120</v>
      </c>
      <c r="B142" s="23" t="s">
        <v>121</v>
      </c>
      <c r="C142" s="24" t="s">
        <v>231</v>
      </c>
      <c r="D142" s="56">
        <v>1</v>
      </c>
      <c r="E142" s="45"/>
      <c r="F142" s="21"/>
    </row>
    <row r="143" spans="1:6" ht="25.5" x14ac:dyDescent="0.2">
      <c r="A143" s="19">
        <f>IF(C143&lt;&gt;"",MAX($A$12:A142)+1,"")</f>
        <v>121</v>
      </c>
      <c r="B143" s="18" t="s">
        <v>122</v>
      </c>
      <c r="C143" s="24" t="s">
        <v>231</v>
      </c>
      <c r="D143" s="58">
        <v>1</v>
      </c>
      <c r="E143" s="45"/>
      <c r="F143" s="21"/>
    </row>
    <row r="144" spans="1:6" x14ac:dyDescent="0.2">
      <c r="A144" s="91" t="s">
        <v>123</v>
      </c>
      <c r="B144" s="92"/>
      <c r="C144" s="91"/>
      <c r="D144" s="97"/>
      <c r="E144" s="98"/>
      <c r="F144" s="99"/>
    </row>
    <row r="145" spans="1:6" x14ac:dyDescent="0.2">
      <c r="A145" s="19">
        <f>IF(C145&lt;&gt;"",MAX($A$12:A144)+1,"")</f>
        <v>122</v>
      </c>
      <c r="B145" s="18" t="s">
        <v>124</v>
      </c>
      <c r="C145" s="20" t="s">
        <v>14</v>
      </c>
      <c r="D145" s="58">
        <v>1</v>
      </c>
      <c r="E145" s="45"/>
      <c r="F145" s="21"/>
    </row>
    <row r="146" spans="1:6" ht="25.5" x14ac:dyDescent="0.2">
      <c r="A146" s="19">
        <f>IF(C146&lt;&gt;"",MAX($A$12:A145)+1,"")</f>
        <v>123</v>
      </c>
      <c r="B146" s="18" t="s">
        <v>125</v>
      </c>
      <c r="C146" s="20" t="s">
        <v>14</v>
      </c>
      <c r="D146" s="58">
        <v>1</v>
      </c>
      <c r="E146" s="45"/>
      <c r="F146" s="21"/>
    </row>
    <row r="147" spans="1:6" x14ac:dyDescent="0.2">
      <c r="A147" s="19">
        <f>IF(C147&lt;&gt;"",MAX($A$12:A146)+1,"")</f>
        <v>124</v>
      </c>
      <c r="B147" s="18" t="s">
        <v>126</v>
      </c>
      <c r="C147" s="20" t="s">
        <v>14</v>
      </c>
      <c r="D147" s="58">
        <v>1</v>
      </c>
      <c r="E147" s="45"/>
      <c r="F147" s="21"/>
    </row>
    <row r="148" spans="1:6" ht="51" x14ac:dyDescent="0.2">
      <c r="A148" s="19">
        <f>IF(C148&lt;&gt;"",MAX($A$12:A147)+1,"")</f>
        <v>125</v>
      </c>
      <c r="B148" s="18" t="s">
        <v>127</v>
      </c>
      <c r="C148" s="20" t="s">
        <v>232</v>
      </c>
      <c r="D148" s="58">
        <v>100</v>
      </c>
      <c r="E148" s="45"/>
      <c r="F148" s="21"/>
    </row>
    <row r="149" spans="1:6" ht="38.25" x14ac:dyDescent="0.2">
      <c r="A149" s="19">
        <f>IF(C149&lt;&gt;"",MAX($A$12:A148)+1,"")</f>
        <v>126</v>
      </c>
      <c r="B149" s="18" t="s">
        <v>128</v>
      </c>
      <c r="C149" s="20" t="s">
        <v>232</v>
      </c>
      <c r="D149" s="58">
        <v>30</v>
      </c>
      <c r="E149" s="45"/>
      <c r="F149" s="21"/>
    </row>
    <row r="150" spans="1:6" x14ac:dyDescent="0.2">
      <c r="A150" s="19">
        <f>IF(C150&lt;&gt;"",MAX($A$12:A149)+1,"")</f>
        <v>127</v>
      </c>
      <c r="B150" s="18" t="s">
        <v>129</v>
      </c>
      <c r="C150" s="20" t="s">
        <v>231</v>
      </c>
      <c r="D150" s="58">
        <v>1</v>
      </c>
      <c r="E150" s="45"/>
      <c r="F150" s="21"/>
    </row>
    <row r="151" spans="1:6" x14ac:dyDescent="0.2">
      <c r="A151" s="19">
        <f>IF(C151&lt;&gt;"",MAX($A$12:A150)+1,"")</f>
        <v>128</v>
      </c>
      <c r="B151" s="18" t="s">
        <v>130</v>
      </c>
      <c r="C151" s="20" t="s">
        <v>231</v>
      </c>
      <c r="D151" s="58">
        <v>1</v>
      </c>
      <c r="E151" s="45"/>
      <c r="F151" s="21"/>
    </row>
    <row r="152" spans="1:6" x14ac:dyDescent="0.2">
      <c r="A152" s="19">
        <f>IF(C152&lt;&gt;"",MAX($A$12:A151)+1,"")</f>
        <v>129</v>
      </c>
      <c r="B152" s="18" t="s">
        <v>131</v>
      </c>
      <c r="C152" s="20" t="s">
        <v>231</v>
      </c>
      <c r="D152" s="58">
        <v>1</v>
      </c>
      <c r="E152" s="45"/>
      <c r="F152" s="21"/>
    </row>
    <row r="153" spans="1:6" ht="25.5" x14ac:dyDescent="0.2">
      <c r="A153" s="19">
        <f>IF(C153&lt;&gt;"",MAX($A$12:A152)+1,"")</f>
        <v>130</v>
      </c>
      <c r="B153" s="18" t="s">
        <v>132</v>
      </c>
      <c r="C153" s="20" t="s">
        <v>231</v>
      </c>
      <c r="D153" s="56">
        <v>1</v>
      </c>
      <c r="E153" s="45"/>
      <c r="F153" s="21"/>
    </row>
    <row r="154" spans="1:6" x14ac:dyDescent="0.2">
      <c r="A154" s="19">
        <f>IF(C154&lt;&gt;"",MAX($A$12:A153)+1,"")</f>
        <v>131</v>
      </c>
      <c r="B154" s="18" t="s">
        <v>133</v>
      </c>
      <c r="C154" s="20" t="s">
        <v>14</v>
      </c>
      <c r="D154" s="58">
        <v>1</v>
      </c>
      <c r="E154" s="45"/>
      <c r="F154" s="21"/>
    </row>
    <row r="155" spans="1:6" x14ac:dyDescent="0.2">
      <c r="A155" s="19">
        <f>IF(C155&lt;&gt;"",MAX($A$12:A154)+1,"")</f>
        <v>132</v>
      </c>
      <c r="B155" s="23" t="s">
        <v>134</v>
      </c>
      <c r="C155" s="24" t="s">
        <v>231</v>
      </c>
      <c r="D155" s="56">
        <v>1</v>
      </c>
      <c r="E155" s="45"/>
      <c r="F155" s="26"/>
    </row>
    <row r="156" spans="1:6" x14ac:dyDescent="0.2">
      <c r="A156" s="19">
        <f>IF(C156&lt;&gt;"",MAX($A$12:A155)+1,"")</f>
        <v>133</v>
      </c>
      <c r="B156" s="18" t="s">
        <v>135</v>
      </c>
      <c r="C156" s="20" t="s">
        <v>14</v>
      </c>
      <c r="D156" s="58">
        <v>6</v>
      </c>
      <c r="E156" s="45"/>
      <c r="F156" s="21"/>
    </row>
    <row r="157" spans="1:6" x14ac:dyDescent="0.2">
      <c r="A157" s="19">
        <f>IF(C157&lt;&gt;"",MAX($A$12:A156)+1,"")</f>
        <v>134</v>
      </c>
      <c r="B157" s="18" t="s">
        <v>136</v>
      </c>
      <c r="C157" s="20" t="s">
        <v>231</v>
      </c>
      <c r="D157" s="58">
        <v>1</v>
      </c>
      <c r="E157" s="45"/>
      <c r="F157" s="21"/>
    </row>
    <row r="158" spans="1:6" ht="25.5" x14ac:dyDescent="0.2">
      <c r="A158" s="19">
        <f>IF(C158&lt;&gt;"",MAX($A$12:A157)+1,"")</f>
        <v>135</v>
      </c>
      <c r="B158" s="18" t="s">
        <v>137</v>
      </c>
      <c r="C158" s="20" t="s">
        <v>14</v>
      </c>
      <c r="D158" s="58">
        <v>1</v>
      </c>
      <c r="E158" s="45"/>
      <c r="F158" s="21"/>
    </row>
    <row r="159" spans="1:6" ht="25.5" x14ac:dyDescent="0.2">
      <c r="A159" s="19">
        <f>IF(C159&lt;&gt;"",MAX($A$12:A158)+1,"")</f>
        <v>136</v>
      </c>
      <c r="B159" s="18" t="s">
        <v>138</v>
      </c>
      <c r="C159" s="20" t="s">
        <v>14</v>
      </c>
      <c r="D159" s="58">
        <v>2</v>
      </c>
      <c r="E159" s="45"/>
      <c r="F159" s="21"/>
    </row>
    <row r="160" spans="1:6" ht="25.5" x14ac:dyDescent="0.2">
      <c r="A160" s="19">
        <f>IF(C160&lt;&gt;"",MAX($A$12:A159)+1,"")</f>
        <v>137</v>
      </c>
      <c r="B160" s="23" t="s">
        <v>139</v>
      </c>
      <c r="C160" s="24" t="s">
        <v>14</v>
      </c>
      <c r="D160" s="58">
        <v>2</v>
      </c>
      <c r="E160" s="45"/>
      <c r="F160" s="21"/>
    </row>
    <row r="161" spans="1:8" x14ac:dyDescent="0.2">
      <c r="A161" s="19">
        <f>IF(C161&lt;&gt;"",MAX($A$12:A160)+1,"")</f>
        <v>138</v>
      </c>
      <c r="B161" s="18" t="s">
        <v>140</v>
      </c>
      <c r="C161" s="24" t="s">
        <v>231</v>
      </c>
      <c r="D161" s="58">
        <v>1</v>
      </c>
      <c r="E161" s="45"/>
      <c r="F161" s="21"/>
      <c r="G161" s="110"/>
      <c r="H161" s="110"/>
    </row>
    <row r="162" spans="1:8" x14ac:dyDescent="0.2">
      <c r="A162" s="91" t="s">
        <v>141</v>
      </c>
      <c r="B162" s="92"/>
      <c r="C162" s="91"/>
      <c r="D162" s="93"/>
      <c r="E162" s="94"/>
      <c r="F162" s="95"/>
      <c r="G162" s="110"/>
      <c r="H162" s="110"/>
    </row>
    <row r="163" spans="1:8" x14ac:dyDescent="0.2">
      <c r="A163" s="91" t="s">
        <v>142</v>
      </c>
      <c r="B163" s="92"/>
      <c r="C163" s="91"/>
      <c r="D163" s="93"/>
      <c r="E163" s="94"/>
      <c r="F163" s="95"/>
      <c r="G163" s="110"/>
      <c r="H163" s="110"/>
    </row>
    <row r="164" spans="1:8" ht="25.5" x14ac:dyDescent="0.2">
      <c r="A164" s="19">
        <f>IF(C164&lt;&gt;"",MAX($A$12:A163)+1,"")</f>
        <v>139</v>
      </c>
      <c r="B164" s="18" t="s">
        <v>19</v>
      </c>
      <c r="C164" s="20" t="s">
        <v>20</v>
      </c>
      <c r="D164" s="56">
        <v>90</v>
      </c>
      <c r="E164" s="44"/>
      <c r="F164" s="21"/>
      <c r="G164" s="110"/>
      <c r="H164" s="110"/>
    </row>
    <row r="165" spans="1:8" x14ac:dyDescent="0.2">
      <c r="A165" s="19">
        <f>IF(C165&lt;&gt;"",MAX($A$12:A164)+1,"")</f>
        <v>140</v>
      </c>
      <c r="B165" s="18" t="s">
        <v>26</v>
      </c>
      <c r="C165" s="20" t="s">
        <v>20</v>
      </c>
      <c r="D165" s="56">
        <v>6</v>
      </c>
      <c r="E165" s="44"/>
      <c r="F165" s="21"/>
      <c r="G165" s="110"/>
      <c r="H165" s="110"/>
    </row>
    <row r="166" spans="1:8" x14ac:dyDescent="0.2">
      <c r="A166" s="19">
        <f>IF(C166&lt;&gt;"",MAX($A$12:A165)+1,"")</f>
        <v>141</v>
      </c>
      <c r="B166" s="18" t="s">
        <v>143</v>
      </c>
      <c r="C166" s="20" t="s">
        <v>20</v>
      </c>
      <c r="D166" s="56">
        <v>2</v>
      </c>
      <c r="E166" s="44"/>
      <c r="F166" s="21"/>
      <c r="G166" s="110"/>
      <c r="H166" s="110"/>
    </row>
    <row r="167" spans="1:8" ht="25.5" x14ac:dyDescent="0.2">
      <c r="A167" s="19">
        <f>IF(C167&lt;&gt;"",MAX($A$12:A166)+1,"")</f>
        <v>142</v>
      </c>
      <c r="B167" s="18" t="s">
        <v>144</v>
      </c>
      <c r="C167" s="96" t="s">
        <v>20</v>
      </c>
      <c r="D167" s="56">
        <v>18</v>
      </c>
      <c r="E167" s="44"/>
      <c r="F167" s="21"/>
      <c r="G167" s="110"/>
      <c r="H167" s="110"/>
    </row>
    <row r="168" spans="1:8" ht="38.25" x14ac:dyDescent="0.2">
      <c r="A168" s="19">
        <f>IF(C168&lt;&gt;"",MAX($A$12:A167)+1,"")</f>
        <v>143</v>
      </c>
      <c r="B168" s="121" t="s">
        <v>22</v>
      </c>
      <c r="C168" s="20" t="s">
        <v>20</v>
      </c>
      <c r="D168" s="56">
        <v>8</v>
      </c>
      <c r="E168" s="44"/>
      <c r="F168" s="21"/>
      <c r="G168" s="110"/>
      <c r="H168" s="110"/>
    </row>
    <row r="169" spans="1:8" ht="38.25" x14ac:dyDescent="0.2">
      <c r="A169" s="19">
        <f>IF(C169&lt;&gt;"",MAX($A$12:A168)+1,"")</f>
        <v>144</v>
      </c>
      <c r="B169" s="23" t="s">
        <v>23</v>
      </c>
      <c r="C169" s="20" t="s">
        <v>20</v>
      </c>
      <c r="D169" s="56">
        <v>40</v>
      </c>
      <c r="E169" s="44"/>
      <c r="F169" s="21"/>
      <c r="G169" s="110"/>
      <c r="H169" s="110"/>
    </row>
    <row r="170" spans="1:8" ht="38.25" x14ac:dyDescent="0.2">
      <c r="A170" s="19">
        <f>IF(C170&lt;&gt;"",MAX($A$12:A169)+1,"")</f>
        <v>145</v>
      </c>
      <c r="B170" s="23" t="s">
        <v>24</v>
      </c>
      <c r="C170" s="20" t="s">
        <v>20</v>
      </c>
      <c r="D170" s="56">
        <v>20</v>
      </c>
      <c r="E170" s="44"/>
      <c r="F170" s="21"/>
      <c r="G170" s="110"/>
      <c r="H170" s="110"/>
    </row>
    <row r="171" spans="1:8" ht="25.5" x14ac:dyDescent="0.2">
      <c r="A171" s="19">
        <f>IF(C171&lt;&gt;"",MAX($A$12:A170)+1,"")</f>
        <v>146</v>
      </c>
      <c r="B171" s="18" t="s">
        <v>145</v>
      </c>
      <c r="C171" s="20" t="s">
        <v>232</v>
      </c>
      <c r="D171" s="56">
        <v>142</v>
      </c>
      <c r="E171" s="44"/>
      <c r="F171" s="21"/>
      <c r="G171" s="110"/>
      <c r="H171" s="110"/>
    </row>
    <row r="172" spans="1:8" ht="25.5" x14ac:dyDescent="0.2">
      <c r="A172" s="19">
        <f>IF(C172&lt;&gt;"",MAX($A$12:A171)+1,"")</f>
        <v>147</v>
      </c>
      <c r="B172" s="18" t="s">
        <v>146</v>
      </c>
      <c r="C172" s="20" t="s">
        <v>232</v>
      </c>
      <c r="D172" s="56">
        <v>142</v>
      </c>
      <c r="E172" s="44"/>
      <c r="F172" s="21"/>
      <c r="G172" s="110"/>
      <c r="H172" s="110"/>
    </row>
    <row r="173" spans="1:8" ht="127.5" x14ac:dyDescent="0.2">
      <c r="A173" s="19">
        <f>IF(C173&lt;&gt;"",MAX($A$12:A172)+1,"")</f>
        <v>148</v>
      </c>
      <c r="B173" s="18" t="s">
        <v>147</v>
      </c>
      <c r="C173" s="20" t="s">
        <v>231</v>
      </c>
      <c r="D173" s="56">
        <v>1</v>
      </c>
      <c r="E173" s="44"/>
      <c r="F173" s="21"/>
      <c r="G173" s="110"/>
      <c r="H173" s="110"/>
    </row>
    <row r="174" spans="1:8" x14ac:dyDescent="0.2">
      <c r="A174" s="9" t="s">
        <v>148</v>
      </c>
      <c r="B174" s="10"/>
      <c r="C174" s="9"/>
      <c r="D174" s="55"/>
      <c r="E174" s="43"/>
      <c r="F174" s="40"/>
      <c r="G174" s="110"/>
      <c r="H174" s="111"/>
    </row>
    <row r="175" spans="1:8" x14ac:dyDescent="0.2">
      <c r="A175" s="100" t="s">
        <v>149</v>
      </c>
      <c r="B175" s="29"/>
      <c r="C175" s="101"/>
      <c r="D175" s="102"/>
      <c r="E175" s="103"/>
      <c r="F175" s="104"/>
      <c r="G175" s="110"/>
      <c r="H175" s="110"/>
    </row>
    <row r="176" spans="1:8" x14ac:dyDescent="0.2">
      <c r="A176" s="19">
        <f>IF(C176&lt;&gt;"",MAX($A$12:A175)+1,"")</f>
        <v>149</v>
      </c>
      <c r="B176" s="18" t="s">
        <v>150</v>
      </c>
      <c r="C176" s="27" t="s">
        <v>20</v>
      </c>
      <c r="D176" s="59">
        <v>10</v>
      </c>
      <c r="E176" s="46"/>
      <c r="F176" s="42"/>
      <c r="G176" s="110"/>
      <c r="H176" s="110"/>
    </row>
    <row r="177" spans="1:6" ht="25.5" x14ac:dyDescent="0.2">
      <c r="A177" s="19">
        <f>IF(C177&lt;&gt;"",MAX($A$10:A176)+1,"")</f>
        <v>150</v>
      </c>
      <c r="B177" s="18" t="s">
        <v>151</v>
      </c>
      <c r="C177" s="27" t="s">
        <v>20</v>
      </c>
      <c r="D177" s="60">
        <v>85</v>
      </c>
      <c r="E177" s="47"/>
      <c r="F177" s="42"/>
    </row>
    <row r="178" spans="1:6" ht="25.5" x14ac:dyDescent="0.2">
      <c r="A178" s="19">
        <f>IF(C178&lt;&gt;"",MAX($A$10:A177)+1,"")</f>
        <v>151</v>
      </c>
      <c r="B178" s="18" t="s">
        <v>58</v>
      </c>
      <c r="C178" s="27" t="s">
        <v>20</v>
      </c>
      <c r="D178" s="60">
        <v>30</v>
      </c>
      <c r="E178" s="47"/>
      <c r="F178" s="42"/>
    </row>
    <row r="179" spans="1:6" ht="38.25" x14ac:dyDescent="0.2">
      <c r="A179" s="19">
        <f>IF(C179&lt;&gt;"",MAX($A$10:A178)+1,"")</f>
        <v>152</v>
      </c>
      <c r="B179" s="18" t="s">
        <v>152</v>
      </c>
      <c r="C179" s="27" t="s">
        <v>20</v>
      </c>
      <c r="D179" s="60">
        <v>70</v>
      </c>
      <c r="E179" s="47"/>
      <c r="F179" s="42"/>
    </row>
    <row r="180" spans="1:6" ht="25.5" x14ac:dyDescent="0.2">
      <c r="A180" s="19">
        <f>IF(C180&lt;&gt;"",MAX($A$10:A179)+1,"")</f>
        <v>153</v>
      </c>
      <c r="B180" s="18" t="s">
        <v>21</v>
      </c>
      <c r="C180" s="27" t="s">
        <v>20</v>
      </c>
      <c r="D180" s="60">
        <v>15</v>
      </c>
      <c r="E180" s="47"/>
      <c r="F180" s="42"/>
    </row>
    <row r="181" spans="1:6" ht="38.25" x14ac:dyDescent="0.2">
      <c r="A181" s="19">
        <f>IF(C181&lt;&gt;"",MAX($A$10:A180)+1,"")</f>
        <v>154</v>
      </c>
      <c r="B181" s="18" t="s">
        <v>153</v>
      </c>
      <c r="C181" s="27" t="s">
        <v>20</v>
      </c>
      <c r="D181" s="60">
        <v>55</v>
      </c>
      <c r="E181" s="47"/>
      <c r="F181" s="42"/>
    </row>
    <row r="182" spans="1:6" x14ac:dyDescent="0.2">
      <c r="A182" s="19">
        <f>IF(C182&lt;&gt;"",MAX($A$10:A181)+1,"")</f>
        <v>155</v>
      </c>
      <c r="B182" s="18" t="s">
        <v>154</v>
      </c>
      <c r="C182" s="27" t="s">
        <v>20</v>
      </c>
      <c r="D182" s="60">
        <v>5</v>
      </c>
      <c r="E182" s="47"/>
      <c r="F182" s="42"/>
    </row>
    <row r="183" spans="1:6" ht="51" x14ac:dyDescent="0.2">
      <c r="A183" s="19">
        <f>IF(C183&lt;&gt;"",MAX($A$10:A182)+1,"")</f>
        <v>156</v>
      </c>
      <c r="B183" s="18" t="s">
        <v>155</v>
      </c>
      <c r="C183" s="27" t="s">
        <v>20</v>
      </c>
      <c r="D183" s="60">
        <v>3</v>
      </c>
      <c r="E183" s="47"/>
      <c r="F183" s="42"/>
    </row>
    <row r="184" spans="1:6" ht="51" x14ac:dyDescent="0.2">
      <c r="A184" s="19">
        <f>IF(C184&lt;&gt;"",MAX($A$10:A183)+1,"")</f>
        <v>157</v>
      </c>
      <c r="B184" s="18" t="s">
        <v>45</v>
      </c>
      <c r="C184" s="27" t="s">
        <v>20</v>
      </c>
      <c r="D184" s="60">
        <v>32</v>
      </c>
      <c r="E184" s="47"/>
      <c r="F184" s="42"/>
    </row>
    <row r="185" spans="1:6" ht="25.5" x14ac:dyDescent="0.2">
      <c r="A185" s="19">
        <f>IF(C185&lt;&gt;"",MAX($A$10:A184)+1,"")</f>
        <v>158</v>
      </c>
      <c r="B185" s="18" t="s">
        <v>46</v>
      </c>
      <c r="C185" s="27" t="s">
        <v>47</v>
      </c>
      <c r="D185" s="60">
        <f>+D184*120</f>
        <v>3840</v>
      </c>
      <c r="E185" s="47"/>
      <c r="F185" s="42"/>
    </row>
    <row r="186" spans="1:6" x14ac:dyDescent="0.2">
      <c r="A186" s="19">
        <f>IF(C186&lt;&gt;"",MAX($A$10:A185)+1,"")</f>
        <v>159</v>
      </c>
      <c r="B186" s="18" t="s">
        <v>156</v>
      </c>
      <c r="C186" s="27" t="s">
        <v>32</v>
      </c>
      <c r="D186" s="60">
        <v>65</v>
      </c>
      <c r="E186" s="47"/>
      <c r="F186" s="42"/>
    </row>
    <row r="187" spans="1:6" ht="25.5" x14ac:dyDescent="0.2">
      <c r="A187" s="19">
        <f>IF(C187&lt;&gt;"",MAX($A$10:A186)+1,"")</f>
        <v>160</v>
      </c>
      <c r="B187" s="122" t="s">
        <v>229</v>
      </c>
      <c r="C187" s="27" t="s">
        <v>32</v>
      </c>
      <c r="D187" s="60">
        <v>21</v>
      </c>
      <c r="E187" s="47"/>
      <c r="F187" s="42"/>
    </row>
    <row r="188" spans="1:6" ht="25.5" x14ac:dyDescent="0.2">
      <c r="A188" s="19">
        <f>IF(C188&lt;&gt;"",MAX($A$10:A187)+1,"")</f>
        <v>161</v>
      </c>
      <c r="B188" s="122" t="s">
        <v>157</v>
      </c>
      <c r="C188" s="27" t="s">
        <v>232</v>
      </c>
      <c r="D188" s="60">
        <v>20</v>
      </c>
      <c r="E188" s="47"/>
      <c r="F188" s="42"/>
    </row>
    <row r="189" spans="1:6" x14ac:dyDescent="0.2">
      <c r="A189" s="19">
        <f>IF(C189&lt;&gt;"",MAX($A$10:A188)+1,"")</f>
        <v>162</v>
      </c>
      <c r="B189" s="122" t="s">
        <v>158</v>
      </c>
      <c r="C189" s="27" t="s">
        <v>14</v>
      </c>
      <c r="D189" s="60">
        <v>1</v>
      </c>
      <c r="E189" s="47"/>
      <c r="F189" s="42"/>
    </row>
    <row r="190" spans="1:6" x14ac:dyDescent="0.2">
      <c r="A190" s="19">
        <f>IF(C190&lt;&gt;"",MAX($A$10:A189)+1,"")</f>
        <v>163</v>
      </c>
      <c r="B190" s="122" t="s">
        <v>159</v>
      </c>
      <c r="C190" s="27" t="s">
        <v>14</v>
      </c>
      <c r="D190" s="60">
        <f>D189</f>
        <v>1</v>
      </c>
      <c r="E190" s="47"/>
      <c r="F190" s="42"/>
    </row>
    <row r="191" spans="1:6" ht="63.75" x14ac:dyDescent="0.2">
      <c r="A191" s="19">
        <f>IF(C191&lt;&gt;"",MAX($A$10:A190)+1,"")</f>
        <v>164</v>
      </c>
      <c r="B191" s="122" t="s">
        <v>230</v>
      </c>
      <c r="C191" s="28" t="s">
        <v>231</v>
      </c>
      <c r="D191" s="60">
        <v>1</v>
      </c>
      <c r="E191" s="47"/>
      <c r="F191" s="42"/>
    </row>
    <row r="192" spans="1:6" x14ac:dyDescent="0.2">
      <c r="A192" s="19">
        <f>IF(C192&lt;&gt;"",MAX($A$10:A191)+1,"")</f>
        <v>165</v>
      </c>
      <c r="B192" s="123" t="s">
        <v>224</v>
      </c>
      <c r="C192" s="27" t="s">
        <v>32</v>
      </c>
      <c r="D192" s="60">
        <v>7</v>
      </c>
      <c r="E192" s="47"/>
      <c r="F192" s="42"/>
    </row>
    <row r="193" spans="1:6" ht="25.5" x14ac:dyDescent="0.2">
      <c r="A193" s="19">
        <f>IF(C193&lt;&gt;"",MAX($A$10:A192)+1,"")</f>
        <v>166</v>
      </c>
      <c r="B193" s="18" t="s">
        <v>160</v>
      </c>
      <c r="C193" s="27" t="s">
        <v>14</v>
      </c>
      <c r="D193" s="60">
        <v>25</v>
      </c>
      <c r="E193" s="47"/>
      <c r="F193" s="42"/>
    </row>
    <row r="194" spans="1:6" x14ac:dyDescent="0.2">
      <c r="A194" s="105" t="s">
        <v>161</v>
      </c>
      <c r="B194" s="29"/>
      <c r="C194" s="30"/>
      <c r="D194" s="61"/>
      <c r="E194" s="48"/>
      <c r="F194" s="67"/>
    </row>
    <row r="195" spans="1:6" x14ac:dyDescent="0.2">
      <c r="A195" s="19">
        <f>IF(C195&lt;&gt;"",MAX($A$10:A194)+1,"")</f>
        <v>167</v>
      </c>
      <c r="B195" s="31" t="s">
        <v>162</v>
      </c>
      <c r="C195" s="27" t="s">
        <v>20</v>
      </c>
      <c r="D195" s="60">
        <v>3925</v>
      </c>
      <c r="E195" s="47"/>
      <c r="F195" s="42"/>
    </row>
    <row r="196" spans="1:6" ht="25.5" x14ac:dyDescent="0.2">
      <c r="A196" s="19">
        <f>IF(C196&lt;&gt;"",MAX($A$10:A195)+1,"")</f>
        <v>168</v>
      </c>
      <c r="B196" s="124" t="s">
        <v>163</v>
      </c>
      <c r="C196" s="27" t="s">
        <v>20</v>
      </c>
      <c r="D196" s="60">
        <f>15475+500</f>
        <v>15975</v>
      </c>
      <c r="E196" s="47"/>
      <c r="F196" s="42"/>
    </row>
    <row r="197" spans="1:6" ht="25.5" x14ac:dyDescent="0.2">
      <c r="A197" s="19">
        <f>IF(C197&lt;&gt;"",MAX($A$10:A196)+1,"")</f>
        <v>169</v>
      </c>
      <c r="B197" s="31" t="s">
        <v>58</v>
      </c>
      <c r="C197" s="27" t="s">
        <v>20</v>
      </c>
      <c r="D197" s="60">
        <v>4190</v>
      </c>
      <c r="E197" s="47"/>
      <c r="F197" s="42"/>
    </row>
    <row r="198" spans="1:6" x14ac:dyDescent="0.2">
      <c r="A198" s="19" t="str">
        <f>IF(C198&lt;&gt;"",MAX($A$10:A197)+1,"")</f>
        <v/>
      </c>
      <c r="B198" s="11" t="s">
        <v>164</v>
      </c>
      <c r="C198" s="32"/>
      <c r="D198" s="62"/>
      <c r="E198" s="49"/>
      <c r="F198" s="42"/>
    </row>
    <row r="199" spans="1:6" x14ac:dyDescent="0.2">
      <c r="A199" s="19">
        <f>IF(C199&lt;&gt;"",MAX($A$10:A198)+1,"")</f>
        <v>170</v>
      </c>
      <c r="B199" s="33" t="s">
        <v>165</v>
      </c>
      <c r="C199" s="27" t="s">
        <v>232</v>
      </c>
      <c r="D199" s="60">
        <f>ROUNDUP((31.9*8*2)+(31*8),-1)</f>
        <v>760</v>
      </c>
      <c r="E199" s="47"/>
      <c r="F199" s="42"/>
    </row>
    <row r="200" spans="1:6" x14ac:dyDescent="0.2">
      <c r="A200" s="19">
        <f>IF(C200&lt;&gt;"",MAX($A$10:A199)+1,"")</f>
        <v>171</v>
      </c>
      <c r="B200" s="33" t="s">
        <v>166</v>
      </c>
      <c r="C200" s="27" t="s">
        <v>232</v>
      </c>
      <c r="D200" s="60">
        <f>30*3</f>
        <v>90</v>
      </c>
      <c r="E200" s="47"/>
      <c r="F200" s="42"/>
    </row>
    <row r="201" spans="1:6" ht="25.5" x14ac:dyDescent="0.2">
      <c r="A201" s="19">
        <f>IF(C201&lt;&gt;"",MAX($A$10:A200)+1,"")</f>
        <v>172</v>
      </c>
      <c r="B201" s="33" t="s">
        <v>167</v>
      </c>
      <c r="C201" s="27" t="s">
        <v>232</v>
      </c>
      <c r="D201" s="60">
        <v>354</v>
      </c>
      <c r="E201" s="47"/>
      <c r="F201" s="42"/>
    </row>
    <row r="202" spans="1:6" ht="25.5" x14ac:dyDescent="0.2">
      <c r="A202" s="19">
        <f>IF(C202&lt;&gt;"",MAX($A$10:A201)+1,"")</f>
        <v>173</v>
      </c>
      <c r="B202" s="125" t="s">
        <v>157</v>
      </c>
      <c r="C202" s="27" t="s">
        <v>232</v>
      </c>
      <c r="D202" s="60">
        <v>364</v>
      </c>
      <c r="E202" s="47"/>
      <c r="F202" s="42"/>
    </row>
    <row r="203" spans="1:6" ht="38.25" x14ac:dyDescent="0.2">
      <c r="A203" s="19">
        <f>IF(C203&lt;&gt;"",MAX($A$10:A202)+1,"")</f>
        <v>174</v>
      </c>
      <c r="B203" s="17" t="s">
        <v>168</v>
      </c>
      <c r="C203" s="27" t="s">
        <v>232</v>
      </c>
      <c r="D203" s="60">
        <v>51</v>
      </c>
      <c r="E203" s="47"/>
      <c r="F203" s="42"/>
    </row>
    <row r="204" spans="1:6" ht="38.25" x14ac:dyDescent="0.2">
      <c r="A204" s="19">
        <f>IF(C204&lt;&gt;"",MAX($A$10:A203)+1,"")</f>
        <v>175</v>
      </c>
      <c r="B204" s="17" t="s">
        <v>169</v>
      </c>
      <c r="C204" s="27" t="s">
        <v>232</v>
      </c>
      <c r="D204" s="60">
        <v>48</v>
      </c>
      <c r="E204" s="47"/>
      <c r="F204" s="42"/>
    </row>
    <row r="205" spans="1:6" ht="38.25" x14ac:dyDescent="0.2">
      <c r="A205" s="19">
        <f>IF(C205&lt;&gt;"",MAX($A$10:A204)+1,"")</f>
        <v>176</v>
      </c>
      <c r="B205" s="17" t="s">
        <v>170</v>
      </c>
      <c r="C205" s="27" t="s">
        <v>232</v>
      </c>
      <c r="D205" s="60">
        <v>96</v>
      </c>
      <c r="E205" s="47"/>
      <c r="F205" s="42"/>
    </row>
    <row r="206" spans="1:6" ht="38.25" x14ac:dyDescent="0.2">
      <c r="A206" s="19">
        <f>IF(C206&lt;&gt;"",MAX($A$10:A205)+1,"")</f>
        <v>177</v>
      </c>
      <c r="B206" s="17" t="s">
        <v>171</v>
      </c>
      <c r="C206" s="27" t="s">
        <v>232</v>
      </c>
      <c r="D206" s="60">
        <v>288</v>
      </c>
      <c r="E206" s="47"/>
      <c r="F206" s="42"/>
    </row>
    <row r="207" spans="1:6" ht="38.25" x14ac:dyDescent="0.2">
      <c r="A207" s="19">
        <f>IF(C207&lt;&gt;"",MAX($A$10:A206)+1,"")</f>
        <v>178</v>
      </c>
      <c r="B207" s="126" t="s">
        <v>225</v>
      </c>
      <c r="C207" s="27" t="s">
        <v>14</v>
      </c>
      <c r="D207" s="60">
        <v>3</v>
      </c>
      <c r="E207" s="47"/>
      <c r="F207" s="42"/>
    </row>
    <row r="208" spans="1:6" ht="38.25" x14ac:dyDescent="0.2">
      <c r="A208" s="19">
        <f>IF(C208&lt;&gt;"",MAX($A$10:A207)+1,"")</f>
        <v>179</v>
      </c>
      <c r="B208" s="17" t="s">
        <v>172</v>
      </c>
      <c r="C208" s="27" t="s">
        <v>14</v>
      </c>
      <c r="D208" s="60">
        <v>3</v>
      </c>
      <c r="E208" s="47"/>
      <c r="F208" s="42"/>
    </row>
    <row r="209" spans="1:6" ht="38.25" x14ac:dyDescent="0.2">
      <c r="A209" s="19">
        <f>IF(C209&lt;&gt;"",MAX($A$10:A208)+1,"")</f>
        <v>180</v>
      </c>
      <c r="B209" s="17" t="s">
        <v>173</v>
      </c>
      <c r="C209" s="27" t="s">
        <v>14</v>
      </c>
      <c r="D209" s="60">
        <v>6</v>
      </c>
      <c r="E209" s="47"/>
      <c r="F209" s="42"/>
    </row>
    <row r="210" spans="1:6" ht="38.25" x14ac:dyDescent="0.2">
      <c r="A210" s="19">
        <f>IF(C210&lt;&gt;"",MAX($A$10:A209)+1,"")</f>
        <v>181</v>
      </c>
      <c r="B210" s="17" t="s">
        <v>174</v>
      </c>
      <c r="C210" s="27" t="s">
        <v>14</v>
      </c>
      <c r="D210" s="60">
        <v>24</v>
      </c>
      <c r="E210" s="47"/>
      <c r="F210" s="42"/>
    </row>
    <row r="211" spans="1:6" ht="38.25" x14ac:dyDescent="0.2">
      <c r="A211" s="19">
        <f>IF(C211&lt;&gt;"",MAX($A$10:A210)+1,"")</f>
        <v>182</v>
      </c>
      <c r="B211" s="17" t="s">
        <v>175</v>
      </c>
      <c r="C211" s="27" t="s">
        <v>14</v>
      </c>
      <c r="D211" s="60">
        <v>3</v>
      </c>
      <c r="E211" s="47"/>
      <c r="F211" s="42"/>
    </row>
    <row r="212" spans="1:6" ht="38.25" x14ac:dyDescent="0.2">
      <c r="A212" s="19">
        <f>IF(C212&lt;&gt;"",MAX($A$10:A211)+1,"")</f>
        <v>183</v>
      </c>
      <c r="B212" s="17" t="s">
        <v>176</v>
      </c>
      <c r="C212" s="27" t="s">
        <v>14</v>
      </c>
      <c r="D212" s="60">
        <v>18</v>
      </c>
      <c r="E212" s="47"/>
      <c r="F212" s="42"/>
    </row>
    <row r="213" spans="1:6" ht="38.25" x14ac:dyDescent="0.2">
      <c r="A213" s="19">
        <f>IF(C213&lt;&gt;"",MAX($A$10:A212)+1,"")</f>
        <v>184</v>
      </c>
      <c r="B213" s="17" t="s">
        <v>177</v>
      </c>
      <c r="C213" s="27" t="s">
        <v>14</v>
      </c>
      <c r="D213" s="60">
        <v>24</v>
      </c>
      <c r="E213" s="47"/>
      <c r="F213" s="42"/>
    </row>
    <row r="214" spans="1:6" ht="38.25" x14ac:dyDescent="0.2">
      <c r="A214" s="19">
        <f>IF(C214&lt;&gt;"",MAX($A$10:A213)+1,"")</f>
        <v>185</v>
      </c>
      <c r="B214" s="17" t="s">
        <v>178</v>
      </c>
      <c r="C214" s="27" t="s">
        <v>14</v>
      </c>
      <c r="D214" s="60">
        <f>16*3</f>
        <v>48</v>
      </c>
      <c r="E214" s="47"/>
      <c r="F214" s="42"/>
    </row>
    <row r="215" spans="1:6" x14ac:dyDescent="0.2">
      <c r="A215" s="19">
        <f>IF(C215&lt;&gt;"",MAX($A$10:A214)+1,"")</f>
        <v>186</v>
      </c>
      <c r="B215" s="31" t="s">
        <v>179</v>
      </c>
      <c r="C215" s="27" t="s">
        <v>14</v>
      </c>
      <c r="D215" s="60">
        <f>8*3</f>
        <v>24</v>
      </c>
      <c r="E215" s="47"/>
      <c r="F215" s="42"/>
    </row>
    <row r="216" spans="1:6" x14ac:dyDescent="0.2">
      <c r="A216" s="19">
        <f>IF(C216&lt;&gt;"",MAX($A$10:A215)+1,"")</f>
        <v>187</v>
      </c>
      <c r="B216" s="31" t="s">
        <v>180</v>
      </c>
      <c r="C216" s="27" t="s">
        <v>14</v>
      </c>
      <c r="D216" s="60">
        <v>2</v>
      </c>
      <c r="E216" s="47"/>
      <c r="F216" s="42"/>
    </row>
    <row r="217" spans="1:6" x14ac:dyDescent="0.2">
      <c r="A217" s="19">
        <f>IF(C217&lt;&gt;"",MAX($A$10:A216)+1,"")</f>
        <v>188</v>
      </c>
      <c r="B217" s="31" t="s">
        <v>181</v>
      </c>
      <c r="C217" s="27" t="s">
        <v>14</v>
      </c>
      <c r="D217" s="60">
        <v>10</v>
      </c>
      <c r="E217" s="47"/>
      <c r="F217" s="42"/>
    </row>
    <row r="218" spans="1:6" x14ac:dyDescent="0.2">
      <c r="A218" s="19">
        <f>IF(C218&lt;&gt;"",MAX($A$10:A217)+1,"")</f>
        <v>189</v>
      </c>
      <c r="B218" s="31" t="s">
        <v>182</v>
      </c>
      <c r="C218" s="27" t="s">
        <v>14</v>
      </c>
      <c r="D218" s="60">
        <v>48</v>
      </c>
      <c r="E218" s="47"/>
      <c r="F218" s="42"/>
    </row>
    <row r="219" spans="1:6" x14ac:dyDescent="0.2">
      <c r="A219" s="19">
        <f>IF(C219&lt;&gt;"",MAX($A$10:A218)+1,"")</f>
        <v>190</v>
      </c>
      <c r="B219" s="31" t="s">
        <v>183</v>
      </c>
      <c r="C219" s="27" t="s">
        <v>14</v>
      </c>
      <c r="D219" s="60">
        <v>2</v>
      </c>
      <c r="E219" s="47"/>
      <c r="F219" s="42"/>
    </row>
    <row r="220" spans="1:6" x14ac:dyDescent="0.2">
      <c r="A220" s="19">
        <f>IF(C220&lt;&gt;"",MAX($A$10:A219)+1,"")</f>
        <v>191</v>
      </c>
      <c r="B220" s="31" t="s">
        <v>184</v>
      </c>
      <c r="C220" s="27" t="s">
        <v>14</v>
      </c>
      <c r="D220" s="60">
        <v>2</v>
      </c>
      <c r="E220" s="47"/>
      <c r="F220" s="42"/>
    </row>
    <row r="221" spans="1:6" x14ac:dyDescent="0.2">
      <c r="A221" s="19">
        <f>IF(C221&lt;&gt;"",MAX($A$10:A220)+1,"")</f>
        <v>192</v>
      </c>
      <c r="B221" s="31" t="s">
        <v>185</v>
      </c>
      <c r="C221" s="27" t="s">
        <v>14</v>
      </c>
      <c r="D221" s="60">
        <v>24</v>
      </c>
      <c r="E221" s="47"/>
      <c r="F221" s="42"/>
    </row>
    <row r="222" spans="1:6" x14ac:dyDescent="0.2">
      <c r="A222" s="19">
        <f>IF(C222&lt;&gt;"",MAX($A$10:A221)+1,"")</f>
        <v>193</v>
      </c>
      <c r="B222" s="31" t="s">
        <v>186</v>
      </c>
      <c r="C222" s="27" t="s">
        <v>14</v>
      </c>
      <c r="D222" s="60">
        <v>3</v>
      </c>
      <c r="E222" s="47"/>
      <c r="F222" s="42"/>
    </row>
    <row r="223" spans="1:6" x14ac:dyDescent="0.2">
      <c r="A223" s="19">
        <f>IF(C223&lt;&gt;"",MAX($A$10:A222)+1,"")</f>
        <v>194</v>
      </c>
      <c r="B223" s="31" t="s">
        <v>187</v>
      </c>
      <c r="C223" s="27" t="s">
        <v>14</v>
      </c>
      <c r="D223" s="60">
        <v>3</v>
      </c>
      <c r="E223" s="47"/>
      <c r="F223" s="42"/>
    </row>
    <row r="224" spans="1:6" x14ac:dyDescent="0.2">
      <c r="A224" s="19">
        <f>IF(C224&lt;&gt;"",MAX($A$10:A223)+1,"")</f>
        <v>195</v>
      </c>
      <c r="B224" s="17" t="s">
        <v>158</v>
      </c>
      <c r="C224" s="27" t="s">
        <v>14</v>
      </c>
      <c r="D224" s="60">
        <v>13</v>
      </c>
      <c r="E224" s="47"/>
      <c r="F224" s="42"/>
    </row>
    <row r="225" spans="1:6" x14ac:dyDescent="0.2">
      <c r="A225" s="19">
        <f>IF(C225&lt;&gt;"",MAX($A$10:A224)+1,"")</f>
        <v>196</v>
      </c>
      <c r="B225" s="33" t="s">
        <v>159</v>
      </c>
      <c r="C225" s="27" t="s">
        <v>14</v>
      </c>
      <c r="D225" s="60">
        <f>+D224</f>
        <v>13</v>
      </c>
      <c r="E225" s="47"/>
      <c r="F225" s="42"/>
    </row>
    <row r="226" spans="1:6" ht="25.5" x14ac:dyDescent="0.2">
      <c r="A226" s="19">
        <f>IF(C226&lt;&gt;"",MAX($A$10:A225)+1,"")</f>
        <v>197</v>
      </c>
      <c r="B226" s="33" t="s">
        <v>160</v>
      </c>
      <c r="C226" s="27" t="s">
        <v>14</v>
      </c>
      <c r="D226" s="60">
        <v>63</v>
      </c>
      <c r="E226" s="47"/>
      <c r="F226" s="42"/>
    </row>
    <row r="227" spans="1:6" x14ac:dyDescent="0.2">
      <c r="A227" s="19">
        <f>IF(C227&lt;&gt;"",MAX($A$10:A226)+1,"")</f>
        <v>198</v>
      </c>
      <c r="B227" s="17" t="s">
        <v>188</v>
      </c>
      <c r="C227" s="27" t="s">
        <v>14</v>
      </c>
      <c r="D227" s="60">
        <f>D214</f>
        <v>48</v>
      </c>
      <c r="E227" s="47"/>
      <c r="F227" s="42"/>
    </row>
    <row r="228" spans="1:6" x14ac:dyDescent="0.2">
      <c r="A228" s="19">
        <f>IF(C228&lt;&gt;"",MAX($A$10:A227)+1,"")</f>
        <v>199</v>
      </c>
      <c r="B228" s="17" t="s">
        <v>189</v>
      </c>
      <c r="C228" s="27" t="s">
        <v>20</v>
      </c>
      <c r="D228" s="60">
        <f>1.3*1.3*0.1*D227</f>
        <v>8.1120000000000019</v>
      </c>
      <c r="E228" s="47"/>
      <c r="F228" s="42"/>
    </row>
    <row r="229" spans="1:6" x14ac:dyDescent="0.2">
      <c r="A229" s="19">
        <f>IF(C229&lt;&gt;"",MAX($A$10:A228)+1,"")</f>
        <v>200</v>
      </c>
      <c r="B229" s="34" t="s">
        <v>190</v>
      </c>
      <c r="C229" s="27" t="s">
        <v>14</v>
      </c>
      <c r="D229" s="60">
        <f>32*3</f>
        <v>96</v>
      </c>
      <c r="E229" s="47"/>
      <c r="F229" s="42"/>
    </row>
    <row r="230" spans="1:6" x14ac:dyDescent="0.2">
      <c r="A230" s="19" t="str">
        <f>IF(C230&lt;&gt;"",MAX($A$10:A229)+1,"")</f>
        <v/>
      </c>
      <c r="B230" s="11" t="s">
        <v>191</v>
      </c>
      <c r="C230" s="35"/>
      <c r="D230" s="62"/>
      <c r="E230" s="49"/>
      <c r="F230" s="42"/>
    </row>
    <row r="231" spans="1:6" x14ac:dyDescent="0.2">
      <c r="A231" s="19">
        <f>IF(C231&lt;&gt;"",MAX($A$10:A230)+1,"")</f>
        <v>201</v>
      </c>
      <c r="B231" s="17" t="s">
        <v>192</v>
      </c>
      <c r="C231" s="27" t="s">
        <v>32</v>
      </c>
      <c r="D231" s="60">
        <v>8090</v>
      </c>
      <c r="E231" s="47"/>
      <c r="F231" s="42"/>
    </row>
    <row r="232" spans="1:6" x14ac:dyDescent="0.2">
      <c r="A232" s="19">
        <f>IF(C232&lt;&gt;"",MAX($A$10:A231)+1,"")</f>
        <v>202</v>
      </c>
      <c r="B232" s="17" t="s">
        <v>193</v>
      </c>
      <c r="C232" s="27" t="s">
        <v>32</v>
      </c>
      <c r="D232" s="60">
        <f>MROUND(D231*25%,5)</f>
        <v>2025</v>
      </c>
      <c r="E232" s="47"/>
      <c r="F232" s="42"/>
    </row>
    <row r="233" spans="1:6" x14ac:dyDescent="0.2">
      <c r="A233" s="19">
        <f>IF(C233&lt;&gt;"",MAX($A$10:A232)+1,"")</f>
        <v>203</v>
      </c>
      <c r="B233" s="17" t="s">
        <v>194</v>
      </c>
      <c r="C233" s="27" t="s">
        <v>32</v>
      </c>
      <c r="D233" s="60">
        <f>+D231</f>
        <v>8090</v>
      </c>
      <c r="E233" s="47"/>
      <c r="F233" s="42"/>
    </row>
    <row r="234" spans="1:6" x14ac:dyDescent="0.2">
      <c r="A234" s="19" t="str">
        <f>IF(C234&lt;&gt;"",MAX($A$10:A233)+1,"")</f>
        <v/>
      </c>
      <c r="B234" s="16" t="s">
        <v>195</v>
      </c>
      <c r="C234" s="36"/>
      <c r="D234" s="63"/>
      <c r="E234" s="47"/>
      <c r="F234" s="42"/>
    </row>
    <row r="235" spans="1:6" x14ac:dyDescent="0.2">
      <c r="A235" s="19">
        <f>IF(C235&lt;&gt;"",MAX($A$10:A234)+1,"")</f>
        <v>204</v>
      </c>
      <c r="B235" s="17" t="s">
        <v>196</v>
      </c>
      <c r="C235" s="27" t="s">
        <v>20</v>
      </c>
      <c r="D235" s="60">
        <v>2040</v>
      </c>
      <c r="E235" s="47"/>
      <c r="F235" s="42"/>
    </row>
    <row r="236" spans="1:6" x14ac:dyDescent="0.2">
      <c r="A236" s="19">
        <f>IF(C236&lt;&gt;"",MAX($A$10:A235)+1,"")</f>
        <v>205</v>
      </c>
      <c r="B236" s="17" t="s">
        <v>197</v>
      </c>
      <c r="C236" s="27" t="s">
        <v>20</v>
      </c>
      <c r="D236" s="60">
        <v>480</v>
      </c>
      <c r="E236" s="47"/>
      <c r="F236" s="42"/>
    </row>
    <row r="237" spans="1:6" x14ac:dyDescent="0.2">
      <c r="A237" s="19">
        <f>IF(C237&lt;&gt;"",MAX($A$10:A236)+1,"")</f>
        <v>206</v>
      </c>
      <c r="B237" s="17" t="s">
        <v>198</v>
      </c>
      <c r="C237" s="27" t="s">
        <v>20</v>
      </c>
      <c r="D237" s="60">
        <v>810</v>
      </c>
      <c r="E237" s="47"/>
      <c r="F237" s="42"/>
    </row>
    <row r="238" spans="1:6" x14ac:dyDescent="0.2">
      <c r="A238" s="19">
        <f>IF(C238&lt;&gt;"",MAX($A$10:A237)+1,"")</f>
        <v>207</v>
      </c>
      <c r="B238" s="17" t="s">
        <v>199</v>
      </c>
      <c r="C238" s="27" t="s">
        <v>20</v>
      </c>
      <c r="D238" s="60">
        <v>1040</v>
      </c>
      <c r="E238" s="47"/>
      <c r="F238" s="42"/>
    </row>
    <row r="239" spans="1:6" x14ac:dyDescent="0.2">
      <c r="A239" s="19">
        <f>IF(C239&lt;&gt;"",MAX($A$10:A238)+1,"")</f>
        <v>208</v>
      </c>
      <c r="B239" s="17" t="s">
        <v>200</v>
      </c>
      <c r="C239" s="27" t="s">
        <v>20</v>
      </c>
      <c r="D239" s="60">
        <v>260</v>
      </c>
      <c r="E239" s="47"/>
      <c r="F239" s="42"/>
    </row>
    <row r="240" spans="1:6" x14ac:dyDescent="0.2">
      <c r="A240" s="19">
        <f>IF(C240&lt;&gt;"",MAX($A$10:A239)+1,"")</f>
        <v>209</v>
      </c>
      <c r="B240" s="17" t="s">
        <v>201</v>
      </c>
      <c r="C240" s="27" t="s">
        <v>14</v>
      </c>
      <c r="D240" s="60">
        <v>19224</v>
      </c>
      <c r="E240" s="47"/>
      <c r="F240" s="42"/>
    </row>
    <row r="241" spans="1:6" x14ac:dyDescent="0.2">
      <c r="A241" s="19" t="str">
        <f>IF(C241&lt;&gt;"",MAX($A$10:A240)+1,"")</f>
        <v/>
      </c>
      <c r="B241" s="12" t="s">
        <v>202</v>
      </c>
      <c r="C241" s="27"/>
      <c r="D241" s="60"/>
      <c r="E241" s="47"/>
      <c r="F241" s="42"/>
    </row>
    <row r="242" spans="1:6" ht="51" x14ac:dyDescent="0.2">
      <c r="A242" s="19">
        <f>IF(C242&lt;&gt;"",MAX($A$10:A241)+1,"")</f>
        <v>210</v>
      </c>
      <c r="B242" s="18" t="s">
        <v>155</v>
      </c>
      <c r="C242" s="27" t="s">
        <v>20</v>
      </c>
      <c r="D242" s="60">
        <v>7</v>
      </c>
      <c r="E242" s="47"/>
      <c r="F242" s="42"/>
    </row>
    <row r="243" spans="1:6" ht="51" x14ac:dyDescent="0.2">
      <c r="A243" s="19">
        <f>IF(C243&lt;&gt;"",MAX($A$10:A242)+1,"")</f>
        <v>211</v>
      </c>
      <c r="B243" s="18" t="s">
        <v>45</v>
      </c>
      <c r="C243" s="27" t="s">
        <v>20</v>
      </c>
      <c r="D243" s="60">
        <v>42</v>
      </c>
      <c r="E243" s="47"/>
      <c r="F243" s="42"/>
    </row>
    <row r="244" spans="1:6" ht="25.5" x14ac:dyDescent="0.2">
      <c r="A244" s="19">
        <f>IF(C244&lt;&gt;"",MAX($A$10:A243)+1,"")</f>
        <v>212</v>
      </c>
      <c r="B244" s="18" t="s">
        <v>46</v>
      </c>
      <c r="C244" s="27" t="s">
        <v>47</v>
      </c>
      <c r="D244" s="60">
        <f>D243*100</f>
        <v>4200</v>
      </c>
      <c r="E244" s="47"/>
      <c r="F244" s="42"/>
    </row>
    <row r="245" spans="1:6" x14ac:dyDescent="0.2">
      <c r="A245" s="105" t="s">
        <v>203</v>
      </c>
      <c r="B245" s="29"/>
      <c r="C245" s="37"/>
      <c r="D245" s="64"/>
      <c r="E245" s="50"/>
      <c r="F245" s="68"/>
    </row>
    <row r="246" spans="1:6" ht="38.25" x14ac:dyDescent="0.2">
      <c r="A246" s="19">
        <f>IF(C246&lt;&gt;"",MAX($A$10:A245)+1,"")</f>
        <v>213</v>
      </c>
      <c r="B246" s="34" t="s">
        <v>152</v>
      </c>
      <c r="C246" s="28" t="s">
        <v>20</v>
      </c>
      <c r="D246" s="60">
        <v>10</v>
      </c>
      <c r="E246" s="51"/>
      <c r="F246" s="41"/>
    </row>
    <row r="247" spans="1:6" ht="25.5" x14ac:dyDescent="0.2">
      <c r="A247" s="19">
        <f>IF(C247&lt;&gt;"",MAX($A$10:A246)+1,"")</f>
        <v>214</v>
      </c>
      <c r="B247" s="23" t="s">
        <v>21</v>
      </c>
      <c r="C247" s="28" t="s">
        <v>20</v>
      </c>
      <c r="D247" s="60">
        <v>5</v>
      </c>
      <c r="E247" s="52"/>
      <c r="F247" s="41"/>
    </row>
    <row r="248" spans="1:6" ht="38.25" x14ac:dyDescent="0.2">
      <c r="A248" s="19">
        <f>IF(C248&lt;&gt;"",MAX($A$10:A247)+1,"")</f>
        <v>215</v>
      </c>
      <c r="B248" s="17" t="s">
        <v>153</v>
      </c>
      <c r="C248" s="27" t="s">
        <v>20</v>
      </c>
      <c r="D248" s="60">
        <v>5</v>
      </c>
      <c r="E248" s="47"/>
      <c r="F248" s="41"/>
    </row>
    <row r="249" spans="1:6" x14ac:dyDescent="0.2">
      <c r="A249" s="19">
        <f>IF(C249&lt;&gt;"",MAX($A$10:A248)+1,"")</f>
        <v>216</v>
      </c>
      <c r="B249" s="17" t="s">
        <v>154</v>
      </c>
      <c r="C249" s="27" t="s">
        <v>20</v>
      </c>
      <c r="D249" s="60">
        <v>1</v>
      </c>
      <c r="E249" s="47"/>
      <c r="F249" s="41"/>
    </row>
    <row r="250" spans="1:6" ht="25.5" x14ac:dyDescent="0.2">
      <c r="A250" s="19">
        <f>IF(C250&lt;&gt;"",MAX($A$10:A249)+1,"")</f>
        <v>217</v>
      </c>
      <c r="B250" s="18" t="s">
        <v>157</v>
      </c>
      <c r="C250" s="27" t="s">
        <v>232</v>
      </c>
      <c r="D250" s="60">
        <v>10</v>
      </c>
      <c r="E250" s="47"/>
      <c r="F250" s="41"/>
    </row>
    <row r="251" spans="1:6" x14ac:dyDescent="0.2">
      <c r="A251" s="19">
        <f>IF(C251&lt;&gt;"",MAX($A$10:A250)+1,"")</f>
        <v>218</v>
      </c>
      <c r="B251" s="23" t="s">
        <v>158</v>
      </c>
      <c r="C251" s="27" t="s">
        <v>14</v>
      </c>
      <c r="D251" s="60">
        <v>1</v>
      </c>
      <c r="E251" s="47"/>
      <c r="F251" s="41"/>
    </row>
    <row r="252" spans="1:6" x14ac:dyDescent="0.2">
      <c r="A252" s="19">
        <f>IF(C252&lt;&gt;"",MAX($A$10:A251)+1,"")</f>
        <v>219</v>
      </c>
      <c r="B252" s="23" t="s">
        <v>159</v>
      </c>
      <c r="C252" s="27" t="s">
        <v>14</v>
      </c>
      <c r="D252" s="60">
        <f>D251</f>
        <v>1</v>
      </c>
      <c r="E252" s="47"/>
      <c r="F252" s="41"/>
    </row>
    <row r="253" spans="1:6" ht="25.5" x14ac:dyDescent="0.2">
      <c r="A253" s="19">
        <f>IF(C253&lt;&gt;"",MAX($A$10:A252)+1,"")</f>
        <v>220</v>
      </c>
      <c r="B253" s="33" t="s">
        <v>160</v>
      </c>
      <c r="C253" s="27" t="s">
        <v>14</v>
      </c>
      <c r="D253" s="60">
        <v>3</v>
      </c>
      <c r="E253" s="47"/>
      <c r="F253" s="41"/>
    </row>
    <row r="254" spans="1:6" x14ac:dyDescent="0.2">
      <c r="A254" s="19">
        <f>IF(C254&lt;&gt;"",MAX($A$10:A253)+1,"")</f>
        <v>221</v>
      </c>
      <c r="B254" s="17" t="s">
        <v>204</v>
      </c>
      <c r="C254" s="28" t="s">
        <v>231</v>
      </c>
      <c r="D254" s="60">
        <v>1</v>
      </c>
      <c r="E254" s="47"/>
      <c r="F254" s="41"/>
    </row>
    <row r="255" spans="1:6" ht="25.5" x14ac:dyDescent="0.2">
      <c r="A255" s="19">
        <f>IF(C255&lt;&gt;"",MAX($A$10:A254)+1,"")</f>
        <v>222</v>
      </c>
      <c r="B255" s="17" t="s">
        <v>205</v>
      </c>
      <c r="C255" s="28" t="s">
        <v>231</v>
      </c>
      <c r="D255" s="60">
        <v>1</v>
      </c>
      <c r="E255" s="47"/>
      <c r="F255" s="41"/>
    </row>
    <row r="256" spans="1:6" x14ac:dyDescent="0.2">
      <c r="A256" s="19">
        <f>IF(C256&lt;&gt;"",MAX($A$10:A255)+1,"")</f>
        <v>223</v>
      </c>
      <c r="B256" s="34" t="s">
        <v>206</v>
      </c>
      <c r="C256" s="28" t="s">
        <v>231</v>
      </c>
      <c r="D256" s="65">
        <v>1</v>
      </c>
      <c r="E256" s="47"/>
      <c r="F256" s="41"/>
    </row>
    <row r="257" spans="1:6" x14ac:dyDescent="0.2">
      <c r="A257" s="105" t="s">
        <v>207</v>
      </c>
      <c r="B257" s="105"/>
      <c r="C257" s="105"/>
      <c r="D257" s="106"/>
      <c r="E257" s="107"/>
      <c r="F257" s="108"/>
    </row>
    <row r="258" spans="1:6" x14ac:dyDescent="0.2">
      <c r="A258" s="19">
        <f>IF(C258&lt;&gt;"",MAX($A$10:A257)+1,"")</f>
        <v>224</v>
      </c>
      <c r="B258" s="125" t="s">
        <v>226</v>
      </c>
      <c r="C258" s="38" t="s">
        <v>231</v>
      </c>
      <c r="D258" s="60">
        <v>1</v>
      </c>
      <c r="E258" s="53"/>
      <c r="F258" s="42"/>
    </row>
    <row r="259" spans="1:6" x14ac:dyDescent="0.2">
      <c r="A259" s="19">
        <f>IF(C259&lt;&gt;"",MAX($A$10:A258)+1,"")</f>
        <v>225</v>
      </c>
      <c r="B259" s="33" t="s">
        <v>208</v>
      </c>
      <c r="C259" s="38" t="s">
        <v>231</v>
      </c>
      <c r="D259" s="60">
        <v>1</v>
      </c>
      <c r="E259" s="53"/>
      <c r="F259" s="42"/>
    </row>
    <row r="260" spans="1:6" x14ac:dyDescent="0.2">
      <c r="A260" s="19">
        <f>IF(C260&lt;&gt;"",MAX($A$10:A259)+1,"")</f>
        <v>226</v>
      </c>
      <c r="B260" s="33" t="s">
        <v>71</v>
      </c>
      <c r="C260" s="27" t="s">
        <v>232</v>
      </c>
      <c r="D260" s="66">
        <v>595</v>
      </c>
      <c r="E260" s="53"/>
      <c r="F260" s="42"/>
    </row>
    <row r="261" spans="1:6" x14ac:dyDescent="0.2">
      <c r="A261" s="19">
        <f>IF(C261&lt;&gt;"",MAX($A$10:A260)+1,"")</f>
        <v>227</v>
      </c>
      <c r="B261" s="33" t="s">
        <v>209</v>
      </c>
      <c r="C261" s="27" t="s">
        <v>232</v>
      </c>
      <c r="D261" s="66">
        <v>50</v>
      </c>
      <c r="E261" s="53"/>
      <c r="F261" s="42"/>
    </row>
    <row r="262" spans="1:6" ht="38.25" x14ac:dyDescent="0.2">
      <c r="A262" s="19">
        <f>IF(C262&lt;&gt;"",MAX($A$10:A261)+1,"")</f>
        <v>228</v>
      </c>
      <c r="B262" s="33" t="s">
        <v>210</v>
      </c>
      <c r="C262" s="27" t="s">
        <v>14</v>
      </c>
      <c r="D262" s="66">
        <v>1</v>
      </c>
      <c r="E262" s="53"/>
      <c r="F262" s="42"/>
    </row>
    <row r="263" spans="1:6" ht="25.5" x14ac:dyDescent="0.2">
      <c r="A263" s="19">
        <f>IF(C263&lt;&gt;"",MAX($A$10:A262)+1,"")</f>
        <v>229</v>
      </c>
      <c r="B263" s="33" t="s">
        <v>211</v>
      </c>
      <c r="C263" s="27" t="s">
        <v>14</v>
      </c>
      <c r="D263" s="66">
        <v>1</v>
      </c>
      <c r="E263" s="53"/>
      <c r="F263" s="42"/>
    </row>
    <row r="264" spans="1:6" x14ac:dyDescent="0.2">
      <c r="A264" s="19">
        <f>IF(C264&lt;&gt;"",MAX($A$10:A263)+1,"")</f>
        <v>230</v>
      </c>
      <c r="B264" s="33" t="s">
        <v>212</v>
      </c>
      <c r="C264" s="27" t="s">
        <v>32</v>
      </c>
      <c r="D264" s="66">
        <v>115</v>
      </c>
      <c r="E264" s="53"/>
      <c r="F264" s="42"/>
    </row>
    <row r="265" spans="1:6" x14ac:dyDescent="0.2">
      <c r="A265" s="19">
        <f>IF(C265&lt;&gt;"",MAX($A$10:A264)+1,"")</f>
        <v>231</v>
      </c>
      <c r="B265" s="33" t="s">
        <v>213</v>
      </c>
      <c r="C265" s="27" t="s">
        <v>232</v>
      </c>
      <c r="D265" s="66">
        <v>45</v>
      </c>
      <c r="E265" s="53"/>
      <c r="F265" s="42"/>
    </row>
    <row r="266" spans="1:6" x14ac:dyDescent="0.2">
      <c r="A266" s="19">
        <f>IF(C266&lt;&gt;"",MAX($A$10:A265)+1,"")</f>
        <v>232</v>
      </c>
      <c r="B266" s="33" t="s">
        <v>214</v>
      </c>
      <c r="C266" s="27" t="s">
        <v>32</v>
      </c>
      <c r="D266" s="66">
        <v>2530</v>
      </c>
      <c r="E266" s="53"/>
      <c r="F266" s="42"/>
    </row>
    <row r="267" spans="1:6" x14ac:dyDescent="0.2">
      <c r="A267" s="19">
        <f>IF(C267&lt;&gt;"",MAX($A$10:A266)+1,"")</f>
        <v>233</v>
      </c>
      <c r="B267" s="33" t="s">
        <v>215</v>
      </c>
      <c r="C267" s="27" t="s">
        <v>14</v>
      </c>
      <c r="D267" s="66">
        <v>110</v>
      </c>
      <c r="E267" s="53"/>
      <c r="F267" s="42"/>
    </row>
    <row r="268" spans="1:6" x14ac:dyDescent="0.2">
      <c r="A268" s="19">
        <f>IF(C268&lt;&gt;"",MAX($A$10:A267)+1,"")</f>
        <v>234</v>
      </c>
      <c r="B268" s="39" t="s">
        <v>216</v>
      </c>
      <c r="C268" s="28" t="s">
        <v>231</v>
      </c>
      <c r="D268" s="66">
        <v>1</v>
      </c>
      <c r="E268" s="53"/>
      <c r="F268" s="42"/>
    </row>
    <row r="269" spans="1:6" x14ac:dyDescent="0.2">
      <c r="A269" s="19">
        <f>IF(C269&lt;&gt;"",MAX($A$10:A268)+1,"")</f>
        <v>235</v>
      </c>
      <c r="B269" s="39" t="s">
        <v>217</v>
      </c>
      <c r="C269" s="28" t="s">
        <v>231</v>
      </c>
      <c r="D269" s="66">
        <v>1</v>
      </c>
      <c r="E269" s="53"/>
      <c r="F269" s="42"/>
    </row>
    <row r="270" spans="1:6" x14ac:dyDescent="0.2">
      <c r="A270" s="19">
        <f>IF(C270&lt;&gt;"",MAX($A$10:A269)+1,"")</f>
        <v>236</v>
      </c>
      <c r="B270" s="39" t="s">
        <v>75</v>
      </c>
      <c r="C270" s="28" t="s">
        <v>231</v>
      </c>
      <c r="D270" s="66">
        <v>1</v>
      </c>
      <c r="E270" s="53"/>
      <c r="F270" s="42"/>
    </row>
    <row r="271" spans="1:6" x14ac:dyDescent="0.2">
      <c r="A271" s="19">
        <f>IF(C271&lt;&gt;"",MAX($A$10:A270)+1,"")</f>
        <v>237</v>
      </c>
      <c r="B271" s="18" t="s">
        <v>76</v>
      </c>
      <c r="C271" s="20" t="s">
        <v>14</v>
      </c>
      <c r="D271" s="56">
        <v>1</v>
      </c>
      <c r="E271" s="44"/>
      <c r="F271" s="42"/>
    </row>
    <row r="272" spans="1:6" x14ac:dyDescent="0.2">
      <c r="A272" s="19">
        <f>IF(C272&lt;&gt;"",MAX($A$10:A271)+1,"")</f>
        <v>238</v>
      </c>
      <c r="B272" s="39" t="s">
        <v>218</v>
      </c>
      <c r="C272" s="27" t="s">
        <v>32</v>
      </c>
      <c r="D272" s="66">
        <v>250</v>
      </c>
      <c r="E272" s="53"/>
      <c r="F272" s="42"/>
    </row>
    <row r="273" spans="1:6" ht="51" x14ac:dyDescent="0.2">
      <c r="A273" s="19">
        <f>IF(C273&lt;&gt;"",MAX($A$10:A272)+1,"")</f>
        <v>239</v>
      </c>
      <c r="B273" s="39" t="s">
        <v>219</v>
      </c>
      <c r="C273" s="27" t="s">
        <v>232</v>
      </c>
      <c r="D273" s="66">
        <v>360</v>
      </c>
      <c r="E273" s="53"/>
      <c r="F273" s="42"/>
    </row>
    <row r="274" spans="1:6" x14ac:dyDescent="0.2">
      <c r="A274" s="117" t="s">
        <v>220</v>
      </c>
      <c r="B274" s="117"/>
      <c r="C274" s="117"/>
      <c r="D274" s="117"/>
      <c r="E274" s="117"/>
      <c r="F274" s="13"/>
    </row>
    <row r="275" spans="1:6" x14ac:dyDescent="0.2">
      <c r="A275" s="117" t="s">
        <v>221</v>
      </c>
      <c r="B275" s="117"/>
      <c r="C275" s="117"/>
      <c r="D275" s="117"/>
      <c r="E275" s="117"/>
      <c r="F275" s="13"/>
    </row>
    <row r="276" spans="1:6" x14ac:dyDescent="0.2">
      <c r="A276" s="117" t="s">
        <v>222</v>
      </c>
      <c r="B276" s="117"/>
      <c r="C276" s="117"/>
      <c r="D276" s="117"/>
      <c r="E276" s="117"/>
      <c r="F276" s="13"/>
    </row>
  </sheetData>
  <mergeCells count="7">
    <mergeCell ref="A4:F4"/>
    <mergeCell ref="A274:E274"/>
    <mergeCell ref="A275:E275"/>
    <mergeCell ref="A276:E276"/>
    <mergeCell ref="A6:F6"/>
    <mergeCell ref="A7:F7"/>
    <mergeCell ref="A8:F8"/>
  </mergeCells>
  <conditionalFormatting sqref="B9">
    <cfRule type="cellIs" dxfId="15" priority="15" stopIfTrue="1" operator="equal">
      <formula>"Prix inexistant"</formula>
    </cfRule>
  </conditionalFormatting>
  <conditionalFormatting sqref="B11:B16">
    <cfRule type="cellIs" dxfId="14" priority="13" stopIfTrue="1" operator="equal">
      <formula>"Prix inexistant"</formula>
    </cfRule>
  </conditionalFormatting>
  <conditionalFormatting sqref="B20:B27">
    <cfRule type="cellIs" dxfId="13" priority="14" stopIfTrue="1" operator="equal">
      <formula>"Prix inexistant"</formula>
    </cfRule>
  </conditionalFormatting>
  <conditionalFormatting sqref="B29:B30">
    <cfRule type="cellIs" dxfId="12" priority="16" stopIfTrue="1" operator="equal">
      <formula>"Prix inexistant"</formula>
    </cfRule>
  </conditionalFormatting>
  <conditionalFormatting sqref="B32:B45">
    <cfRule type="cellIs" dxfId="11" priority="12" stopIfTrue="1" operator="equal">
      <formula>"Prix inexistant"</formula>
    </cfRule>
  </conditionalFormatting>
  <conditionalFormatting sqref="B48:B55">
    <cfRule type="cellIs" dxfId="10" priority="11" stopIfTrue="1" operator="equal">
      <formula>"Prix inexistant"</formula>
    </cfRule>
  </conditionalFormatting>
  <conditionalFormatting sqref="B57">
    <cfRule type="cellIs" dxfId="9" priority="10" stopIfTrue="1" operator="equal">
      <formula>"Prix inexistant"</formula>
    </cfRule>
  </conditionalFormatting>
  <conditionalFormatting sqref="B59:B68">
    <cfRule type="cellIs" dxfId="8" priority="9" stopIfTrue="1" operator="equal">
      <formula>"Prix inexistant"</formula>
    </cfRule>
  </conditionalFormatting>
  <conditionalFormatting sqref="B71:B85 B145:B161">
    <cfRule type="cellIs" dxfId="7" priority="8" stopIfTrue="1" operator="equal">
      <formula>"Prix inexistant"</formula>
    </cfRule>
  </conditionalFormatting>
  <conditionalFormatting sqref="B87:B143">
    <cfRule type="cellIs" dxfId="6" priority="6" stopIfTrue="1" operator="equal">
      <formula>"Prix inexistant"</formula>
    </cfRule>
  </conditionalFormatting>
  <conditionalFormatting sqref="B164:B173">
    <cfRule type="cellIs" dxfId="5" priority="7" stopIfTrue="1" operator="equal">
      <formula>"Prix inexistant"</formula>
    </cfRule>
  </conditionalFormatting>
  <conditionalFormatting sqref="B176:B193">
    <cfRule type="cellIs" dxfId="4" priority="2" stopIfTrue="1" operator="equal">
      <formula>"Prix inexistant"</formula>
    </cfRule>
  </conditionalFormatting>
  <conditionalFormatting sqref="B242:B244">
    <cfRule type="cellIs" dxfId="3" priority="3" stopIfTrue="1" operator="equal">
      <formula>"Prix inexistant"</formula>
    </cfRule>
  </conditionalFormatting>
  <conditionalFormatting sqref="B247">
    <cfRule type="cellIs" dxfId="2" priority="4" stopIfTrue="1" operator="equal">
      <formula>"Prix inexistant"</formula>
    </cfRule>
  </conditionalFormatting>
  <conditionalFormatting sqref="B250:B252">
    <cfRule type="cellIs" dxfId="1" priority="5" stopIfTrue="1" operator="equal">
      <formula>"Prix inexistant"</formula>
    </cfRule>
  </conditionalFormatting>
  <conditionalFormatting sqref="B271">
    <cfRule type="cellIs" dxfId="0" priority="1" stopIfTrue="1" operator="equal">
      <formula>"Prix inexistant"</formula>
    </cfRule>
  </conditionalFormatting>
  <printOptions horizontalCentered="1"/>
  <pageMargins left="0.11811023622047245" right="3.937007874015748E-2" top="0.51181102362204722" bottom="0.55118110236220474" header="0.31496062992125984" footer="0.31496062992125984"/>
  <pageSetup paperSize="9" scale="80" fitToHeight="2" orientation="portrait" r:id="rId1"/>
  <headerFooter alignWithMargins="0">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BPU-GLOBAL</vt:lpstr>
      <vt:lpstr>'BPU-GLOBAL'!Impression_des_titres</vt:lpstr>
      <vt:lpstr>'BPU-GLOBAL'!Zone_d_impression</vt:lpstr>
    </vt:vector>
  </TitlesOfParts>
  <Manager/>
  <Company>adi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karkba</dc:creator>
  <cp:keywords/>
  <dc:description/>
  <cp:lastModifiedBy>Fatima Ezzahra CHAKLI</cp:lastModifiedBy>
  <cp:revision/>
  <dcterms:created xsi:type="dcterms:W3CDTF">2007-02-20T09:49:54Z</dcterms:created>
  <dcterms:modified xsi:type="dcterms:W3CDTF">2026-08-19T13:59:23Z</dcterms:modified>
  <cp:category/>
  <cp:contentStatus/>
</cp:coreProperties>
</file>