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MC\AOO\01-2026-CFR\V CFR le 06-08-26\"/>
    </mc:Choice>
  </mc:AlternateContent>
  <bookViews>
    <workbookView xWindow="0" yWindow="0" windowWidth="28800" windowHeight="12285"/>
  </bookViews>
  <sheets>
    <sheet name="BDP- détail estimatif" sheetId="1" r:id="rId1"/>
  </sheets>
  <definedNames>
    <definedName name="_xlnm.Print_Area" localSheetId="0">'BDP- détail estimatif'!$A$1:$F$80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21" i="1" l="1"/>
  <c r="F20" i="1"/>
  <c r="F37" i="1" l="1"/>
  <c r="F63" i="1"/>
  <c r="F70" i="1" l="1"/>
  <c r="F69" i="1"/>
  <c r="F68" i="1"/>
  <c r="F67" i="1"/>
  <c r="F66" i="1"/>
  <c r="F59" i="1"/>
  <c r="F58" i="1"/>
  <c r="F57" i="1"/>
  <c r="F56" i="1"/>
  <c r="F55" i="1"/>
  <c r="F54" i="1"/>
  <c r="F53" i="1"/>
  <c r="F52" i="1"/>
  <c r="F51" i="1"/>
  <c r="H50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6" i="1"/>
  <c r="F35" i="1"/>
  <c r="F34" i="1"/>
  <c r="F33" i="1"/>
  <c r="F31" i="1"/>
  <c r="F30" i="1"/>
  <c r="F29" i="1"/>
  <c r="F28" i="1"/>
  <c r="F27" i="1"/>
  <c r="F26" i="1"/>
  <c r="F25" i="1"/>
  <c r="F24" i="1"/>
  <c r="F23" i="1"/>
  <c r="F22" i="1"/>
  <c r="F19" i="1"/>
  <c r="F17" i="1"/>
  <c r="F16" i="1"/>
  <c r="F14" i="1"/>
  <c r="F13" i="1"/>
  <c r="F12" i="1"/>
  <c r="F61" i="1" l="1"/>
  <c r="D65" i="1"/>
  <c r="F65" i="1" s="1"/>
  <c r="F71" i="1" l="1"/>
  <c r="F72" i="1" s="1"/>
  <c r="F73" i="1" s="1"/>
</calcChain>
</file>

<file path=xl/sharedStrings.xml><?xml version="1.0" encoding="utf-8"?>
<sst xmlns="http://schemas.openxmlformats.org/spreadsheetml/2006/main" count="132" uniqueCount="88">
  <si>
    <r>
      <rPr>
        <b/>
        <u/>
        <sz val="12"/>
        <color theme="1"/>
        <rFont val="Calibri"/>
        <family val="2"/>
        <scheme val="minor"/>
      </rPr>
      <t>OBJET</t>
    </r>
    <r>
      <rPr>
        <b/>
        <sz val="12"/>
        <color theme="1"/>
        <rFont val="Calibri"/>
        <family val="2"/>
        <scheme val="minor"/>
      </rPr>
      <t>:TRAVAUX DE MISE A NIVEAU DES ENTREES DE LA VILE DE GUELMIM RACCORDEES À LA VOIE EXPRESS TIZNIT-LAÂYOUNE : VIA LA COMMUNE DE TAGANT ET VIA LA RP 1300</t>
    </r>
  </si>
  <si>
    <t xml:space="preserve">Prix n° </t>
  </si>
  <si>
    <t>DESIGNATION DES TRAVAUX</t>
  </si>
  <si>
    <t>U</t>
  </si>
  <si>
    <t>Quantité</t>
  </si>
  <si>
    <t>P.U (DH)</t>
  </si>
  <si>
    <t xml:space="preserve">TOTAL ( HT) </t>
  </si>
  <si>
    <t>Installation de chantier</t>
  </si>
  <si>
    <t xml:space="preserve">Installation de chantier                                        </t>
  </si>
  <si>
    <t>F</t>
  </si>
  <si>
    <t>Signalisation temporaire</t>
  </si>
  <si>
    <t>102-A</t>
  </si>
  <si>
    <t>Mise en place de la signalisation globale temporaire</t>
  </si>
  <si>
    <t>102-B</t>
  </si>
  <si>
    <t>Maintien des panneaux et leur remplacement</t>
  </si>
  <si>
    <t>FM</t>
  </si>
  <si>
    <t xml:space="preserve">Piquetage                                                        </t>
  </si>
  <si>
    <t>KM</t>
  </si>
  <si>
    <t>TERRASSEMENTS</t>
  </si>
  <si>
    <t>Déblais</t>
  </si>
  <si>
    <t>m3</t>
  </si>
  <si>
    <t>Remblais</t>
  </si>
  <si>
    <t>CORPS DE CHAUSSEE</t>
  </si>
  <si>
    <t>Mise en œuvre de BBSG2 (0/14mm) y compris la couche d'accrochage</t>
  </si>
  <si>
    <t>T</t>
  </si>
  <si>
    <t>Mise en œuvre de GB2 (0/14mm) y compris la couche d'accrochage</t>
  </si>
  <si>
    <t>Bitume pur 35/50 pour BBSG2 et GB2</t>
  </si>
  <si>
    <t>Liant pour imprégnation </t>
  </si>
  <si>
    <t>Mise en œuvre de l'imprégnation</t>
  </si>
  <si>
    <t>m2</t>
  </si>
  <si>
    <t>GNF1 (0/40mm)</t>
  </si>
  <si>
    <t>GNF2 (0/40mm)</t>
  </si>
  <si>
    <t>Matériaux sélectionnés type 2</t>
  </si>
  <si>
    <t>Accotement bétonné épaisseur 15 cm avec treillis soudés</t>
  </si>
  <si>
    <t>Dallage en béton pour trottoirs et ilos épaisseur 10 cm avec treillis soudés</t>
  </si>
  <si>
    <t>Bordure type T4</t>
  </si>
  <si>
    <t>ml</t>
  </si>
  <si>
    <t>Bordure type I2</t>
  </si>
  <si>
    <t>OUVRAGES D'ASSAINISSEMENT</t>
  </si>
  <si>
    <t>Démolition des buses</t>
  </si>
  <si>
    <t>Démolition des dalots</t>
  </si>
  <si>
    <t>Démolition des radiers</t>
  </si>
  <si>
    <t xml:space="preserve">Buses Ø 1000  en béton armée classe 135A  </t>
  </si>
  <si>
    <t>Béton C25/30</t>
  </si>
  <si>
    <t>Béton C20/25</t>
  </si>
  <si>
    <t>Béton de propreté (dosé à 200 kg/m3)</t>
  </si>
  <si>
    <t xml:space="preserve">Acier </t>
  </si>
  <si>
    <t>Kg</t>
  </si>
  <si>
    <t>Lit de sable</t>
  </si>
  <si>
    <t xml:space="preserve">Badigeonnage </t>
  </si>
  <si>
    <t>m²</t>
  </si>
  <si>
    <t>Joint water stop</t>
  </si>
  <si>
    <t>Gros béton</t>
  </si>
  <si>
    <t xml:space="preserve">Nappe drainante </t>
  </si>
  <si>
    <t>Drain Ø160 pour dalot</t>
  </si>
  <si>
    <t>Déblaiement des fouilles</t>
  </si>
  <si>
    <t>Fossé bétonné avec treillis soudé TR-0,5A</t>
  </si>
  <si>
    <t>Fossé bétonné sur hérissonage</t>
  </si>
  <si>
    <t xml:space="preserve">Canal bétonné avec treillis soudé </t>
  </si>
  <si>
    <t>Hérissons en pierre sèche pour radier Evidé au pk 9+961</t>
  </si>
  <si>
    <t>Joint de dilatation pour radier Evidé au pk 9+961</t>
  </si>
  <si>
    <t xml:space="preserve">Joint de retrait pour radier Evidé au pk 9+961 </t>
  </si>
  <si>
    <t>Plot de guidage pour radier Evidé au pk 9+961</t>
  </si>
  <si>
    <t>Dallettes ( 2,5x1,00x0,20)</t>
  </si>
  <si>
    <t>Recalibrage du lit de l'écoulement</t>
  </si>
  <si>
    <t>Remblais contigus</t>
  </si>
  <si>
    <t>Aménagement  Carrefours</t>
  </si>
  <si>
    <t>Aménagement des Carrefours y/c terrassement, corps de chaussée, signalisation et buses D600 (pénétrante via la RP1303)</t>
  </si>
  <si>
    <t>Signalisation</t>
  </si>
  <si>
    <t xml:space="preserve">Total HT </t>
  </si>
  <si>
    <t>TVA 20 %</t>
  </si>
  <si>
    <t>Total TTC</t>
  </si>
  <si>
    <t xml:space="preserve">Déplacement des poteaux électriques </t>
  </si>
  <si>
    <t>Dépose et pose des poteaux électriques BT</t>
  </si>
  <si>
    <t>Gabion</t>
  </si>
  <si>
    <t>AOO INTERNATIONAL  N° DPARN1/01/2026/CFR</t>
  </si>
  <si>
    <t xml:space="preserve">Buses Ø 1000 en béton  classe 90B  </t>
  </si>
  <si>
    <t>Bordure type P1</t>
  </si>
  <si>
    <t>BORDEREAU DES PRIX - DETAIL ESTIMATIF</t>
  </si>
  <si>
    <t>Arrêté le présent bordereau des prix - détail estimatif à la somme de :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</t>
  </si>
  <si>
    <t>Pré-marquage</t>
  </si>
  <si>
    <t>ML</t>
  </si>
  <si>
    <t>Ligne continue d'une largeur de 15 cm</t>
  </si>
  <si>
    <t>Ligne discontinue type 6-20 d'une largeur de 15 cm</t>
  </si>
  <si>
    <t>Ligne discontinue type 3-1.33 d'une largeur de 30 cm</t>
  </si>
  <si>
    <t>Ligne discontinue type 3-10 d'une largeur de 15 cm</t>
  </si>
  <si>
    <t>Plots retro-fléchissant couleur blanc</t>
  </si>
  <si>
    <t>Signature, nom et prénom, qualité et mention manuscrite « lu et accepté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</si>
</sst>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Times New Roman"/>
      <family val="1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2" applyFont="1"/>
    <xf numFmtId="43" fontId="2" fillId="0" borderId="0" xfId="2" applyFont="1" applyAlignment="1"/>
    <xf numFmtId="43" fontId="0" fillId="0" borderId="0" xfId="0" applyNumberFormat="1"/>
    <xf numFmtId="164" fontId="0" fillId="0" borderId="0" xfId="1" applyFont="1"/>
    <xf numFmtId="0" fontId="9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43" fontId="5" fillId="0" borderId="4" xfId="2" applyFont="1" applyBorder="1" applyAlignment="1" applyProtection="1">
      <alignment horizontal="center" vertical="center" wrapText="1"/>
      <protection locked="0"/>
    </xf>
    <xf numFmtId="43" fontId="5" fillId="0" borderId="4" xfId="2" applyFont="1" applyBorder="1" applyAlignment="1" applyProtection="1">
      <alignment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vertical="center" wrapText="1"/>
      <protection locked="0"/>
    </xf>
    <xf numFmtId="43" fontId="7" fillId="0" borderId="4" xfId="2" applyFont="1" applyBorder="1" applyAlignment="1" applyProtection="1">
      <alignment horizontal="center" vertical="center" wrapText="1"/>
      <protection locked="0"/>
    </xf>
    <xf numFmtId="43" fontId="7" fillId="0" borderId="4" xfId="2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43" fontId="7" fillId="0" borderId="4" xfId="2" applyFont="1" applyFill="1" applyBorder="1" applyAlignment="1" applyProtection="1">
      <alignment horizontal="center" vertical="center"/>
      <protection locked="0"/>
    </xf>
    <xf numFmtId="43" fontId="2" fillId="0" borderId="4" xfId="2" applyFont="1" applyBorder="1" applyProtection="1"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left" vertical="center" wrapText="1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7" xfId="0" applyFont="1" applyFill="1" applyBorder="1" applyAlignment="1" applyProtection="1">
      <alignment horizontal="left" vertical="center" wrapText="1"/>
      <protection locked="0"/>
    </xf>
    <xf numFmtId="43" fontId="2" fillId="0" borderId="4" xfId="2" applyFont="1" applyBorder="1" applyAlignment="1" applyProtection="1">
      <alignment vertical="center"/>
      <protection locked="0"/>
    </xf>
    <xf numFmtId="4" fontId="8" fillId="4" borderId="5" xfId="0" applyNumberFormat="1" applyFont="1" applyFill="1" applyBorder="1" applyAlignment="1" applyProtection="1">
      <alignment horizontal="left" vertical="center" wrapText="1"/>
      <protection locked="0"/>
    </xf>
    <xf numFmtId="4" fontId="8" fillId="4" borderId="6" xfId="0" applyNumberFormat="1" applyFont="1" applyFill="1" applyBorder="1" applyAlignment="1" applyProtection="1">
      <alignment horizontal="left" vertical="center" wrapText="1"/>
      <protection locked="0"/>
    </xf>
    <xf numFmtId="4" fontId="8" fillId="4" borderId="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3" fontId="5" fillId="0" borderId="8" xfId="2" applyFont="1" applyFill="1" applyBorder="1" applyAlignment="1" applyProtection="1">
      <alignment horizontal="center" vertical="center" wrapText="1"/>
      <protection locked="0"/>
    </xf>
    <xf numFmtId="43" fontId="5" fillId="0" borderId="9" xfId="2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3" fontId="5" fillId="0" borderId="11" xfId="2" applyFont="1" applyFill="1" applyBorder="1" applyAlignment="1" applyProtection="1">
      <alignment horizontal="center" vertical="center" wrapText="1"/>
      <protection locked="0"/>
    </xf>
    <xf numFmtId="43" fontId="5" fillId="0" borderId="4" xfId="2" applyFont="1" applyFill="1" applyBorder="1" applyAlignment="1" applyProtection="1">
      <alignment horizontal="center" vertical="center" wrapText="1"/>
      <protection locked="0"/>
    </xf>
    <xf numFmtId="43" fontId="5" fillId="0" borderId="13" xfId="2" applyFont="1" applyFill="1" applyBorder="1" applyAlignment="1" applyProtection="1">
      <alignment horizontal="center" vertical="center" wrapText="1"/>
      <protection locked="0"/>
    </xf>
    <xf numFmtId="43" fontId="5" fillId="0" borderId="14" xfId="2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left" wrapText="1"/>
      <protection locked="0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vertical="center" wrapText="1"/>
    </xf>
    <xf numFmtId="43" fontId="7" fillId="0" borderId="4" xfId="2" applyFont="1" applyBorder="1" applyAlignment="1" applyProtection="1">
      <alignment horizontal="center" vertical="center" wrapText="1"/>
    </xf>
    <xf numFmtId="43" fontId="7" fillId="0" borderId="4" xfId="2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</xf>
    <xf numFmtId="43" fontId="7" fillId="0" borderId="4" xfId="2" applyFont="1" applyFill="1" applyBorder="1" applyAlignment="1" applyProtection="1">
      <alignment horizontal="center" vertical="center"/>
    </xf>
    <xf numFmtId="0" fontId="7" fillId="0" borderId="0" xfId="0" applyFont="1" applyProtection="1"/>
    <xf numFmtId="43" fontId="7" fillId="0" borderId="4" xfId="2" applyFont="1" applyBorder="1" applyAlignment="1" applyProtection="1">
      <alignment horizontal="center" vertical="center"/>
    </xf>
    <xf numFmtId="0" fontId="2" fillId="0" borderId="4" xfId="0" applyFont="1" applyBorder="1" applyProtection="1"/>
    <xf numFmtId="0" fontId="2" fillId="0" borderId="4" xfId="0" applyFont="1" applyBorder="1" applyAlignment="1" applyProtection="1">
      <alignment horizontal="center"/>
    </xf>
    <xf numFmtId="43" fontId="2" fillId="0" borderId="4" xfId="2" applyFont="1" applyBorder="1" applyProtection="1"/>
    <xf numFmtId="0" fontId="2" fillId="0" borderId="4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/>
    </xf>
    <xf numFmtId="43" fontId="2" fillId="0" borderId="4" xfId="2" applyFont="1" applyBorder="1" applyAlignment="1" applyProtection="1">
      <alignment vertical="center"/>
    </xf>
    <xf numFmtId="43" fontId="7" fillId="0" borderId="4" xfId="2" applyFont="1" applyBorder="1" applyAlignment="1" applyProtection="1">
      <alignment vertical="center" wrapText="1"/>
    </xf>
    <xf numFmtId="43" fontId="7" fillId="0" borderId="4" xfId="2" applyFont="1" applyFill="1" applyBorder="1" applyAlignment="1" applyProtection="1">
      <alignment vertical="center" wrapText="1"/>
    </xf>
    <xf numFmtId="43" fontId="2" fillId="0" borderId="4" xfId="2" applyFont="1" applyBorder="1" applyAlignment="1" applyProtection="1"/>
    <xf numFmtId="43" fontId="5" fillId="0" borderId="10" xfId="2" applyFont="1" applyFill="1" applyBorder="1" applyAlignment="1" applyProtection="1">
      <alignment vertical="center" wrapText="1"/>
    </xf>
    <xf numFmtId="43" fontId="5" fillId="0" borderId="12" xfId="2" applyNumberFormat="1" applyFont="1" applyFill="1" applyBorder="1" applyAlignment="1" applyProtection="1">
      <alignment vertical="center" wrapText="1"/>
    </xf>
    <xf numFmtId="43" fontId="5" fillId="0" borderId="15" xfId="2" applyFont="1" applyFill="1" applyBorder="1" applyAlignment="1" applyProtection="1">
      <alignment vertical="center" wrapText="1"/>
    </xf>
  </cellXfs>
  <cellStyles count="3">
    <cellStyle name="Milliers" xfId="1" builtinId="3"/>
    <cellStyle name="Millier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view="pageBreakPreview" topLeftCell="A4" zoomScaleNormal="100" zoomScaleSheetLayoutView="100" workbookViewId="0">
      <selection activeCell="F10" sqref="F10"/>
    </sheetView>
  </sheetViews>
  <sheetFormatPr baseColWidth="10" defaultRowHeight="15.75" x14ac:dyDescent="0.25"/>
  <cols>
    <col min="1" max="1" width="8" style="1" customWidth="1"/>
    <col min="2" max="2" width="54.7109375" style="1" customWidth="1"/>
    <col min="3" max="3" width="7.85546875" style="2" customWidth="1"/>
    <col min="4" max="4" width="17.28515625" style="3" customWidth="1"/>
    <col min="5" max="5" width="16.140625" style="3" bestFit="1" customWidth="1"/>
    <col min="6" max="6" width="19.5703125" style="4" customWidth="1"/>
    <col min="8" max="8" width="15.140625" bestFit="1" customWidth="1"/>
    <col min="9" max="9" width="13.28515625" bestFit="1" customWidth="1"/>
  </cols>
  <sheetData>
    <row r="1" spans="1:9" ht="16.5" thickBot="1" x14ac:dyDescent="0.3"/>
    <row r="2" spans="1:9" ht="24" customHeight="1" thickBot="1" x14ac:dyDescent="0.3">
      <c r="A2" s="9" t="s">
        <v>78</v>
      </c>
      <c r="B2" s="10"/>
      <c r="C2" s="10"/>
      <c r="D2" s="10"/>
      <c r="E2" s="10"/>
      <c r="F2" s="11"/>
    </row>
    <row r="3" spans="1:9" ht="24" customHeight="1" thickBot="1" x14ac:dyDescent="0.3">
      <c r="A3" s="12" t="s">
        <v>75</v>
      </c>
      <c r="B3" s="13"/>
      <c r="C3" s="13"/>
      <c r="D3" s="13"/>
      <c r="E3" s="13"/>
      <c r="F3" s="14"/>
    </row>
    <row r="4" spans="1:9" ht="16.5" thickBot="1" x14ac:dyDescent="0.3"/>
    <row r="5" spans="1:9" ht="36.6" customHeight="1" thickBot="1" x14ac:dyDescent="0.3">
      <c r="A5" s="15" t="s">
        <v>0</v>
      </c>
      <c r="B5" s="16"/>
      <c r="C5" s="16"/>
      <c r="D5" s="16"/>
      <c r="E5" s="16"/>
      <c r="F5" s="17"/>
    </row>
    <row r="7" spans="1:9" ht="21" customHeight="1" x14ac:dyDescent="0.25">
      <c r="A7" s="19" t="s">
        <v>1</v>
      </c>
      <c r="B7" s="19" t="s">
        <v>2</v>
      </c>
      <c r="C7" s="19" t="s">
        <v>3</v>
      </c>
      <c r="D7" s="20" t="s">
        <v>4</v>
      </c>
      <c r="E7" s="20" t="s">
        <v>5</v>
      </c>
      <c r="F7" s="21" t="s">
        <v>6</v>
      </c>
    </row>
    <row r="8" spans="1:9" ht="15" x14ac:dyDescent="0.25">
      <c r="A8" s="19"/>
      <c r="B8" s="19"/>
      <c r="C8" s="19"/>
      <c r="D8" s="20"/>
      <c r="E8" s="20"/>
      <c r="F8" s="21"/>
    </row>
    <row r="9" spans="1:9" x14ac:dyDescent="0.25">
      <c r="A9" s="22">
        <v>100</v>
      </c>
      <c r="B9" s="23" t="s">
        <v>7</v>
      </c>
      <c r="C9" s="23"/>
      <c r="D9" s="23"/>
      <c r="E9" s="23"/>
      <c r="F9" s="23"/>
    </row>
    <row r="10" spans="1:9" x14ac:dyDescent="0.25">
      <c r="A10" s="49">
        <v>101</v>
      </c>
      <c r="B10" s="50" t="s">
        <v>8</v>
      </c>
      <c r="C10" s="49" t="s">
        <v>9</v>
      </c>
      <c r="D10" s="51">
        <v>1</v>
      </c>
      <c r="E10" s="25"/>
      <c r="F10" s="63">
        <f>+D10*E10</f>
        <v>0</v>
      </c>
      <c r="G10" s="5"/>
      <c r="I10" s="6"/>
    </row>
    <row r="11" spans="1:9" x14ac:dyDescent="0.25">
      <c r="A11" s="49">
        <v>102</v>
      </c>
      <c r="B11" s="50" t="s">
        <v>10</v>
      </c>
      <c r="C11" s="49"/>
      <c r="D11" s="51"/>
      <c r="E11" s="24"/>
      <c r="F11" s="63"/>
      <c r="G11" s="5"/>
    </row>
    <row r="12" spans="1:9" ht="25.15" customHeight="1" x14ac:dyDescent="0.25">
      <c r="A12" s="49" t="s">
        <v>11</v>
      </c>
      <c r="B12" s="50" t="s">
        <v>12</v>
      </c>
      <c r="C12" s="49" t="s">
        <v>9</v>
      </c>
      <c r="D12" s="51">
        <v>1</v>
      </c>
      <c r="E12" s="24"/>
      <c r="F12" s="63">
        <f>+D12*E12</f>
        <v>0</v>
      </c>
      <c r="G12" s="5"/>
    </row>
    <row r="13" spans="1:9" ht="17.45" customHeight="1" x14ac:dyDescent="0.25">
      <c r="A13" s="49" t="s">
        <v>13</v>
      </c>
      <c r="B13" s="50" t="s">
        <v>14</v>
      </c>
      <c r="C13" s="49" t="s">
        <v>15</v>
      </c>
      <c r="D13" s="51">
        <v>10</v>
      </c>
      <c r="E13" s="24"/>
      <c r="F13" s="63">
        <f t="shared" ref="F13:F14" si="0">+D13*E13</f>
        <v>0</v>
      </c>
      <c r="G13" s="5"/>
    </row>
    <row r="14" spans="1:9" x14ac:dyDescent="0.25">
      <c r="A14" s="49">
        <v>103</v>
      </c>
      <c r="B14" s="50" t="s">
        <v>16</v>
      </c>
      <c r="C14" s="49" t="s">
        <v>17</v>
      </c>
      <c r="D14" s="51">
        <v>11.82</v>
      </c>
      <c r="E14" s="24"/>
      <c r="F14" s="63">
        <f t="shared" si="0"/>
        <v>0</v>
      </c>
      <c r="G14" s="5"/>
    </row>
    <row r="15" spans="1:9" x14ac:dyDescent="0.25">
      <c r="A15" s="22">
        <v>200</v>
      </c>
      <c r="B15" s="23" t="s">
        <v>18</v>
      </c>
      <c r="C15" s="23"/>
      <c r="D15" s="23"/>
      <c r="E15" s="23"/>
      <c r="F15" s="23"/>
      <c r="G15" s="5"/>
    </row>
    <row r="16" spans="1:9" x14ac:dyDescent="0.25">
      <c r="A16" s="49">
        <v>201</v>
      </c>
      <c r="B16" s="50" t="s">
        <v>19</v>
      </c>
      <c r="C16" s="49" t="s">
        <v>20</v>
      </c>
      <c r="D16" s="52">
        <v>17573.04</v>
      </c>
      <c r="E16" s="25"/>
      <c r="F16" s="64">
        <f>+D16*E16</f>
        <v>0</v>
      </c>
      <c r="G16" s="5"/>
    </row>
    <row r="17" spans="1:7" x14ac:dyDescent="0.25">
      <c r="A17" s="49">
        <v>202</v>
      </c>
      <c r="B17" s="50" t="s">
        <v>21</v>
      </c>
      <c r="C17" s="49" t="s">
        <v>20</v>
      </c>
      <c r="D17" s="52">
        <v>42323.94</v>
      </c>
      <c r="E17" s="25"/>
      <c r="F17" s="64">
        <f>+D17*E17</f>
        <v>0</v>
      </c>
      <c r="G17" s="5"/>
    </row>
    <row r="18" spans="1:7" x14ac:dyDescent="0.25">
      <c r="A18" s="26">
        <v>300</v>
      </c>
      <c r="B18" s="27" t="s">
        <v>22</v>
      </c>
      <c r="C18" s="27"/>
      <c r="D18" s="27"/>
      <c r="E18" s="27"/>
      <c r="F18" s="27"/>
      <c r="G18" s="5"/>
    </row>
    <row r="19" spans="1:7" ht="31.5" x14ac:dyDescent="0.25">
      <c r="A19" s="53">
        <v>301</v>
      </c>
      <c r="B19" s="50" t="s">
        <v>23</v>
      </c>
      <c r="C19" s="53" t="s">
        <v>24</v>
      </c>
      <c r="D19" s="54">
        <v>13066.72</v>
      </c>
      <c r="E19" s="28"/>
      <c r="F19" s="64">
        <f>+D19*E19</f>
        <v>0</v>
      </c>
      <c r="G19" s="5"/>
    </row>
    <row r="20" spans="1:7" ht="31.5" x14ac:dyDescent="0.25">
      <c r="A20" s="53">
        <v>302</v>
      </c>
      <c r="B20" s="50" t="s">
        <v>25</v>
      </c>
      <c r="C20" s="53" t="s">
        <v>24</v>
      </c>
      <c r="D20" s="54">
        <v>17942.88</v>
      </c>
      <c r="E20" s="28"/>
      <c r="F20" s="64">
        <f>+D20*E20</f>
        <v>0</v>
      </c>
      <c r="G20" s="5"/>
    </row>
    <row r="21" spans="1:7" x14ac:dyDescent="0.25">
      <c r="A21" s="53">
        <v>303</v>
      </c>
      <c r="B21" s="50" t="s">
        <v>26</v>
      </c>
      <c r="C21" s="53" t="s">
        <v>24</v>
      </c>
      <c r="D21" s="54">
        <v>1654.26</v>
      </c>
      <c r="E21" s="28"/>
      <c r="F21" s="64">
        <f>+D21*E21</f>
        <v>0</v>
      </c>
      <c r="G21" s="5"/>
    </row>
    <row r="22" spans="1:7" x14ac:dyDescent="0.25">
      <c r="A22" s="53">
        <v>304</v>
      </c>
      <c r="B22" s="50" t="s">
        <v>27</v>
      </c>
      <c r="C22" s="53" t="s">
        <v>24</v>
      </c>
      <c r="D22" s="54">
        <v>114.26</v>
      </c>
      <c r="E22" s="28"/>
      <c r="F22" s="64">
        <f t="shared" ref="F22:F57" si="1">+D22*E22</f>
        <v>0</v>
      </c>
      <c r="G22" s="5"/>
    </row>
    <row r="23" spans="1:7" x14ac:dyDescent="0.25">
      <c r="A23" s="53">
        <v>305</v>
      </c>
      <c r="B23" s="50" t="s">
        <v>28</v>
      </c>
      <c r="C23" s="53" t="s">
        <v>29</v>
      </c>
      <c r="D23" s="54">
        <v>76865</v>
      </c>
      <c r="E23" s="28"/>
      <c r="F23" s="64">
        <f t="shared" si="1"/>
        <v>0</v>
      </c>
      <c r="G23" s="5"/>
    </row>
    <row r="24" spans="1:7" x14ac:dyDescent="0.25">
      <c r="A24" s="53">
        <v>306</v>
      </c>
      <c r="B24" s="50" t="s">
        <v>30</v>
      </c>
      <c r="C24" s="53" t="s">
        <v>20</v>
      </c>
      <c r="D24" s="54">
        <v>34129.32</v>
      </c>
      <c r="E24" s="28"/>
      <c r="F24" s="64">
        <f t="shared" si="1"/>
        <v>0</v>
      </c>
      <c r="G24" s="5"/>
    </row>
    <row r="25" spans="1:7" x14ac:dyDescent="0.25">
      <c r="A25" s="53">
        <v>307</v>
      </c>
      <c r="B25" s="50" t="s">
        <v>31</v>
      </c>
      <c r="C25" s="53" t="s">
        <v>20</v>
      </c>
      <c r="D25" s="54">
        <v>735</v>
      </c>
      <c r="E25" s="28"/>
      <c r="F25" s="64">
        <f t="shared" si="1"/>
        <v>0</v>
      </c>
      <c r="G25" s="5"/>
    </row>
    <row r="26" spans="1:7" x14ac:dyDescent="0.25">
      <c r="A26" s="53">
        <v>308</v>
      </c>
      <c r="B26" s="50" t="s">
        <v>32</v>
      </c>
      <c r="C26" s="53" t="s">
        <v>20</v>
      </c>
      <c r="D26" s="54">
        <v>4388.3</v>
      </c>
      <c r="E26" s="28"/>
      <c r="F26" s="64">
        <f t="shared" si="1"/>
        <v>0</v>
      </c>
      <c r="G26" s="5"/>
    </row>
    <row r="27" spans="1:7" ht="31.5" x14ac:dyDescent="0.25">
      <c r="A27" s="53">
        <v>309</v>
      </c>
      <c r="B27" s="50" t="s">
        <v>33</v>
      </c>
      <c r="C27" s="53" t="s">
        <v>29</v>
      </c>
      <c r="D27" s="54">
        <v>3154</v>
      </c>
      <c r="E27" s="28"/>
      <c r="F27" s="64">
        <f t="shared" si="1"/>
        <v>0</v>
      </c>
      <c r="G27" s="5"/>
    </row>
    <row r="28" spans="1:7" ht="31.5" x14ac:dyDescent="0.25">
      <c r="A28" s="53">
        <v>310</v>
      </c>
      <c r="B28" s="50" t="s">
        <v>34</v>
      </c>
      <c r="C28" s="53" t="s">
        <v>29</v>
      </c>
      <c r="D28" s="54">
        <v>2126</v>
      </c>
      <c r="E28" s="28"/>
      <c r="F28" s="64">
        <f t="shared" si="1"/>
        <v>0</v>
      </c>
      <c r="G28" s="5"/>
    </row>
    <row r="29" spans="1:7" x14ac:dyDescent="0.25">
      <c r="A29" s="53">
        <v>311</v>
      </c>
      <c r="B29" s="50" t="s">
        <v>35</v>
      </c>
      <c r="C29" s="53" t="s">
        <v>36</v>
      </c>
      <c r="D29" s="54">
        <v>437</v>
      </c>
      <c r="E29" s="28"/>
      <c r="F29" s="64">
        <f t="shared" si="1"/>
        <v>0</v>
      </c>
      <c r="G29" s="5"/>
    </row>
    <row r="30" spans="1:7" x14ac:dyDescent="0.25">
      <c r="A30" s="53">
        <v>312</v>
      </c>
      <c r="B30" s="50" t="s">
        <v>37</v>
      </c>
      <c r="C30" s="53" t="s">
        <v>36</v>
      </c>
      <c r="D30" s="54">
        <v>437</v>
      </c>
      <c r="E30" s="28"/>
      <c r="F30" s="64">
        <f t="shared" si="1"/>
        <v>0</v>
      </c>
      <c r="G30" s="5"/>
    </row>
    <row r="31" spans="1:7" x14ac:dyDescent="0.25">
      <c r="A31" s="53">
        <v>313</v>
      </c>
      <c r="B31" s="50" t="s">
        <v>77</v>
      </c>
      <c r="C31" s="53" t="s">
        <v>36</v>
      </c>
      <c r="D31" s="54">
        <v>247</v>
      </c>
      <c r="E31" s="28"/>
      <c r="F31" s="64">
        <f t="shared" si="1"/>
        <v>0</v>
      </c>
      <c r="G31" s="5"/>
    </row>
    <row r="32" spans="1:7" x14ac:dyDescent="0.25">
      <c r="A32" s="22">
        <v>400</v>
      </c>
      <c r="B32" s="23" t="s">
        <v>38</v>
      </c>
      <c r="C32" s="23"/>
      <c r="D32" s="23"/>
      <c r="E32" s="23"/>
      <c r="F32" s="23"/>
      <c r="G32" s="5"/>
    </row>
    <row r="33" spans="1:7" x14ac:dyDescent="0.25">
      <c r="A33" s="49">
        <v>401</v>
      </c>
      <c r="B33" s="50" t="s">
        <v>39</v>
      </c>
      <c r="C33" s="49" t="s">
        <v>3</v>
      </c>
      <c r="D33" s="54">
        <v>26</v>
      </c>
      <c r="E33" s="25"/>
      <c r="F33" s="64">
        <f>+D33*E33</f>
        <v>0</v>
      </c>
      <c r="G33" s="5"/>
    </row>
    <row r="34" spans="1:7" x14ac:dyDescent="0.25">
      <c r="A34" s="49">
        <v>402</v>
      </c>
      <c r="B34" s="50" t="s">
        <v>40</v>
      </c>
      <c r="C34" s="49" t="s">
        <v>3</v>
      </c>
      <c r="D34" s="54">
        <v>9</v>
      </c>
      <c r="E34" s="25"/>
      <c r="F34" s="64">
        <f t="shared" ref="F34:F35" si="2">+D34*E34</f>
        <v>0</v>
      </c>
      <c r="G34" s="5"/>
    </row>
    <row r="35" spans="1:7" x14ac:dyDescent="0.25">
      <c r="A35" s="49">
        <v>403</v>
      </c>
      <c r="B35" s="50" t="s">
        <v>41</v>
      </c>
      <c r="C35" s="49" t="s">
        <v>3</v>
      </c>
      <c r="D35" s="54">
        <v>3</v>
      </c>
      <c r="E35" s="25"/>
      <c r="F35" s="64">
        <f t="shared" si="2"/>
        <v>0</v>
      </c>
      <c r="G35" s="5"/>
    </row>
    <row r="36" spans="1:7" x14ac:dyDescent="0.25">
      <c r="A36" s="49">
        <v>404</v>
      </c>
      <c r="B36" s="50" t="s">
        <v>42</v>
      </c>
      <c r="C36" s="49" t="s">
        <v>36</v>
      </c>
      <c r="D36" s="54">
        <v>365.65</v>
      </c>
      <c r="E36" s="25"/>
      <c r="F36" s="64">
        <f t="shared" si="1"/>
        <v>0</v>
      </c>
      <c r="G36" s="5"/>
    </row>
    <row r="37" spans="1:7" x14ac:dyDescent="0.25">
      <c r="A37" s="49">
        <v>405</v>
      </c>
      <c r="B37" s="55" t="s">
        <v>76</v>
      </c>
      <c r="C37" s="49" t="s">
        <v>36</v>
      </c>
      <c r="D37" s="54">
        <v>147</v>
      </c>
      <c r="E37" s="25"/>
      <c r="F37" s="64">
        <f t="shared" si="1"/>
        <v>0</v>
      </c>
      <c r="G37" s="5"/>
    </row>
    <row r="38" spans="1:7" x14ac:dyDescent="0.25">
      <c r="A38" s="49">
        <v>406</v>
      </c>
      <c r="B38" s="50" t="s">
        <v>43</v>
      </c>
      <c r="C38" s="49" t="s">
        <v>20</v>
      </c>
      <c r="D38" s="54">
        <v>2074.4899999999998</v>
      </c>
      <c r="E38" s="25"/>
      <c r="F38" s="64">
        <f t="shared" si="1"/>
        <v>0</v>
      </c>
      <c r="G38" s="5"/>
    </row>
    <row r="39" spans="1:7" x14ac:dyDescent="0.25">
      <c r="A39" s="49">
        <v>407</v>
      </c>
      <c r="B39" s="50" t="s">
        <v>44</v>
      </c>
      <c r="C39" s="49" t="s">
        <v>20</v>
      </c>
      <c r="D39" s="54">
        <v>208</v>
      </c>
      <c r="E39" s="25"/>
      <c r="F39" s="64">
        <f t="shared" si="1"/>
        <v>0</v>
      </c>
      <c r="G39" s="5"/>
    </row>
    <row r="40" spans="1:7" x14ac:dyDescent="0.25">
      <c r="A40" s="49">
        <v>408</v>
      </c>
      <c r="B40" s="50" t="s">
        <v>45</v>
      </c>
      <c r="C40" s="49" t="s">
        <v>20</v>
      </c>
      <c r="D40" s="54">
        <v>451.84</v>
      </c>
      <c r="E40" s="25"/>
      <c r="F40" s="64">
        <f t="shared" si="1"/>
        <v>0</v>
      </c>
      <c r="G40" s="5"/>
    </row>
    <row r="41" spans="1:7" x14ac:dyDescent="0.25">
      <c r="A41" s="49">
        <v>409</v>
      </c>
      <c r="B41" s="50" t="s">
        <v>46</v>
      </c>
      <c r="C41" s="49" t="s">
        <v>47</v>
      </c>
      <c r="D41" s="54">
        <v>403639.06</v>
      </c>
      <c r="E41" s="25"/>
      <c r="F41" s="64">
        <f t="shared" si="1"/>
        <v>0</v>
      </c>
      <c r="G41" s="5"/>
    </row>
    <row r="42" spans="1:7" x14ac:dyDescent="0.25">
      <c r="A42" s="49">
        <v>410</v>
      </c>
      <c r="B42" s="50" t="s">
        <v>48</v>
      </c>
      <c r="C42" s="49" t="s">
        <v>20</v>
      </c>
      <c r="D42" s="54">
        <v>57.74</v>
      </c>
      <c r="E42" s="25"/>
      <c r="F42" s="64">
        <f t="shared" si="1"/>
        <v>0</v>
      </c>
      <c r="G42" s="5"/>
    </row>
    <row r="43" spans="1:7" x14ac:dyDescent="0.25">
      <c r="A43" s="49">
        <v>411</v>
      </c>
      <c r="B43" s="50" t="s">
        <v>49</v>
      </c>
      <c r="C43" s="49" t="s">
        <v>50</v>
      </c>
      <c r="D43" s="54">
        <v>9131</v>
      </c>
      <c r="E43" s="25"/>
      <c r="F43" s="64">
        <f t="shared" si="1"/>
        <v>0</v>
      </c>
      <c r="G43" s="5"/>
    </row>
    <row r="44" spans="1:7" x14ac:dyDescent="0.25">
      <c r="A44" s="49">
        <v>412</v>
      </c>
      <c r="B44" s="50" t="s">
        <v>51</v>
      </c>
      <c r="C44" s="49" t="s">
        <v>36</v>
      </c>
      <c r="D44" s="54">
        <v>712</v>
      </c>
      <c r="E44" s="25"/>
      <c r="F44" s="64">
        <f t="shared" si="1"/>
        <v>0</v>
      </c>
      <c r="G44" s="5"/>
    </row>
    <row r="45" spans="1:7" x14ac:dyDescent="0.25">
      <c r="A45" s="49">
        <v>413</v>
      </c>
      <c r="B45" s="50" t="s">
        <v>52</v>
      </c>
      <c r="C45" s="49" t="s">
        <v>20</v>
      </c>
      <c r="D45" s="54">
        <v>153.32999999999998</v>
      </c>
      <c r="E45" s="25"/>
      <c r="F45" s="64">
        <f t="shared" si="1"/>
        <v>0</v>
      </c>
      <c r="G45" s="5"/>
    </row>
    <row r="46" spans="1:7" x14ac:dyDescent="0.25">
      <c r="A46" s="49">
        <v>414</v>
      </c>
      <c r="B46" s="50" t="s">
        <v>53</v>
      </c>
      <c r="C46" s="49" t="s">
        <v>50</v>
      </c>
      <c r="D46" s="54">
        <v>1249</v>
      </c>
      <c r="E46" s="25"/>
      <c r="F46" s="64">
        <f t="shared" si="1"/>
        <v>0</v>
      </c>
      <c r="G46" s="5"/>
    </row>
    <row r="47" spans="1:7" x14ac:dyDescent="0.25">
      <c r="A47" s="49">
        <v>415</v>
      </c>
      <c r="B47" s="50" t="s">
        <v>54</v>
      </c>
      <c r="C47" s="49" t="s">
        <v>36</v>
      </c>
      <c r="D47" s="54">
        <v>689</v>
      </c>
      <c r="E47" s="25"/>
      <c r="F47" s="64">
        <f t="shared" si="1"/>
        <v>0</v>
      </c>
      <c r="G47" s="5"/>
    </row>
    <row r="48" spans="1:7" x14ac:dyDescent="0.25">
      <c r="A48" s="49">
        <v>416</v>
      </c>
      <c r="B48" s="50" t="s">
        <v>55</v>
      </c>
      <c r="C48" s="49" t="s">
        <v>20</v>
      </c>
      <c r="D48" s="54">
        <v>3220.76</v>
      </c>
      <c r="E48" s="25"/>
      <c r="F48" s="64">
        <f t="shared" si="1"/>
        <v>0</v>
      </c>
      <c r="G48" s="5"/>
    </row>
    <row r="49" spans="1:8" x14ac:dyDescent="0.25">
      <c r="A49" s="49">
        <v>417</v>
      </c>
      <c r="B49" s="50" t="s">
        <v>74</v>
      </c>
      <c r="C49" s="49" t="s">
        <v>20</v>
      </c>
      <c r="D49" s="54">
        <v>1045</v>
      </c>
      <c r="E49" s="25"/>
      <c r="F49" s="64">
        <f t="shared" si="1"/>
        <v>0</v>
      </c>
      <c r="G49" s="5"/>
    </row>
    <row r="50" spans="1:8" x14ac:dyDescent="0.25">
      <c r="A50" s="49">
        <v>418</v>
      </c>
      <c r="B50" s="50" t="s">
        <v>56</v>
      </c>
      <c r="C50" s="49" t="s">
        <v>36</v>
      </c>
      <c r="D50" s="54">
        <v>1618</v>
      </c>
      <c r="E50" s="25"/>
      <c r="F50" s="64">
        <f t="shared" si="1"/>
        <v>0</v>
      </c>
      <c r="G50" s="5"/>
      <c r="H50">
        <f>2.5*0.2</f>
        <v>0.5</v>
      </c>
    </row>
    <row r="51" spans="1:8" x14ac:dyDescent="0.25">
      <c r="A51" s="49">
        <v>419</v>
      </c>
      <c r="B51" s="50" t="s">
        <v>57</v>
      </c>
      <c r="C51" s="49" t="s">
        <v>36</v>
      </c>
      <c r="D51" s="54">
        <v>3952</v>
      </c>
      <c r="E51" s="25"/>
      <c r="F51" s="64">
        <f>+D51*E51</f>
        <v>0</v>
      </c>
      <c r="G51" s="5"/>
    </row>
    <row r="52" spans="1:8" x14ac:dyDescent="0.25">
      <c r="A52" s="49">
        <v>420</v>
      </c>
      <c r="B52" s="50" t="s">
        <v>58</v>
      </c>
      <c r="C52" s="49" t="s">
        <v>36</v>
      </c>
      <c r="D52" s="54">
        <v>280</v>
      </c>
      <c r="E52" s="25"/>
      <c r="F52" s="64">
        <f>+D52*E52</f>
        <v>0</v>
      </c>
      <c r="G52" s="5"/>
    </row>
    <row r="53" spans="1:8" x14ac:dyDescent="0.25">
      <c r="A53" s="49">
        <v>421</v>
      </c>
      <c r="B53" s="50" t="s">
        <v>59</v>
      </c>
      <c r="C53" s="49" t="s">
        <v>20</v>
      </c>
      <c r="D53" s="54">
        <v>27</v>
      </c>
      <c r="E53" s="25"/>
      <c r="F53" s="64">
        <f t="shared" si="1"/>
        <v>0</v>
      </c>
      <c r="G53" s="5"/>
    </row>
    <row r="54" spans="1:8" x14ac:dyDescent="0.25">
      <c r="A54" s="49">
        <v>422</v>
      </c>
      <c r="B54" s="50" t="s">
        <v>60</v>
      </c>
      <c r="C54" s="49" t="s">
        <v>36</v>
      </c>
      <c r="D54" s="56">
        <v>8</v>
      </c>
      <c r="E54" s="24"/>
      <c r="F54" s="63">
        <f t="shared" si="1"/>
        <v>0</v>
      </c>
      <c r="G54" s="5"/>
    </row>
    <row r="55" spans="1:8" x14ac:dyDescent="0.25">
      <c r="A55" s="49">
        <v>423</v>
      </c>
      <c r="B55" s="57" t="s">
        <v>61</v>
      </c>
      <c r="C55" s="49" t="s">
        <v>36</v>
      </c>
      <c r="D55" s="56">
        <v>10</v>
      </c>
      <c r="E55" s="24"/>
      <c r="F55" s="65">
        <f t="shared" si="1"/>
        <v>0</v>
      </c>
    </row>
    <row r="56" spans="1:8" x14ac:dyDescent="0.25">
      <c r="A56" s="49">
        <v>424</v>
      </c>
      <c r="B56" s="50" t="s">
        <v>62</v>
      </c>
      <c r="C56" s="49" t="s">
        <v>3</v>
      </c>
      <c r="D56" s="56">
        <v>6</v>
      </c>
      <c r="E56" s="24"/>
      <c r="F56" s="63">
        <f t="shared" si="1"/>
        <v>0</v>
      </c>
      <c r="G56" s="5"/>
    </row>
    <row r="57" spans="1:8" x14ac:dyDescent="0.25">
      <c r="A57" s="49">
        <v>425</v>
      </c>
      <c r="B57" s="57" t="s">
        <v>63</v>
      </c>
      <c r="C57" s="58" t="s">
        <v>36</v>
      </c>
      <c r="D57" s="56">
        <v>1202</v>
      </c>
      <c r="E57" s="24"/>
      <c r="F57" s="65">
        <f t="shared" si="1"/>
        <v>0</v>
      </c>
    </row>
    <row r="58" spans="1:8" x14ac:dyDescent="0.25">
      <c r="A58" s="49">
        <v>426</v>
      </c>
      <c r="B58" s="57" t="s">
        <v>64</v>
      </c>
      <c r="C58" s="49" t="s">
        <v>20</v>
      </c>
      <c r="D58" s="56">
        <v>3500</v>
      </c>
      <c r="E58" s="24"/>
      <c r="F58" s="63">
        <f>+D58*E58</f>
        <v>0</v>
      </c>
      <c r="G58" s="5"/>
    </row>
    <row r="59" spans="1:8" x14ac:dyDescent="0.25">
      <c r="A59" s="49">
        <v>427</v>
      </c>
      <c r="B59" s="57" t="s">
        <v>65</v>
      </c>
      <c r="C59" s="58" t="s">
        <v>20</v>
      </c>
      <c r="D59" s="59">
        <v>7078.49</v>
      </c>
      <c r="E59" s="24"/>
      <c r="F59" s="65">
        <f>+D59*E59</f>
        <v>0</v>
      </c>
      <c r="H59" s="5"/>
    </row>
    <row r="60" spans="1:8" s="7" customFormat="1" ht="14.25" x14ac:dyDescent="0.2">
      <c r="A60" s="30">
        <v>500</v>
      </c>
      <c r="B60" s="31" t="s">
        <v>66</v>
      </c>
      <c r="C60" s="32"/>
      <c r="D60" s="32"/>
      <c r="E60" s="32"/>
      <c r="F60" s="33"/>
    </row>
    <row r="61" spans="1:8" ht="48.6" customHeight="1" x14ac:dyDescent="0.25">
      <c r="A61" s="49">
        <v>501</v>
      </c>
      <c r="B61" s="60" t="s">
        <v>67</v>
      </c>
      <c r="C61" s="61" t="s">
        <v>3</v>
      </c>
      <c r="D61" s="62">
        <v>2</v>
      </c>
      <c r="E61" s="34"/>
      <c r="F61" s="62">
        <f>+D61*E61</f>
        <v>0</v>
      </c>
      <c r="H61" s="5"/>
    </row>
    <row r="62" spans="1:8" s="7" customFormat="1" ht="14.25" x14ac:dyDescent="0.2">
      <c r="A62" s="30">
        <v>600</v>
      </c>
      <c r="B62" s="35" t="s">
        <v>72</v>
      </c>
      <c r="C62" s="36"/>
      <c r="D62" s="36"/>
      <c r="E62" s="36"/>
      <c r="F62" s="37"/>
    </row>
    <row r="63" spans="1:8" s="7" customFormat="1" x14ac:dyDescent="0.25">
      <c r="A63" s="49">
        <v>601</v>
      </c>
      <c r="B63" s="60" t="s">
        <v>73</v>
      </c>
      <c r="C63" s="58" t="s">
        <v>3</v>
      </c>
      <c r="D63" s="62">
        <v>20</v>
      </c>
      <c r="E63" s="34"/>
      <c r="F63" s="62">
        <f>D63*E63</f>
        <v>0</v>
      </c>
    </row>
    <row r="64" spans="1:8" s="7" customFormat="1" ht="14.25" x14ac:dyDescent="0.2">
      <c r="A64" s="30">
        <v>700</v>
      </c>
      <c r="B64" s="35" t="s">
        <v>68</v>
      </c>
      <c r="C64" s="36"/>
      <c r="D64" s="36"/>
      <c r="E64" s="36"/>
      <c r="F64" s="37"/>
    </row>
    <row r="65" spans="1:8" x14ac:dyDescent="0.25">
      <c r="A65" s="49">
        <v>701</v>
      </c>
      <c r="B65" s="57" t="s">
        <v>80</v>
      </c>
      <c r="C65" s="58" t="s">
        <v>81</v>
      </c>
      <c r="D65" s="59">
        <f>D66+D67+D68+D69</f>
        <v>9826</v>
      </c>
      <c r="E65" s="29"/>
      <c r="F65" s="65">
        <f t="shared" ref="F65:F70" si="3">+D65*E65</f>
        <v>0</v>
      </c>
      <c r="H65" s="5"/>
    </row>
    <row r="66" spans="1:8" x14ac:dyDescent="0.25">
      <c r="A66" s="49">
        <v>702</v>
      </c>
      <c r="B66" s="57" t="s">
        <v>82</v>
      </c>
      <c r="C66" s="58" t="s">
        <v>81</v>
      </c>
      <c r="D66" s="59">
        <v>960</v>
      </c>
      <c r="E66" s="29"/>
      <c r="F66" s="65">
        <f t="shared" si="3"/>
        <v>0</v>
      </c>
      <c r="H66" s="5"/>
    </row>
    <row r="67" spans="1:8" x14ac:dyDescent="0.25">
      <c r="A67" s="49">
        <v>703</v>
      </c>
      <c r="B67" s="57" t="s">
        <v>83</v>
      </c>
      <c r="C67" s="58" t="s">
        <v>81</v>
      </c>
      <c r="D67" s="59">
        <v>5532</v>
      </c>
      <c r="E67" s="29"/>
      <c r="F67" s="65">
        <f t="shared" si="3"/>
        <v>0</v>
      </c>
      <c r="H67" s="5"/>
    </row>
    <row r="68" spans="1:8" x14ac:dyDescent="0.25">
      <c r="A68" s="49">
        <v>704</v>
      </c>
      <c r="B68" s="57" t="s">
        <v>84</v>
      </c>
      <c r="C68" s="58" t="s">
        <v>81</v>
      </c>
      <c r="D68" s="59">
        <v>568</v>
      </c>
      <c r="E68" s="29"/>
      <c r="F68" s="65">
        <f t="shared" si="3"/>
        <v>0</v>
      </c>
      <c r="H68" s="5"/>
    </row>
    <row r="69" spans="1:8" x14ac:dyDescent="0.25">
      <c r="A69" s="49">
        <v>705</v>
      </c>
      <c r="B69" s="57" t="s">
        <v>85</v>
      </c>
      <c r="C69" s="58" t="s">
        <v>81</v>
      </c>
      <c r="D69" s="59">
        <v>2766</v>
      </c>
      <c r="E69" s="29"/>
      <c r="F69" s="65">
        <f t="shared" si="3"/>
        <v>0</v>
      </c>
      <c r="H69" s="5"/>
    </row>
    <row r="70" spans="1:8" x14ac:dyDescent="0.25">
      <c r="A70" s="49">
        <v>706</v>
      </c>
      <c r="B70" s="57" t="s">
        <v>86</v>
      </c>
      <c r="C70" s="58" t="s">
        <v>3</v>
      </c>
      <c r="D70" s="59">
        <v>461</v>
      </c>
      <c r="E70" s="29"/>
      <c r="F70" s="65">
        <f t="shared" si="3"/>
        <v>0</v>
      </c>
      <c r="H70" s="5"/>
    </row>
    <row r="71" spans="1:8" x14ac:dyDescent="0.25">
      <c r="A71" s="38"/>
      <c r="B71" s="38"/>
      <c r="C71" s="39"/>
      <c r="D71" s="40" t="s">
        <v>69</v>
      </c>
      <c r="E71" s="41"/>
      <c r="F71" s="66">
        <f>+SUM(F33:F70,F19:F31,F16:F17,F10:F14)</f>
        <v>0</v>
      </c>
    </row>
    <row r="72" spans="1:8" x14ac:dyDescent="0.25">
      <c r="A72" s="42"/>
      <c r="B72" s="42"/>
      <c r="C72" s="43"/>
      <c r="D72" s="44" t="s">
        <v>70</v>
      </c>
      <c r="E72" s="45"/>
      <c r="F72" s="67">
        <f>+F71*0.2</f>
        <v>0</v>
      </c>
    </row>
    <row r="73" spans="1:8" ht="16.5" thickBot="1" x14ac:dyDescent="0.3">
      <c r="A73" s="42"/>
      <c r="B73" s="42"/>
      <c r="C73" s="43"/>
      <c r="D73" s="46" t="s">
        <v>71</v>
      </c>
      <c r="E73" s="47"/>
      <c r="F73" s="68">
        <f>+F71+F72</f>
        <v>0</v>
      </c>
    </row>
    <row r="74" spans="1:8" ht="60" customHeight="1" x14ac:dyDescent="0.25">
      <c r="A74" s="48" t="s">
        <v>79</v>
      </c>
      <c r="B74" s="48"/>
      <c r="C74" s="48"/>
      <c r="D74" s="48"/>
      <c r="E74" s="48"/>
      <c r="F74" s="48"/>
    </row>
    <row r="76" spans="1:8" x14ac:dyDescent="0.25">
      <c r="A76" s="1" t="s">
        <v>87</v>
      </c>
      <c r="B76" s="8"/>
      <c r="C76" s="8"/>
      <c r="D76" s="18"/>
      <c r="E76" s="18"/>
      <c r="F76" s="18"/>
    </row>
  </sheetData>
  <sheetProtection sheet="1" objects="1" scenarios="1"/>
  <mergeCells count="21">
    <mergeCell ref="D71:E71"/>
    <mergeCell ref="D72:E72"/>
    <mergeCell ref="D73:E73"/>
    <mergeCell ref="D76:F76"/>
    <mergeCell ref="B9:F9"/>
    <mergeCell ref="B15:F15"/>
    <mergeCell ref="B18:F18"/>
    <mergeCell ref="B32:F32"/>
    <mergeCell ref="B60:F60"/>
    <mergeCell ref="B64:F64"/>
    <mergeCell ref="B62:F62"/>
    <mergeCell ref="A74:F74"/>
    <mergeCell ref="A2:F2"/>
    <mergeCell ref="A3:F3"/>
    <mergeCell ref="A5:F5"/>
    <mergeCell ref="A7:A8"/>
    <mergeCell ref="B7:B8"/>
    <mergeCell ref="C7:C8"/>
    <mergeCell ref="D7:D8"/>
    <mergeCell ref="E7:E8"/>
    <mergeCell ref="F7:F8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BDP- détail estimatif</vt:lpstr>
      <vt:lpstr>'BDP- détail estimatif'!Zone_d_impression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Yassine IZDAGH</dc:creator>
  <cp:lastModifiedBy>DPARN1</cp:lastModifiedBy>
  <cp:lastPrinted>2026-06-15T11:14:55Z</cp:lastPrinted>
  <dcterms:created xsi:type="dcterms:W3CDTF">2026-06-02T15:44:47Z</dcterms:created>
  <dcterms:modified xsi:type="dcterms:W3CDTF">2026-08-14T12:12:46Z</dcterms:modified>
</cp:coreProperties>
</file>