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57bf9c7e781290d7/Work/- Projets Sport/- Stade Abdelghani El Mansouri Bejaad/lot 1/"/>
    </mc:Choice>
  </mc:AlternateContent>
  <xr:revisionPtr revIDLastSave="5" documentId="13_ncr:1_{EB2D8702-D7FE-48D5-A147-6A9FB2244566}" xr6:coauthVersionLast="47" xr6:coauthVersionMax="47" xr10:uidLastSave="{45CBF3E7-F5D7-4211-B1F1-144D768DF142}"/>
  <bookViews>
    <workbookView xWindow="-120" yWindow="-120" windowWidth="51840" windowHeight="21120" xr2:uid="{00000000-000D-0000-FFFF-FFFF00000000}"/>
  </bookViews>
  <sheets>
    <sheet name="BPDE" sheetId="1" r:id="rId1"/>
  </sheets>
  <definedNames>
    <definedName name="ELE">BPDE!#REF!</definedName>
    <definedName name="GRO">BPDE!#REF!</definedName>
    <definedName name="_xlnm.Print_Titles" localSheetId="0">BPDE!$1:$3</definedName>
    <definedName name="MEN">BPDE!#REF!</definedName>
    <definedName name="PEI">BPDE!#REF!</definedName>
    <definedName name="_xlnm.Print_Area" localSheetId="0">BPDE!$A$1:$F$430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6" i="1" l="1"/>
  <c r="F278" i="1"/>
  <c r="F232" i="1"/>
  <c r="F141" i="1"/>
  <c r="F46" i="1"/>
  <c r="A349" i="1" l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7" i="1" s="1"/>
  <c r="D295" i="1"/>
  <c r="A244" i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4" i="1" s="1"/>
  <c r="A335" i="1" s="1"/>
  <c r="A336" i="1" s="1"/>
  <c r="A337" i="1" s="1"/>
  <c r="A338" i="1" s="1"/>
  <c r="A339" i="1" s="1"/>
  <c r="A340" i="1" s="1"/>
  <c r="A341" i="1" s="1"/>
  <c r="A343" i="1" s="1"/>
  <c r="A344" i="1" s="1"/>
  <c r="A345" i="1" s="1"/>
  <c r="F206" i="1"/>
  <c r="A208" i="1"/>
  <c r="A210" i="1" s="1"/>
  <c r="A211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9" i="1" s="1"/>
  <c r="A230" i="1" s="1"/>
  <c r="A231" i="1" s="1"/>
  <c r="A233" i="1" s="1"/>
  <c r="A234" i="1" s="1"/>
  <c r="A235" i="1" s="1"/>
  <c r="A237" i="1" s="1"/>
  <c r="A238" i="1" s="1"/>
  <c r="A239" i="1" s="1"/>
  <c r="A240" i="1" s="1"/>
  <c r="F129" i="1"/>
  <c r="D175" i="1"/>
  <c r="A131" i="1"/>
  <c r="A132" i="1" s="1"/>
  <c r="A133" i="1" s="1"/>
  <c r="A135" i="1" s="1"/>
  <c r="A136" i="1" s="1"/>
  <c r="A138" i="1" s="1"/>
  <c r="A139" i="1" s="1"/>
  <c r="A140" i="1" s="1"/>
  <c r="A142" i="1" s="1"/>
  <c r="A143" i="1" s="1"/>
  <c r="A144" i="1" s="1"/>
  <c r="A146" i="1" s="1"/>
  <c r="A147" i="1" s="1"/>
  <c r="A148" i="1" s="1"/>
  <c r="A149" i="1" s="1"/>
  <c r="A150" i="1" s="1"/>
  <c r="A151" i="1" s="1"/>
  <c r="A152" i="1" s="1"/>
  <c r="A154" i="1" s="1"/>
  <c r="A157" i="1" s="1"/>
  <c r="A158" i="1" s="1"/>
  <c r="A159" i="1" s="1"/>
  <c r="A160" i="1" s="1"/>
  <c r="A162" i="1" s="1"/>
  <c r="A163" i="1" s="1"/>
  <c r="A164" i="1" s="1"/>
  <c r="A165" i="1" s="1"/>
  <c r="A166" i="1" s="1"/>
  <c r="A167" i="1" s="1"/>
  <c r="A168" i="1" s="1"/>
  <c r="A169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7" i="1" s="1"/>
  <c r="A188" i="1" s="1"/>
  <c r="A189" i="1" s="1"/>
  <c r="A191" i="1" s="1"/>
  <c r="A192" i="1" s="1"/>
  <c r="A194" i="1" s="1"/>
  <c r="A195" i="1" s="1"/>
  <c r="A196" i="1" s="1"/>
  <c r="A197" i="1" s="1"/>
  <c r="A198" i="1" s="1"/>
  <c r="A200" i="1" s="1"/>
  <c r="A201" i="1" s="1"/>
  <c r="A202" i="1" s="1"/>
  <c r="A203" i="1" s="1"/>
  <c r="A404" i="1" l="1"/>
  <c r="D41" i="1"/>
  <c r="D20" i="1" l="1"/>
  <c r="A81" i="1"/>
  <c r="A82" i="1" s="1"/>
  <c r="A7" i="1"/>
  <c r="A9" i="1" s="1"/>
  <c r="B427" i="1" l="1"/>
  <c r="B426" i="1"/>
  <c r="A386" i="1"/>
  <c r="A387" i="1" s="1"/>
  <c r="A388" i="1" s="1"/>
  <c r="A389" i="1" s="1"/>
  <c r="A390" i="1" s="1"/>
  <c r="A391" i="1" s="1"/>
  <c r="A392" i="1" s="1"/>
  <c r="A393" i="1" s="1"/>
  <c r="A394" i="1" s="1"/>
  <c r="A395" i="1" s="1"/>
  <c r="A110" i="1"/>
  <c r="A111" i="1" s="1"/>
  <c r="A112" i="1" s="1"/>
  <c r="A113" i="1" s="1"/>
  <c r="A114" i="1" s="1"/>
  <c r="A115" i="1" s="1"/>
  <c r="A116" i="1" s="1"/>
  <c r="A98" i="1"/>
  <c r="A99" i="1" s="1"/>
  <c r="A100" i="1" s="1"/>
  <c r="A83" i="1"/>
  <c r="A397" i="1" l="1"/>
  <c r="A398" i="1" s="1"/>
  <c r="A399" i="1" s="1"/>
  <c r="A400" i="1" s="1"/>
  <c r="A84" i="1"/>
  <c r="A85" i="1" s="1"/>
  <c r="A86" i="1" s="1"/>
  <c r="A87" i="1" s="1"/>
  <c r="A88" i="1" s="1"/>
  <c r="A405" i="1"/>
  <c r="A101" i="1"/>
  <c r="A102" i="1" s="1"/>
  <c r="A104" i="1" s="1"/>
  <c r="A105" i="1" s="1"/>
  <c r="A106" i="1" s="1"/>
  <c r="A117" i="1"/>
  <c r="A118" i="1" s="1"/>
  <c r="A119" i="1" s="1"/>
  <c r="A120" i="1" s="1"/>
  <c r="A121" i="1" s="1"/>
  <c r="A406" i="1" l="1"/>
  <c r="A407" i="1" s="1"/>
  <c r="A408" i="1" s="1"/>
  <c r="A409" i="1" s="1"/>
  <c r="A89" i="1"/>
  <c r="A90" i="1" s="1"/>
  <c r="A91" i="1" s="1"/>
  <c r="A92" i="1" s="1"/>
  <c r="A93" i="1" s="1"/>
  <c r="A94" i="1" s="1"/>
  <c r="A122" i="1"/>
  <c r="A410" i="1" l="1"/>
  <c r="A411" i="1" s="1"/>
  <c r="A412" i="1" s="1"/>
  <c r="A123" i="1"/>
  <c r="A124" i="1" s="1"/>
  <c r="A125" i="1" s="1"/>
  <c r="A126" i="1" s="1"/>
  <c r="A67" i="1" l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10" i="1" l="1"/>
  <c r="B416" i="1" l="1"/>
  <c r="B417" i="1"/>
  <c r="B418" i="1"/>
  <c r="B419" i="1"/>
  <c r="B420" i="1"/>
  <c r="B421" i="1"/>
  <c r="B422" i="1"/>
  <c r="B423" i="1"/>
  <c r="B424" i="1"/>
  <c r="B425" i="1"/>
  <c r="D443" i="1" l="1"/>
  <c r="D442" i="1"/>
  <c r="D441" i="1"/>
  <c r="D440" i="1"/>
  <c r="D439" i="1"/>
  <c r="D438" i="1"/>
  <c r="D117" i="1"/>
  <c r="D30" i="1"/>
  <c r="A11" i="1" l="1"/>
  <c r="A12" i="1" s="1"/>
  <c r="A13" i="1" l="1"/>
  <c r="A15" i="1" s="1"/>
  <c r="A16" i="1" s="1"/>
  <c r="A17" i="1" s="1"/>
  <c r="A18" i="1" s="1"/>
  <c r="A19" i="1" s="1"/>
  <c r="A20" i="1" l="1"/>
  <c r="A23" i="1" s="1"/>
  <c r="A24" i="1" s="1"/>
  <c r="A25" i="1" l="1"/>
  <c r="A27" i="1" s="1"/>
  <c r="A28" i="1" s="1"/>
  <c r="A29" i="1" s="1"/>
  <c r="A30" i="1" s="1"/>
  <c r="A31" i="1" s="1"/>
  <c r="A32" i="1" l="1"/>
  <c r="A33" i="1" s="1"/>
  <c r="A34" i="1" s="1"/>
  <c r="A36" i="1" s="1"/>
  <c r="A37" i="1" s="1"/>
  <c r="A38" i="1" l="1"/>
  <c r="A40" i="1" s="1"/>
  <c r="A41" i="1" s="1"/>
  <c r="A42" i="1" l="1"/>
  <c r="A44" i="1" s="1"/>
  <c r="A45" i="1" s="1"/>
  <c r="A47" i="1" s="1"/>
  <c r="A48" i="1" s="1"/>
  <c r="A49" i="1" s="1"/>
  <c r="A50" i="1" s="1"/>
  <c r="A52" i="1" s="1"/>
  <c r="A53" i="1" s="1"/>
  <c r="A54" i="1" l="1"/>
  <c r="A56" i="1" s="1"/>
  <c r="A57" i="1" s="1"/>
  <c r="A58" i="1" s="1"/>
  <c r="A59" i="1" s="1"/>
  <c r="A60" i="1" s="1"/>
  <c r="A61" i="1" s="1"/>
  <c r="A62" i="1" s="1"/>
  <c r="A63" i="1" s="1"/>
  <c r="A381" i="1"/>
  <c r="A382" i="1" s="1"/>
</calcChain>
</file>

<file path=xl/sharedStrings.xml><?xml version="1.0" encoding="utf-8"?>
<sst xmlns="http://schemas.openxmlformats.org/spreadsheetml/2006/main" count="766" uniqueCount="434">
  <si>
    <t>U</t>
  </si>
  <si>
    <t>M2</t>
  </si>
  <si>
    <t>ML</t>
  </si>
  <si>
    <t>Regards</t>
  </si>
  <si>
    <t>ENS</t>
  </si>
  <si>
    <t>RECAPITULATION</t>
  </si>
  <si>
    <t>Tableau électrique pour éclairage extérieur</t>
  </si>
  <si>
    <t>Petit appareillage</t>
  </si>
  <si>
    <t xml:space="preserve">Evier 2 bacs </t>
  </si>
  <si>
    <t>Miroir</t>
  </si>
  <si>
    <t>M3</t>
  </si>
  <si>
    <t>KG</t>
  </si>
  <si>
    <t>Mise à la terre générale</t>
  </si>
  <si>
    <t>Foyers supplémentaires</t>
  </si>
  <si>
    <t>Hublot étanche</t>
  </si>
  <si>
    <t>TOTAL H.T</t>
  </si>
  <si>
    <t>Tableau Tribune principal</t>
  </si>
  <si>
    <t>Siphon de sol en inox</t>
  </si>
  <si>
    <t>ml</t>
  </si>
  <si>
    <t>PLOMBERIE SANITAIRE</t>
  </si>
  <si>
    <t>Tube en PEHD PN16 DN40 à DN75</t>
  </si>
  <si>
    <t>Tube en PEHD PN16 DN90 à DN110</t>
  </si>
  <si>
    <t>Tube en Polypropylène PPR PN20 DN20 à DN32</t>
  </si>
  <si>
    <t>Tube en Polypropylène PPR PN20 DN40 à DN75</t>
  </si>
  <si>
    <t>Tube en Polypropylène PPR PN20 DN90 à DN110</t>
  </si>
  <si>
    <t>Vannes d'arrêt</t>
  </si>
  <si>
    <t>DN25 à DN40</t>
  </si>
  <si>
    <t>DN63 à DN75</t>
  </si>
  <si>
    <t>DN90 à DN110</t>
  </si>
  <si>
    <t>Distribution en PER</t>
  </si>
  <si>
    <t>Diamètre 13/16</t>
  </si>
  <si>
    <t>Diamètre 16/20</t>
  </si>
  <si>
    <t>Collecteur de distribution de tous départs</t>
  </si>
  <si>
    <t>Coffret pour collecteurs en PVC</t>
  </si>
  <si>
    <t>Robinet de vidange</t>
  </si>
  <si>
    <t>Antibélier</t>
  </si>
  <si>
    <t>Robinet de service</t>
  </si>
  <si>
    <t>EVACUATION</t>
  </si>
  <si>
    <t>Tuyauterie en PVC</t>
  </si>
  <si>
    <t>DN40</t>
  </si>
  <si>
    <t>DN75</t>
  </si>
  <si>
    <t>Production d'ECS</t>
  </si>
  <si>
    <t>Tuyauterie en fonte</t>
  </si>
  <si>
    <t>DN80</t>
  </si>
  <si>
    <t>DN100 à DN160</t>
  </si>
  <si>
    <t>Gargouille de tous diamètre</t>
  </si>
  <si>
    <t>Gueulard ou trop plein</t>
  </si>
  <si>
    <t>APPAREILS SANITAIRES</t>
  </si>
  <si>
    <t>Lavabo vasque - VIP</t>
  </si>
  <si>
    <t>Siège W.C à l'anglaise - VIP</t>
  </si>
  <si>
    <t>Siège W.C à l'anglaise - Public</t>
  </si>
  <si>
    <t>WC à l'anglaise pour PMR y/c lavabo - VIP</t>
  </si>
  <si>
    <t>WC à l'anglaise pour PMR y/c lavabo - Public</t>
  </si>
  <si>
    <t>Regard de sectionnement</t>
  </si>
  <si>
    <t>Lavabo collectif type 2</t>
  </si>
  <si>
    <t>Urinoir - Public</t>
  </si>
  <si>
    <t>Séparateur urinoir - Public</t>
  </si>
  <si>
    <t>Mitigeur thermostatique centralisé</t>
  </si>
  <si>
    <t>ACCESSOIRES SANITAIRES</t>
  </si>
  <si>
    <t>Porte papier hygiénique</t>
  </si>
  <si>
    <t>PROTECTION INCENDIE</t>
  </si>
  <si>
    <t>Extincteurs portatifs</t>
  </si>
  <si>
    <t>Gaine spiralé de tous diamètre</t>
  </si>
  <si>
    <t>Ventouse d'extraction autoréglable de 30 à 90 m3/h</t>
  </si>
  <si>
    <t>Ventilateur de gaine de tout débit</t>
  </si>
  <si>
    <t>Circuits équipotentiel secondaires</t>
  </si>
  <si>
    <t>Circuit équipotentiel principal</t>
  </si>
  <si>
    <t>TABLEAUX ELECTRIQUES</t>
  </si>
  <si>
    <t>Tableau de protection TP1</t>
  </si>
  <si>
    <t>Tableau de protection TP2</t>
  </si>
  <si>
    <t>Tableau de protection CVC</t>
  </si>
  <si>
    <t>Câble U1000 RO2V 4x25mm² + T</t>
  </si>
  <si>
    <t>Câble U1000 RO2V 4x16 mm²+ T</t>
  </si>
  <si>
    <t>Câble U1000 RO2V 4x10mm² + T</t>
  </si>
  <si>
    <t>Câble U1000 RO2V 3x6mm²</t>
  </si>
  <si>
    <t>Câble U1000 RO2V 3x4mm²</t>
  </si>
  <si>
    <t>Câble U1000 RO2V 3x2,5 mm²</t>
  </si>
  <si>
    <t>Tube annulée double paroi DN75 à DN110 y/c tranchée</t>
  </si>
  <si>
    <t>Regard de tirage de 0.60 x 0.60m</t>
  </si>
  <si>
    <t>Goulotte à un compartiment</t>
  </si>
  <si>
    <t>Interrupteur simple allumage</t>
  </si>
  <si>
    <t>Interrupteur simple allumage étanche</t>
  </si>
  <si>
    <t>Interrupteur V&amp;V (simple/étanche)</t>
  </si>
  <si>
    <t>Interrupteur double allumage (simple/étanche)</t>
  </si>
  <si>
    <t>Bouton poussoir</t>
  </si>
  <si>
    <t>Prise de courant 2x 16A + T</t>
  </si>
  <si>
    <t>Prise de courant 2x 20A + T étanche</t>
  </si>
  <si>
    <t>Prise de courant ondulé 2x 16A + T</t>
  </si>
  <si>
    <t>Boite au sol</t>
  </si>
  <si>
    <t>Plafonnier LED 20W</t>
  </si>
  <si>
    <t>Panel LED 60x60 35W</t>
  </si>
  <si>
    <t>Spot LED 6W</t>
  </si>
  <si>
    <t>Réglette sanitaire</t>
  </si>
  <si>
    <t>Applique murale 18W</t>
  </si>
  <si>
    <t>Projecteur étanche 150W</t>
  </si>
  <si>
    <t>ECLAIRAGE DE SECURITE</t>
  </si>
  <si>
    <t>LUSTRERIE</t>
  </si>
  <si>
    <t>Télécommande</t>
  </si>
  <si>
    <t>Spot LED étanche 18W</t>
  </si>
  <si>
    <t>Bloc autonome d'éclairage de sécurité 60LM</t>
  </si>
  <si>
    <t>Bloc d'ambiance d'éclairage de sécurité 360LM</t>
  </si>
  <si>
    <t>Distributeur de savon liquide</t>
  </si>
  <si>
    <t>Câble de distribution</t>
  </si>
  <si>
    <t>M²</t>
  </si>
  <si>
    <t>RESEAUX SOUS DALLAGE - ASSAINISSEMENT INTERIEUR</t>
  </si>
  <si>
    <t>BETONS ET ACIERS EN INFRASTRUCTURE</t>
  </si>
  <si>
    <t>TERRASSEMENTS ET REMBLAIS</t>
  </si>
  <si>
    <t>DALLAGES ET FORMES</t>
  </si>
  <si>
    <t>BETONS ET ACIERS EN SUPERSTRUCTURE</t>
  </si>
  <si>
    <t>MACONNERIE EN ELEVATION</t>
  </si>
  <si>
    <t>ENDUITS</t>
  </si>
  <si>
    <t>DIVERS</t>
  </si>
  <si>
    <t>Ens</t>
  </si>
  <si>
    <t>N° PRIX</t>
  </si>
  <si>
    <t>DESIGNATION</t>
  </si>
  <si>
    <t>UNITE</t>
  </si>
  <si>
    <t xml:space="preserve">QUANTITE </t>
  </si>
  <si>
    <t>PRIX TOTAL EN DHS HT</t>
  </si>
  <si>
    <t>Canalisations en PVC type assainissement série I</t>
  </si>
  <si>
    <t>100/GROS-OEUVRE</t>
  </si>
  <si>
    <t>200/ETANCHEITE</t>
  </si>
  <si>
    <t>TOTAL GROS ŒUVRE</t>
  </si>
  <si>
    <t>TOTAL ETANCHEITE</t>
  </si>
  <si>
    <t>TOTAL AMENAGEMENTS EXTERIEURS</t>
  </si>
  <si>
    <t>TOTAL PEINTURE</t>
  </si>
  <si>
    <t>TOTAL ELECTRICITE CFO - LUSTRERIE</t>
  </si>
  <si>
    <t>TOTAL CLIMATISATION - VENTILATION</t>
  </si>
  <si>
    <t>TOTAL PLOMBERIE SANITAIRE - PROTECTION INCENDIE</t>
  </si>
  <si>
    <t>TOTAL MENUISERIES</t>
  </si>
  <si>
    <t>TOTAL FAUX PLAFONDS</t>
  </si>
  <si>
    <t>TOTAL REVETEMENTS</t>
  </si>
  <si>
    <t>TVA 20%</t>
  </si>
  <si>
    <t xml:space="preserve">TOTAL T.T.C </t>
  </si>
  <si>
    <t>Diamètre 200 mm</t>
  </si>
  <si>
    <t>Diamètre 250 mm</t>
  </si>
  <si>
    <t>300/REVETEMENTS</t>
  </si>
  <si>
    <t>400/FAUX PLAFONDS</t>
  </si>
  <si>
    <t>500/MENUISERIES</t>
  </si>
  <si>
    <t>Equipement compteurs eau potable</t>
  </si>
  <si>
    <t>Chauffe eau solaire 600 L</t>
  </si>
  <si>
    <t>600/  PLOMBERIE SANITAIRE - PROTECTION INCENDIE</t>
  </si>
  <si>
    <t>700/ CLIMATISATION - VENTILATION</t>
  </si>
  <si>
    <t>800/  ÉLECTRICITÉ CFO - LUSTRERIE</t>
  </si>
  <si>
    <t xml:space="preserve">1000/ PEINTURE </t>
  </si>
  <si>
    <t>1100/AMENAGEMENTS D'EXTERIEURS</t>
  </si>
  <si>
    <t>TRAVAUX DE CONSTRUCTION DU STADE DE FOOTBALL ABDELGHANI EL MANSOURI A BEJAAD</t>
  </si>
  <si>
    <t>PRIX UNITAIRE EN DHS (HT)</t>
  </si>
  <si>
    <t>décapage du terrain</t>
  </si>
  <si>
    <t>fouilles en plein masse dans tous terrains</t>
  </si>
  <si>
    <t>fouilles en tranchées ou en puits dans tous terrains y compris rocher</t>
  </si>
  <si>
    <t>remblais ou évacuation des terres excédentaires aux décharges publiques</t>
  </si>
  <si>
    <t>remblai d'apport</t>
  </si>
  <si>
    <t xml:space="preserve">béton de propreté </t>
  </si>
  <si>
    <t>gros béton pour fondations y compris coffrage</t>
  </si>
  <si>
    <t>maçonnerie de moellon en fondations</t>
  </si>
  <si>
    <t xml:space="preserve">arase étanche </t>
  </si>
  <si>
    <t>béton pour béton armé pour tout ouvrage en fondation</t>
  </si>
  <si>
    <t>regard non visitable en béton pour évacuation (40x40)</t>
  </si>
  <si>
    <t>regard visitable pour évacuation de (60x60)</t>
  </si>
  <si>
    <t>regard visitable pour évacuation de (80x80)</t>
  </si>
  <si>
    <t>caniveaux en béton armé de 40cm de largeur avec dallettes en béton</t>
  </si>
  <si>
    <t>caniveau de collecte des e.p sur les gradins</t>
  </si>
  <si>
    <t xml:space="preserve">	caniveau pour douche</t>
  </si>
  <si>
    <t>branchement au réseau public d'assainissement</t>
  </si>
  <si>
    <t>remblai en tout-venant GNF 0/40</t>
  </si>
  <si>
    <t>armatures en acier HA pour béton armé en fondations</t>
  </si>
  <si>
    <t>armatures en acier HA pour béton armé en élévation pour tous ouvrages en béton</t>
  </si>
  <si>
    <t xml:space="preserve">cloisons simples en briques creuses de 8 trous (7cm d'épaisseur) </t>
  </si>
  <si>
    <t>enduits extérieurs au mortier de ciment</t>
  </si>
  <si>
    <t>enduit intérieur au mortier de ciment sur murs et plafonds y compris baguette d’angle</t>
  </si>
  <si>
    <t>enduit intérieur au mortier de plâtre sur murs et plafond</t>
  </si>
  <si>
    <t>traitement des joints de dilatation en sol et couvre joint</t>
  </si>
  <si>
    <t>traitement des joints de dilatation sur murs et plafonds y compris couvre joints</t>
  </si>
  <si>
    <t>traitement des joints de dilatation de façade et couvre joint galvanisée</t>
  </si>
  <si>
    <t>traitement des joints de dilatation des gradins et couvre joint en tôle en inox 15/10e</t>
  </si>
  <si>
    <t>appuis de fenetres</t>
  </si>
  <si>
    <t>création de réservations dans béton armé</t>
  </si>
  <si>
    <t>dallette en béton armé</t>
  </si>
  <si>
    <t xml:space="preserve">renformis en béton </t>
  </si>
  <si>
    <t>forme de pente</t>
  </si>
  <si>
    <t>chape de lissage en mortier de ciment</t>
  </si>
  <si>
    <t>écran pare-vapeur</t>
  </si>
  <si>
    <t>isolation thermique</t>
  </si>
  <si>
    <t>etanchéité en bicouche</t>
  </si>
  <si>
    <t>etanchéité en bicouche des relevés y compris gorges pour solins et protection</t>
  </si>
  <si>
    <t>etanchéité en bicouche auto-protégée</t>
  </si>
  <si>
    <t>etanchéité des relevés en bicouche auto-protégée y compris gorges pour solins</t>
  </si>
  <si>
    <t>etanchéité légère des salles d'eau</t>
  </si>
  <si>
    <t>protection de l'étanchéité par carreau de ciment</t>
  </si>
  <si>
    <t>scellement de gargouilles et trop pleins</t>
  </si>
  <si>
    <t>etanchéité liquide des gradins et circulations</t>
  </si>
  <si>
    <t>revêtement de sol en carreaux grès cérame de 60x60 y compris plinthe</t>
  </si>
  <si>
    <t>revêtement de sol en carreaux grès cérame antidérapant de 60x60 y compris plinthe</t>
  </si>
  <si>
    <t>revêtement de sol en marbre de bejaâd</t>
  </si>
  <si>
    <t>revêtement de sol en pvc</t>
  </si>
  <si>
    <t>revêtement de mur en carreaux grès cérame de 30x60</t>
  </si>
  <si>
    <t>Trappe de visite de 120x60cm</t>
  </si>
  <si>
    <t xml:space="preserve">Trappe de visite de 40x40cm </t>
  </si>
  <si>
    <t>Trappe de visite de 60x60cm</t>
  </si>
  <si>
    <t>faux plafond en staff lisse y compris joints creux</t>
  </si>
  <si>
    <t>faux plafond en bois</t>
  </si>
  <si>
    <t>faux plafond en plaques de plâtre BA13 y compris joints creux de toutes dimensions</t>
  </si>
  <si>
    <t>faux plafond en plaques de plâtre BA13 hydrofuge y compris joints creux de toutes dimensions</t>
  </si>
  <si>
    <t>faux plafond modulaire en plaque de plâtre de 60x60 y compris plage de correction en BA13</t>
  </si>
  <si>
    <t xml:space="preserve">trappe de visite en plaque de platre BA13 </t>
  </si>
  <si>
    <t>porte en bois coupe-feu pcf 1/2h+fp</t>
  </si>
  <si>
    <t>porte en bois pare-flamme ppf 1/2h+fp</t>
  </si>
  <si>
    <t>portes en aluminium y/c vitrage</t>
  </si>
  <si>
    <t>fenêtres et châssis en aluminium y/c vitrage</t>
  </si>
  <si>
    <t>portes métalliques</t>
  </si>
  <si>
    <t>portails métalliques</t>
  </si>
  <si>
    <t>grille métallique de protection</t>
  </si>
  <si>
    <t xml:space="preserve">garde-corps en verre trempé feuilleté </t>
  </si>
  <si>
    <t>garde-corps métalliques galvanisés</t>
  </si>
  <si>
    <t>clôture métallique de séparation des secteurs de gradins en acier galvanisé</t>
  </si>
  <si>
    <t>escalier metallique pelouse suspendu yc caillebotis et garde corps</t>
  </si>
  <si>
    <t>murs rideaux y compris ouvrants</t>
  </si>
  <si>
    <t>mat porte drapeau</t>
  </si>
  <si>
    <t>enseigne lumineuse trilingue</t>
  </si>
  <si>
    <t>main courante métallique</t>
  </si>
  <si>
    <t>habillage en panneau GRC</t>
  </si>
  <si>
    <t>peinture vinylique sur façades</t>
  </si>
  <si>
    <t>peinture vinylique sur murs et plafonds intérieurs</t>
  </si>
  <si>
    <t>peinture glycerophtalique laquee sur murs et plafonds intérieurs</t>
  </si>
  <si>
    <t>1200/CHARPENTE METALLIQUE ET COUVERTURE</t>
  </si>
  <si>
    <t>TOTAL CHARPENTE METALLIQUE ET COUVERTURE</t>
  </si>
  <si>
    <t>mur de cloture en agglos</t>
  </si>
  <si>
    <t>dallage en béton désactivé</t>
  </si>
  <si>
    <t>terre vegetale y compris fumier et plantation de gazon</t>
  </si>
  <si>
    <t>apport et plantation de divers arbres d’ornementation</t>
  </si>
  <si>
    <t>mur de cloture grillagé</t>
  </si>
  <si>
    <t>porte en bois finition stratifié HPL</t>
  </si>
  <si>
    <t>béton pour BA pour tout ouvrages en élévation y compris gradins</t>
  </si>
  <si>
    <t>habillage mural en bois acoustique</t>
  </si>
  <si>
    <t>DEMOLITIONS</t>
  </si>
  <si>
    <t>F</t>
  </si>
  <si>
    <t>démolition et dépose</t>
  </si>
  <si>
    <t>démolition de mur de cloture</t>
  </si>
  <si>
    <t>Diamètre 315 mm</t>
  </si>
  <si>
    <t>caniveau en béton armé de 40cm de largeur avec grille en fonte ductile D400</t>
  </si>
  <si>
    <t>béton de forme de 15 cm d’épaisseur y/c aciers</t>
  </si>
  <si>
    <t>revetement de sol en chape de béton lissé a l'hélicoptère y compris armature en treillis soudé diam. 4mm</t>
  </si>
  <si>
    <t>marches et contre marches en béton chape lissé y/c nez en cornière en acier galvanisé</t>
  </si>
  <si>
    <t>revêtement en résine polyuréthane</t>
  </si>
  <si>
    <t>revêtement de mur en carreaux grès cérame de 120x60</t>
  </si>
  <si>
    <t>revêtement de mur en carreaux céramique local de 60x60</t>
  </si>
  <si>
    <t>faux plafond en bac métallique perforé basculant</t>
  </si>
  <si>
    <t>clôture métallique de séparation entre air de jeu et gradins</t>
  </si>
  <si>
    <t>charpente métallique pour structure principale et secondaire de la couverture</t>
  </si>
  <si>
    <t>plancher de 15+5</t>
  </si>
  <si>
    <t>plancher de 20+5</t>
  </si>
  <si>
    <t>habillage façade en pierre de taza agrafée</t>
  </si>
  <si>
    <t>complexe de couverture (bac acier - isolation - membrane pvc d'étanchéité), y compris costière et relevé d'étanchéité</t>
  </si>
  <si>
    <t>couvertines de finition et d'étanchéité</t>
  </si>
  <si>
    <t>chéneaux pour évacuation des eaux pluviales</t>
  </si>
  <si>
    <t>descentes des eaux pluviales en tubes pvc ø200</t>
  </si>
  <si>
    <t>descentes des eaux pluviales en tubes de fonte ø200</t>
  </si>
  <si>
    <t>dispositif de parafoudre et mise à la terre</t>
  </si>
  <si>
    <t>trappes d'accès à la couverture</t>
  </si>
  <si>
    <t>echelle à crinoline pour accès à la couverture</t>
  </si>
  <si>
    <t>béton de forme de 20 cm d’épaisseur y/c aciers</t>
  </si>
  <si>
    <t>revêtement de sol en carreaux grès cérame antidérapant de 120x60 y compris plinthe</t>
  </si>
  <si>
    <t>revêtement de sol en moquette</t>
  </si>
  <si>
    <t>revêtement de sol en granito poli</t>
  </si>
  <si>
    <t>bardage peripherique</t>
  </si>
  <si>
    <t>murs en agglomérés creux de 15 cm d'épaisseur</t>
  </si>
  <si>
    <t>murs en agglomérés creux de 10 cm d'épaisseur</t>
  </si>
  <si>
    <t>Cloisons doubles en agglomérés creux de 10+10 cm</t>
  </si>
  <si>
    <t>PLANCHERS EN HOURDIS CREUX Y COMPRIS BETON ET ACIER</t>
  </si>
  <si>
    <t>Fouilles en masse dans terrain de toute nature y compris rocher</t>
  </si>
  <si>
    <t xml:space="preserve">Mise en remblais des terres provenant des fouilles </t>
  </si>
  <si>
    <t xml:space="preserve">Remblais d'apport </t>
  </si>
  <si>
    <t>Réglage et compactage du fond de forme</t>
  </si>
  <si>
    <t xml:space="preserve">Couche d'imprégnation </t>
  </si>
  <si>
    <t>Couche de roulement en BBSG 0/10 classe 2 de 6cm, y/c couche d'accrochage</t>
  </si>
  <si>
    <t>FOURNITURE ET POSE DES BORDURES</t>
  </si>
  <si>
    <t>Bordures type T4</t>
  </si>
  <si>
    <t>Bordures type P1 ou CR1</t>
  </si>
  <si>
    <t>Equipement Bâche à eau potable</t>
  </si>
  <si>
    <t>Surpresseur eau potable</t>
  </si>
  <si>
    <t>Distribution en PEHD PN16 Y/C VANNES D'ARRËT</t>
  </si>
  <si>
    <t>Distribution en PPR PN20 y/c calorifuge pour le réseau d'ECS</t>
  </si>
  <si>
    <t>DN110</t>
  </si>
  <si>
    <t>DN125 à DN160</t>
  </si>
  <si>
    <t>Caniveau de douche</t>
  </si>
  <si>
    <t>Caniveaux modulaire avec couverture perforée verrouillable</t>
  </si>
  <si>
    <t>Ml</t>
  </si>
  <si>
    <t>Pompe de relevage et équipements de fosse de relevage</t>
  </si>
  <si>
    <t xml:space="preserve">Lavabo vasque - Joueurs- Arbitres-Communs </t>
  </si>
  <si>
    <t>Siège W.C à l'anglaise - Joueurs-Arbitres-Communs</t>
  </si>
  <si>
    <t xml:space="preserve">Lavabo collectif type 1 </t>
  </si>
  <si>
    <t>Ensemble de douche temporisé - Joueur-Arbitre</t>
  </si>
  <si>
    <t>Bassin d'eau froide</t>
  </si>
  <si>
    <t>Ft</t>
  </si>
  <si>
    <t xml:space="preserve">Equipements de la bache a eau incendie </t>
  </si>
  <si>
    <t>surpresseur d'eau incendie</t>
  </si>
  <si>
    <t>Tube en acier galvanisé</t>
  </si>
  <si>
    <t>TAG Ø40/49</t>
  </si>
  <si>
    <t>TAG Ø50/60</t>
  </si>
  <si>
    <t>TAG Ø66/76</t>
  </si>
  <si>
    <t>TAG Ø80/90</t>
  </si>
  <si>
    <t>Robinet incendie armé (RIA)</t>
  </si>
  <si>
    <t>Extincteur A Eau Pulverisé de 6L</t>
  </si>
  <si>
    <t>Extincteurs A poudre polyvalente de 6KG</t>
  </si>
  <si>
    <t>Extincteurs A CO2 5KG</t>
  </si>
  <si>
    <t>Poteau incendie y/c raccordement</t>
  </si>
  <si>
    <t xml:space="preserve">Groupe DRV Extérieur </t>
  </si>
  <si>
    <t>Groupe DRV Extérieur puissance frigorifique 20 à 30 kW</t>
  </si>
  <si>
    <t>Groupe DRV Extérieur puissance frigorifique 30 à 40 kW</t>
  </si>
  <si>
    <t>Unité intérieure DRV gainable</t>
  </si>
  <si>
    <t>Unite interieur type GAINABLE P.F = 2.8 kW à 4.5 kW</t>
  </si>
  <si>
    <t>Unite interieur type GAINABLE P.F = 5 kw à 7.1 kw</t>
  </si>
  <si>
    <t>Unité intérieure DRV cassette</t>
  </si>
  <si>
    <t>Unite interieur type cassette P.F = 2.8 kW à 4.5 kW</t>
  </si>
  <si>
    <t>Circuit frigorifigue cuivre et de condensat PVC</t>
  </si>
  <si>
    <t>Split system mural Froid seul : Puissance de 12000 BTU/H</t>
  </si>
  <si>
    <t>Split system mural Froid seul : Puissance de 18000 BTU/H</t>
  </si>
  <si>
    <t>Split system mural Froid seul : Puissance de 24000 BTU/H</t>
  </si>
  <si>
    <t>Flexible isolé DN200 M0</t>
  </si>
  <si>
    <t xml:space="preserve">Grilles de soufflage </t>
  </si>
  <si>
    <t>Gaine rigide spirale Ø100 à Ø160</t>
  </si>
  <si>
    <t>Gaine rigide spirale Ø200 à  Ø315</t>
  </si>
  <si>
    <t xml:space="preserve">Clapet coupe feu tout diamètre </t>
  </si>
  <si>
    <t>Caisson d'air neuf débit 600 à 2000 m3/h</t>
  </si>
  <si>
    <t>Caisson d'air neuf débit 2100 à 4000 m3/h</t>
  </si>
  <si>
    <t>DESENFUMAGE</t>
  </si>
  <si>
    <t>Gaine en tôle lisse galvanisé 10/12</t>
  </si>
  <si>
    <t>Gaine en tôle lisse galvanisé 8/10</t>
  </si>
  <si>
    <t>Gaine préfabriquée CF 2h</t>
  </si>
  <si>
    <t xml:space="preserve">Volet de désenfumage </t>
  </si>
  <si>
    <t>Volet de désenfumage à tunnel</t>
  </si>
  <si>
    <t>Volet de désenfumage à portillon</t>
  </si>
  <si>
    <t>Grille de désenfumage</t>
  </si>
  <si>
    <t>Caisson de désenfumage</t>
  </si>
  <si>
    <t>Caisson d'extraction de désenfumage débit = 4000 à 10000m3/h</t>
  </si>
  <si>
    <t>Caisson d'extraction de désenfumage débit = 10100 à 16000m3/h</t>
  </si>
  <si>
    <t>Caisson d'air neuf de désenfumage débit = 4000 à 8000m3/h</t>
  </si>
  <si>
    <t>Exutoire de désenfumage 1m²</t>
  </si>
  <si>
    <t xml:space="preserve">Amenagement du local poste de transormation </t>
  </si>
  <si>
    <t>cellule arrivée départ de réseau</t>
  </si>
  <si>
    <t>cellule protection transformateur par fusible</t>
  </si>
  <si>
    <t xml:space="preserve">Ensemble de liaison MT </t>
  </si>
  <si>
    <t>Coffret de protection transformateur</t>
  </si>
  <si>
    <t>Ensemble de liaison BT</t>
  </si>
  <si>
    <t xml:space="preserve">Fourniture et pose d’un coffret de comptage basse tension </t>
  </si>
  <si>
    <t>Batterie de condensateurs  à vide</t>
  </si>
  <si>
    <t>Disjoncteur Débrochable cadenassable</t>
  </si>
  <si>
    <t>Equipement de sécurité du poste de transformation</t>
  </si>
  <si>
    <t>Verrouillage</t>
  </si>
  <si>
    <t>Pièces de rechange</t>
  </si>
  <si>
    <t>Contrôleur de défaut des câbles MT</t>
  </si>
  <si>
    <t xml:space="preserve">Eclairage et prises de courant des locaux du poste de transformation </t>
  </si>
  <si>
    <t xml:space="preserve">Mise à la terre du poste de transformation </t>
  </si>
  <si>
    <t>Aménagement du local groupe électrogène</t>
  </si>
  <si>
    <t>Armoire inverseur de source</t>
  </si>
  <si>
    <t>Onduleur 15 kVA</t>
  </si>
  <si>
    <t>Armoire générale basse tension</t>
  </si>
  <si>
    <t xml:space="preserve">Tableau général basse tension </t>
  </si>
  <si>
    <t>Tableau général ondulé</t>
  </si>
  <si>
    <t>Tableau général de sécurité (y/c TI et CPI)</t>
  </si>
  <si>
    <t>Tableau de protection TP3</t>
  </si>
  <si>
    <t>Tableau Salle de conférence</t>
  </si>
  <si>
    <t xml:space="preserve">Câble U-1000 RO2V 1x240  mm² </t>
  </si>
  <si>
    <t xml:space="preserve">Câble U-1000 RO2V 1x185  mm² </t>
  </si>
  <si>
    <t xml:space="preserve">Câble U-1000 RO2V 1x150  mm² </t>
  </si>
  <si>
    <t>Câble U-1000 RO2V 1x120  mm²</t>
  </si>
  <si>
    <t xml:space="preserve">Câble U-1000 RO2V 1x95  mm² </t>
  </si>
  <si>
    <t xml:space="preserve">Câble U-1000 RO2V 1x70  mm² </t>
  </si>
  <si>
    <t>Câble U-1000 RO2V 1x50  mm²</t>
  </si>
  <si>
    <t>Câble U-1000 RO2V 1x35  mm²</t>
  </si>
  <si>
    <t>Câble U1000 RO2V 4x35mm² + T</t>
  </si>
  <si>
    <t>Câble U1000 RO2V 3x1,5 mm²</t>
  </si>
  <si>
    <t xml:space="preserve">Câble CR1 1x240  mm² </t>
  </si>
  <si>
    <t xml:space="preserve">Câble CR1 1x185  mm² </t>
  </si>
  <si>
    <t xml:space="preserve">Câble CR1 1x150  mm² </t>
  </si>
  <si>
    <t>Câble CR1 1x120  mm²</t>
  </si>
  <si>
    <t xml:space="preserve">Câble CR1 1x95  mm² </t>
  </si>
  <si>
    <t xml:space="preserve">Câble CR1 1x70  mm² </t>
  </si>
  <si>
    <t>Câble CR1 1x50  mm²</t>
  </si>
  <si>
    <t>Câble CR1 1x35  mm²</t>
  </si>
  <si>
    <t>Câble CR1 4x35mm² + T</t>
  </si>
  <si>
    <t>Câble CR1 4x25mm² + T</t>
  </si>
  <si>
    <t>Câble CR1 4x16 mm²+ T</t>
  </si>
  <si>
    <t>Câble CR1 4x10mm² + T</t>
  </si>
  <si>
    <t>Câble CR1 3x6mm²</t>
  </si>
  <si>
    <t>Câble CR1 3x4mm²</t>
  </si>
  <si>
    <t>Câble CR1 3x2,5 mm²</t>
  </si>
  <si>
    <t>Paratonnerre</t>
  </si>
  <si>
    <t>Parafoudre type 1</t>
  </si>
  <si>
    <t>Parafoudre type 2</t>
  </si>
  <si>
    <t>CHEMIN DE CABLES</t>
  </si>
  <si>
    <t>Chemin de câble  500 X 63 mm</t>
  </si>
  <si>
    <t>Chemin de câble  300 X 63 mm</t>
  </si>
  <si>
    <t>Chemin de câble  215 X 63 mm</t>
  </si>
  <si>
    <t>Chemin de câble  125 X 63 mm</t>
  </si>
  <si>
    <t>Chemin de câble  95 X 63 mm</t>
  </si>
  <si>
    <t xml:space="preserve">Centrale de detection incendie </t>
  </si>
  <si>
    <t xml:space="preserve">Détecteur thermo vélocimétrique adressable </t>
  </si>
  <si>
    <t xml:space="preserve">Détecteur optique de fumée adressable </t>
  </si>
  <si>
    <t>Déclencheur  manuel adressable</t>
  </si>
  <si>
    <t>Avertisseurs sonores avec flash lumineux</t>
  </si>
  <si>
    <t xml:space="preserve">Indicateur d'action </t>
  </si>
  <si>
    <t>Commande et contrôle des caissons de désenfumage</t>
  </si>
  <si>
    <t>Commande et contrôle arrêt Caisson de ventilation</t>
  </si>
  <si>
    <t>commande et contrôle des clapets et volets CF</t>
  </si>
  <si>
    <t>Commande et retour d'état -sonorisation (Message d'évacuation).</t>
  </si>
  <si>
    <t>Commande arrêt et retour d'état -sonorisation de puissance</t>
  </si>
  <si>
    <t>Commande et contrôle arrêt unité extérieures climatisation</t>
  </si>
  <si>
    <t>Commande et contrôle arrêt unité intérieures climatisation</t>
  </si>
  <si>
    <t>Commande et contrôle des portes de compartimentage y/c ventouse électromagnétique</t>
  </si>
  <si>
    <t>Commande et retour d'état surpresseur RIA Incendie</t>
  </si>
  <si>
    <t>Commande et contrôle position RDC ascenseur</t>
  </si>
  <si>
    <t xml:space="preserve">Travaux d'installation et mise en services y compris câblage </t>
  </si>
  <si>
    <t>PRE-CABLAGE INFORMATIQUE</t>
  </si>
  <si>
    <t>Raccordement au réseau informatique et télephonique extérieur</t>
  </si>
  <si>
    <t>Baie de brassage 42 unités 19’’</t>
  </si>
  <si>
    <t xml:space="preserve">baie de brassage 32 unités 19’’ </t>
  </si>
  <si>
    <t>Panneaux modulaires 1U 24 ports RJ45</t>
  </si>
  <si>
    <t xml:space="preserve">cordon de brassage F/FTP cat.6a </t>
  </si>
  <si>
    <t>Câble informatique 4paires F/FTP CAT.6A</t>
  </si>
  <si>
    <t xml:space="preserve">Câble fibre optique 12 brins optiques </t>
  </si>
  <si>
    <t xml:space="preserve">Jarretières optiques </t>
  </si>
  <si>
    <t xml:space="preserve">Tiroir optique  12 ports </t>
  </si>
  <si>
    <t>Fourreaux pour réservations</t>
  </si>
  <si>
    <t>ASCENSEURS</t>
  </si>
  <si>
    <t>Ascenseurs</t>
  </si>
  <si>
    <t>900/ DETECTION INCENDIE-ASCENSEURS</t>
  </si>
  <si>
    <t>TOTAL DETECTION INCENDIE-ASCENSEURS</t>
  </si>
  <si>
    <t>Couche de fondation en GNF1 0/40</t>
  </si>
  <si>
    <t>Couche de liaison en grave bitume GB  0/14 classe 2, y/c couche d'accrochage</t>
  </si>
  <si>
    <t>Transformateur de puissance 630 KVA</t>
  </si>
  <si>
    <t>Groupe électrogène de sécurité 630 kva</t>
  </si>
  <si>
    <t>Gradins préfabriqués en béton y compris armatures et appuis en néoprène et béton de clavetage</t>
  </si>
  <si>
    <t>BORDEREAU DES PRIX – DETAIL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</si>
</sst>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color theme="1"/>
      <name val="Times New Roman"/>
      <family val="1"/>
    </font>
    <font>
      <sz val="10"/>
      <color theme="1"/>
      <name val="Courier"/>
      <family val="3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u/>
      <sz val="10"/>
      <color theme="1"/>
      <name val="Calibri"/>
      <family val="2"/>
    </font>
    <font>
      <b/>
      <sz val="14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u/>
      <sz val="10"/>
      <color theme="1"/>
      <name val="Calibri"/>
      <family val="2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2" tint="-9.9978637043366805E-2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43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3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43" fontId="9" fillId="0" borderId="1" xfId="3" applyFont="1" applyBorder="1" applyAlignment="1">
      <alignment horizontal="center" vertical="center" wrapText="1"/>
    </xf>
    <xf numFmtId="43" fontId="9" fillId="0" borderId="1" xfId="3" applyFont="1" applyFill="1" applyBorder="1" applyAlignment="1">
      <alignment horizontal="center" vertical="center"/>
    </xf>
    <xf numFmtId="43" fontId="10" fillId="0" borderId="1" xfId="3" applyFont="1" applyFill="1" applyBorder="1" applyAlignment="1">
      <alignment horizontal="right" vertical="center"/>
    </xf>
    <xf numFmtId="43" fontId="10" fillId="0" borderId="1" xfId="3" applyFont="1" applyFill="1" applyBorder="1" applyAlignment="1" applyProtection="1">
      <alignment horizontal="right" vertical="center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center" vertical="center"/>
    </xf>
    <xf numFmtId="43" fontId="10" fillId="0" borderId="1" xfId="3" applyFont="1" applyFill="1" applyBorder="1" applyAlignment="1">
      <alignment vertical="center"/>
    </xf>
    <xf numFmtId="43" fontId="13" fillId="0" borderId="1" xfId="3" applyFont="1" applyFill="1" applyBorder="1" applyAlignment="1">
      <alignment vertical="center" wrapText="1"/>
    </xf>
    <xf numFmtId="43" fontId="13" fillId="0" borderId="1" xfId="3" applyFont="1" applyFill="1" applyBorder="1" applyAlignment="1">
      <alignment horizontal="right" vertical="center" wrapText="1"/>
    </xf>
    <xf numFmtId="43" fontId="16" fillId="0" borderId="1" xfId="3" applyFont="1" applyFill="1" applyBorder="1" applyAlignment="1">
      <alignment vertical="center" wrapText="1"/>
    </xf>
    <xf numFmtId="1" fontId="10" fillId="0" borderId="1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4" applyFont="1" applyBorder="1" applyAlignment="1">
      <alignment horizontal="left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/>
    </xf>
    <xf numFmtId="1" fontId="5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3" fillId="0" borderId="1" xfId="4" applyFont="1" applyBorder="1" applyAlignment="1">
      <alignment vertical="center" wrapText="1"/>
    </xf>
    <xf numFmtId="43" fontId="13" fillId="0" borderId="1" xfId="3" applyFont="1" applyFill="1" applyBorder="1" applyAlignment="1">
      <alignment vertical="center"/>
    </xf>
    <xf numFmtId="0" fontId="14" fillId="0" borderId="1" xfId="4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3" fontId="6" fillId="0" borderId="1" xfId="3" applyFont="1" applyFill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</cellXfs>
  <cellStyles count="6">
    <cellStyle name="Milliers" xfId="3" builtinId="3"/>
    <cellStyle name="Milliers 14 2" xfId="5" xr:uid="{5CBDA764-D2D4-444D-AAD6-C7AB4CBB4631}"/>
    <cellStyle name="Normal" xfId="0" builtinId="0"/>
    <cellStyle name="Normal - Style1" xfId="4" xr:uid="{937C5750-7E59-41CA-B48E-0BD276A65805}"/>
    <cellStyle name="Normal 10" xfId="2" xr:uid="{00000000-0005-0000-0000-000002000000}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400</xdr:row>
      <xdr:rowOff>0</xdr:rowOff>
    </xdr:from>
    <xdr:to>
      <xdr:col>2</xdr:col>
      <xdr:colOff>95250</xdr:colOff>
      <xdr:row>400</xdr:row>
      <xdr:rowOff>45720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916680" y="56654700"/>
          <a:ext cx="9144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400</xdr:row>
      <xdr:rowOff>0</xdr:rowOff>
    </xdr:from>
    <xdr:to>
      <xdr:col>2</xdr:col>
      <xdr:colOff>95250</xdr:colOff>
      <xdr:row>400</xdr:row>
      <xdr:rowOff>45720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916680" y="56654700"/>
          <a:ext cx="9144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400</xdr:row>
      <xdr:rowOff>0</xdr:rowOff>
    </xdr:from>
    <xdr:to>
      <xdr:col>2</xdr:col>
      <xdr:colOff>95250</xdr:colOff>
      <xdr:row>400</xdr:row>
      <xdr:rowOff>45720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916680" y="56654700"/>
          <a:ext cx="9144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400</xdr:row>
      <xdr:rowOff>0</xdr:rowOff>
    </xdr:from>
    <xdr:to>
      <xdr:col>2</xdr:col>
      <xdr:colOff>95250</xdr:colOff>
      <xdr:row>400</xdr:row>
      <xdr:rowOff>45720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916680" y="56654700"/>
          <a:ext cx="9144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120650</xdr:colOff>
      <xdr:row>0</xdr:row>
      <xdr:rowOff>101600</xdr:rowOff>
    </xdr:from>
    <xdr:to>
      <xdr:col>0</xdr:col>
      <xdr:colOff>575107</xdr:colOff>
      <xdr:row>0</xdr:row>
      <xdr:rowOff>781050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406F877-A6CD-478E-B485-EE63D225C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01600"/>
          <a:ext cx="454457" cy="679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228600</xdr:colOff>
      <xdr:row>0</xdr:row>
      <xdr:rowOff>139701</xdr:rowOff>
    </xdr:from>
    <xdr:to>
      <xdr:col>5</xdr:col>
      <xdr:colOff>857250</xdr:colOff>
      <xdr:row>0</xdr:row>
      <xdr:rowOff>673101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62D27A1-06AE-4E9C-8024-C0563F604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7200" y="139701"/>
          <a:ext cx="628650" cy="53340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2</xdr:col>
      <xdr:colOff>0</xdr:colOff>
      <xdr:row>412</xdr:row>
      <xdr:rowOff>0</xdr:rowOff>
    </xdr:from>
    <xdr:ext cx="95250" cy="457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471D4128-E244-40AF-BBEF-1D8D2BCC1E89}"/>
            </a:ext>
          </a:extLst>
        </xdr:cNvPr>
        <xdr:cNvSpPr txBox="1">
          <a:spLocks noChangeArrowheads="1"/>
        </xdr:cNvSpPr>
      </xdr:nvSpPr>
      <xdr:spPr bwMode="auto">
        <a:xfrm>
          <a:off x="4457700" y="49155350"/>
          <a:ext cx="9525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412</xdr:row>
      <xdr:rowOff>0</xdr:rowOff>
    </xdr:from>
    <xdr:ext cx="95250" cy="4572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BD7D9076-85CB-4011-9105-427283980A87}"/>
            </a:ext>
          </a:extLst>
        </xdr:cNvPr>
        <xdr:cNvSpPr txBox="1">
          <a:spLocks noChangeArrowheads="1"/>
        </xdr:cNvSpPr>
      </xdr:nvSpPr>
      <xdr:spPr bwMode="auto">
        <a:xfrm>
          <a:off x="4457700" y="49155350"/>
          <a:ext cx="9525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412</xdr:row>
      <xdr:rowOff>0</xdr:rowOff>
    </xdr:from>
    <xdr:ext cx="95250" cy="457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8F22FE92-B282-4739-A6AF-76B90BD9695F}"/>
            </a:ext>
          </a:extLst>
        </xdr:cNvPr>
        <xdr:cNvSpPr txBox="1">
          <a:spLocks noChangeArrowheads="1"/>
        </xdr:cNvSpPr>
      </xdr:nvSpPr>
      <xdr:spPr bwMode="auto">
        <a:xfrm>
          <a:off x="4457700" y="49155350"/>
          <a:ext cx="9525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412</xdr:row>
      <xdr:rowOff>0</xdr:rowOff>
    </xdr:from>
    <xdr:ext cx="95250" cy="4572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B159AB1C-6D0F-4823-BBDF-4286A2EED25D}"/>
            </a:ext>
          </a:extLst>
        </xdr:cNvPr>
        <xdr:cNvSpPr txBox="1">
          <a:spLocks noChangeArrowheads="1"/>
        </xdr:cNvSpPr>
      </xdr:nvSpPr>
      <xdr:spPr bwMode="auto">
        <a:xfrm>
          <a:off x="4457700" y="49155350"/>
          <a:ext cx="95250" cy="45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44"/>
  <sheetViews>
    <sheetView tabSelected="1" view="pageBreakPreview" topLeftCell="A406" zoomScale="115" zoomScaleNormal="115" zoomScaleSheetLayoutView="115" workbookViewId="0">
      <selection activeCell="K422" sqref="K422"/>
    </sheetView>
  </sheetViews>
  <sheetFormatPr baseColWidth="10" defaultColWidth="12.140625" defaultRowHeight="12.75" x14ac:dyDescent="0.25"/>
  <cols>
    <col min="1" max="1" width="9.7109375" style="10" customWidth="1"/>
    <col min="2" max="2" width="55.28515625" style="3" customWidth="1"/>
    <col min="3" max="3" width="6.5703125" style="10" customWidth="1"/>
    <col min="4" max="4" width="10" style="11" customWidth="1"/>
    <col min="5" max="5" width="15.140625" style="12" bestFit="1" customWidth="1"/>
    <col min="6" max="6" width="14.28515625" style="12" customWidth="1"/>
    <col min="7" max="229" width="12.140625" style="3"/>
    <col min="230" max="230" width="5.5703125" style="3" customWidth="1"/>
    <col min="231" max="231" width="50.42578125" style="3" customWidth="1"/>
    <col min="232" max="232" width="7.5703125" style="3" customWidth="1"/>
    <col min="233" max="233" width="9.140625" style="3" customWidth="1"/>
    <col min="234" max="234" width="11" style="3" customWidth="1"/>
    <col min="235" max="235" width="15.28515625" style="3" customWidth="1"/>
    <col min="236" max="485" width="12.140625" style="3"/>
    <col min="486" max="486" width="5.5703125" style="3" customWidth="1"/>
    <col min="487" max="487" width="50.42578125" style="3" customWidth="1"/>
    <col min="488" max="488" width="7.5703125" style="3" customWidth="1"/>
    <col min="489" max="489" width="9.140625" style="3" customWidth="1"/>
    <col min="490" max="490" width="11" style="3" customWidth="1"/>
    <col min="491" max="491" width="15.28515625" style="3" customWidth="1"/>
    <col min="492" max="741" width="12.140625" style="3"/>
    <col min="742" max="742" width="5.5703125" style="3" customWidth="1"/>
    <col min="743" max="743" width="50.42578125" style="3" customWidth="1"/>
    <col min="744" max="744" width="7.5703125" style="3" customWidth="1"/>
    <col min="745" max="745" width="9.140625" style="3" customWidth="1"/>
    <col min="746" max="746" width="11" style="3" customWidth="1"/>
    <col min="747" max="747" width="15.28515625" style="3" customWidth="1"/>
    <col min="748" max="997" width="12.140625" style="3"/>
    <col min="998" max="998" width="5.5703125" style="3" customWidth="1"/>
    <col min="999" max="999" width="50.42578125" style="3" customWidth="1"/>
    <col min="1000" max="1000" width="7.5703125" style="3" customWidth="1"/>
    <col min="1001" max="1001" width="9.140625" style="3" customWidth="1"/>
    <col min="1002" max="1002" width="11" style="3" customWidth="1"/>
    <col min="1003" max="1003" width="15.28515625" style="3" customWidth="1"/>
    <col min="1004" max="1253" width="12.140625" style="3"/>
    <col min="1254" max="1254" width="5.5703125" style="3" customWidth="1"/>
    <col min="1255" max="1255" width="50.42578125" style="3" customWidth="1"/>
    <col min="1256" max="1256" width="7.5703125" style="3" customWidth="1"/>
    <col min="1257" max="1257" width="9.140625" style="3" customWidth="1"/>
    <col min="1258" max="1258" width="11" style="3" customWidth="1"/>
    <col min="1259" max="1259" width="15.28515625" style="3" customWidth="1"/>
    <col min="1260" max="1509" width="12.140625" style="3"/>
    <col min="1510" max="1510" width="5.5703125" style="3" customWidth="1"/>
    <col min="1511" max="1511" width="50.42578125" style="3" customWidth="1"/>
    <col min="1512" max="1512" width="7.5703125" style="3" customWidth="1"/>
    <col min="1513" max="1513" width="9.140625" style="3" customWidth="1"/>
    <col min="1514" max="1514" width="11" style="3" customWidth="1"/>
    <col min="1515" max="1515" width="15.28515625" style="3" customWidth="1"/>
    <col min="1516" max="1765" width="12.140625" style="3"/>
    <col min="1766" max="1766" width="5.5703125" style="3" customWidth="1"/>
    <col min="1767" max="1767" width="50.42578125" style="3" customWidth="1"/>
    <col min="1768" max="1768" width="7.5703125" style="3" customWidth="1"/>
    <col min="1769" max="1769" width="9.140625" style="3" customWidth="1"/>
    <col min="1770" max="1770" width="11" style="3" customWidth="1"/>
    <col min="1771" max="1771" width="15.28515625" style="3" customWidth="1"/>
    <col min="1772" max="2021" width="12.140625" style="3"/>
    <col min="2022" max="2022" width="5.5703125" style="3" customWidth="1"/>
    <col min="2023" max="2023" width="50.42578125" style="3" customWidth="1"/>
    <col min="2024" max="2024" width="7.5703125" style="3" customWidth="1"/>
    <col min="2025" max="2025" width="9.140625" style="3" customWidth="1"/>
    <col min="2026" max="2026" width="11" style="3" customWidth="1"/>
    <col min="2027" max="2027" width="15.28515625" style="3" customWidth="1"/>
    <col min="2028" max="2277" width="12.140625" style="3"/>
    <col min="2278" max="2278" width="5.5703125" style="3" customWidth="1"/>
    <col min="2279" max="2279" width="50.42578125" style="3" customWidth="1"/>
    <col min="2280" max="2280" width="7.5703125" style="3" customWidth="1"/>
    <col min="2281" max="2281" width="9.140625" style="3" customWidth="1"/>
    <col min="2282" max="2282" width="11" style="3" customWidth="1"/>
    <col min="2283" max="2283" width="15.28515625" style="3" customWidth="1"/>
    <col min="2284" max="2533" width="12.140625" style="3"/>
    <col min="2534" max="2534" width="5.5703125" style="3" customWidth="1"/>
    <col min="2535" max="2535" width="50.42578125" style="3" customWidth="1"/>
    <col min="2536" max="2536" width="7.5703125" style="3" customWidth="1"/>
    <col min="2537" max="2537" width="9.140625" style="3" customWidth="1"/>
    <col min="2538" max="2538" width="11" style="3" customWidth="1"/>
    <col min="2539" max="2539" width="15.28515625" style="3" customWidth="1"/>
    <col min="2540" max="2789" width="12.140625" style="3"/>
    <col min="2790" max="2790" width="5.5703125" style="3" customWidth="1"/>
    <col min="2791" max="2791" width="50.42578125" style="3" customWidth="1"/>
    <col min="2792" max="2792" width="7.5703125" style="3" customWidth="1"/>
    <col min="2793" max="2793" width="9.140625" style="3" customWidth="1"/>
    <col min="2794" max="2794" width="11" style="3" customWidth="1"/>
    <col min="2795" max="2795" width="15.28515625" style="3" customWidth="1"/>
    <col min="2796" max="3045" width="12.140625" style="3"/>
    <col min="3046" max="3046" width="5.5703125" style="3" customWidth="1"/>
    <col min="3047" max="3047" width="50.42578125" style="3" customWidth="1"/>
    <col min="3048" max="3048" width="7.5703125" style="3" customWidth="1"/>
    <col min="3049" max="3049" width="9.140625" style="3" customWidth="1"/>
    <col min="3050" max="3050" width="11" style="3" customWidth="1"/>
    <col min="3051" max="3051" width="15.28515625" style="3" customWidth="1"/>
    <col min="3052" max="3301" width="12.140625" style="3"/>
    <col min="3302" max="3302" width="5.5703125" style="3" customWidth="1"/>
    <col min="3303" max="3303" width="50.42578125" style="3" customWidth="1"/>
    <col min="3304" max="3304" width="7.5703125" style="3" customWidth="1"/>
    <col min="3305" max="3305" width="9.140625" style="3" customWidth="1"/>
    <col min="3306" max="3306" width="11" style="3" customWidth="1"/>
    <col min="3307" max="3307" width="15.28515625" style="3" customWidth="1"/>
    <col min="3308" max="3557" width="12.140625" style="3"/>
    <col min="3558" max="3558" width="5.5703125" style="3" customWidth="1"/>
    <col min="3559" max="3559" width="50.42578125" style="3" customWidth="1"/>
    <col min="3560" max="3560" width="7.5703125" style="3" customWidth="1"/>
    <col min="3561" max="3561" width="9.140625" style="3" customWidth="1"/>
    <col min="3562" max="3562" width="11" style="3" customWidth="1"/>
    <col min="3563" max="3563" width="15.28515625" style="3" customWidth="1"/>
    <col min="3564" max="3813" width="12.140625" style="3"/>
    <col min="3814" max="3814" width="5.5703125" style="3" customWidth="1"/>
    <col min="3815" max="3815" width="50.42578125" style="3" customWidth="1"/>
    <col min="3816" max="3816" width="7.5703125" style="3" customWidth="1"/>
    <col min="3817" max="3817" width="9.140625" style="3" customWidth="1"/>
    <col min="3818" max="3818" width="11" style="3" customWidth="1"/>
    <col min="3819" max="3819" width="15.28515625" style="3" customWidth="1"/>
    <col min="3820" max="4069" width="12.140625" style="3"/>
    <col min="4070" max="4070" width="5.5703125" style="3" customWidth="1"/>
    <col min="4071" max="4071" width="50.42578125" style="3" customWidth="1"/>
    <col min="4072" max="4072" width="7.5703125" style="3" customWidth="1"/>
    <col min="4073" max="4073" width="9.140625" style="3" customWidth="1"/>
    <col min="4074" max="4074" width="11" style="3" customWidth="1"/>
    <col min="4075" max="4075" width="15.28515625" style="3" customWidth="1"/>
    <col min="4076" max="4325" width="12.140625" style="3"/>
    <col min="4326" max="4326" width="5.5703125" style="3" customWidth="1"/>
    <col min="4327" max="4327" width="50.42578125" style="3" customWidth="1"/>
    <col min="4328" max="4328" width="7.5703125" style="3" customWidth="1"/>
    <col min="4329" max="4329" width="9.140625" style="3" customWidth="1"/>
    <col min="4330" max="4330" width="11" style="3" customWidth="1"/>
    <col min="4331" max="4331" width="15.28515625" style="3" customWidth="1"/>
    <col min="4332" max="4581" width="12.140625" style="3"/>
    <col min="4582" max="4582" width="5.5703125" style="3" customWidth="1"/>
    <col min="4583" max="4583" width="50.42578125" style="3" customWidth="1"/>
    <col min="4584" max="4584" width="7.5703125" style="3" customWidth="1"/>
    <col min="4585" max="4585" width="9.140625" style="3" customWidth="1"/>
    <col min="4586" max="4586" width="11" style="3" customWidth="1"/>
    <col min="4587" max="4587" width="15.28515625" style="3" customWidth="1"/>
    <col min="4588" max="4837" width="12.140625" style="3"/>
    <col min="4838" max="4838" width="5.5703125" style="3" customWidth="1"/>
    <col min="4839" max="4839" width="50.42578125" style="3" customWidth="1"/>
    <col min="4840" max="4840" width="7.5703125" style="3" customWidth="1"/>
    <col min="4841" max="4841" width="9.140625" style="3" customWidth="1"/>
    <col min="4842" max="4842" width="11" style="3" customWidth="1"/>
    <col min="4843" max="4843" width="15.28515625" style="3" customWidth="1"/>
    <col min="4844" max="5093" width="12.140625" style="3"/>
    <col min="5094" max="5094" width="5.5703125" style="3" customWidth="1"/>
    <col min="5095" max="5095" width="50.42578125" style="3" customWidth="1"/>
    <col min="5096" max="5096" width="7.5703125" style="3" customWidth="1"/>
    <col min="5097" max="5097" width="9.140625" style="3" customWidth="1"/>
    <col min="5098" max="5098" width="11" style="3" customWidth="1"/>
    <col min="5099" max="5099" width="15.28515625" style="3" customWidth="1"/>
    <col min="5100" max="5349" width="12.140625" style="3"/>
    <col min="5350" max="5350" width="5.5703125" style="3" customWidth="1"/>
    <col min="5351" max="5351" width="50.42578125" style="3" customWidth="1"/>
    <col min="5352" max="5352" width="7.5703125" style="3" customWidth="1"/>
    <col min="5353" max="5353" width="9.140625" style="3" customWidth="1"/>
    <col min="5354" max="5354" width="11" style="3" customWidth="1"/>
    <col min="5355" max="5355" width="15.28515625" style="3" customWidth="1"/>
    <col min="5356" max="5605" width="12.140625" style="3"/>
    <col min="5606" max="5606" width="5.5703125" style="3" customWidth="1"/>
    <col min="5607" max="5607" width="50.42578125" style="3" customWidth="1"/>
    <col min="5608" max="5608" width="7.5703125" style="3" customWidth="1"/>
    <col min="5609" max="5609" width="9.140625" style="3" customWidth="1"/>
    <col min="5610" max="5610" width="11" style="3" customWidth="1"/>
    <col min="5611" max="5611" width="15.28515625" style="3" customWidth="1"/>
    <col min="5612" max="5861" width="12.140625" style="3"/>
    <col min="5862" max="5862" width="5.5703125" style="3" customWidth="1"/>
    <col min="5863" max="5863" width="50.42578125" style="3" customWidth="1"/>
    <col min="5864" max="5864" width="7.5703125" style="3" customWidth="1"/>
    <col min="5865" max="5865" width="9.140625" style="3" customWidth="1"/>
    <col min="5866" max="5866" width="11" style="3" customWidth="1"/>
    <col min="5867" max="5867" width="15.28515625" style="3" customWidth="1"/>
    <col min="5868" max="6117" width="12.140625" style="3"/>
    <col min="6118" max="6118" width="5.5703125" style="3" customWidth="1"/>
    <col min="6119" max="6119" width="50.42578125" style="3" customWidth="1"/>
    <col min="6120" max="6120" width="7.5703125" style="3" customWidth="1"/>
    <col min="6121" max="6121" width="9.140625" style="3" customWidth="1"/>
    <col min="6122" max="6122" width="11" style="3" customWidth="1"/>
    <col min="6123" max="6123" width="15.28515625" style="3" customWidth="1"/>
    <col min="6124" max="6373" width="12.140625" style="3"/>
    <col min="6374" max="6374" width="5.5703125" style="3" customWidth="1"/>
    <col min="6375" max="6375" width="50.42578125" style="3" customWidth="1"/>
    <col min="6376" max="6376" width="7.5703125" style="3" customWidth="1"/>
    <col min="6377" max="6377" width="9.140625" style="3" customWidth="1"/>
    <col min="6378" max="6378" width="11" style="3" customWidth="1"/>
    <col min="6379" max="6379" width="15.28515625" style="3" customWidth="1"/>
    <col min="6380" max="6629" width="12.140625" style="3"/>
    <col min="6630" max="6630" width="5.5703125" style="3" customWidth="1"/>
    <col min="6631" max="6631" width="50.42578125" style="3" customWidth="1"/>
    <col min="6632" max="6632" width="7.5703125" style="3" customWidth="1"/>
    <col min="6633" max="6633" width="9.140625" style="3" customWidth="1"/>
    <col min="6634" max="6634" width="11" style="3" customWidth="1"/>
    <col min="6635" max="6635" width="15.28515625" style="3" customWidth="1"/>
    <col min="6636" max="6885" width="12.140625" style="3"/>
    <col min="6886" max="6886" width="5.5703125" style="3" customWidth="1"/>
    <col min="6887" max="6887" width="50.42578125" style="3" customWidth="1"/>
    <col min="6888" max="6888" width="7.5703125" style="3" customWidth="1"/>
    <col min="6889" max="6889" width="9.140625" style="3" customWidth="1"/>
    <col min="6890" max="6890" width="11" style="3" customWidth="1"/>
    <col min="6891" max="6891" width="15.28515625" style="3" customWidth="1"/>
    <col min="6892" max="7141" width="12.140625" style="3"/>
    <col min="7142" max="7142" width="5.5703125" style="3" customWidth="1"/>
    <col min="7143" max="7143" width="50.42578125" style="3" customWidth="1"/>
    <col min="7144" max="7144" width="7.5703125" style="3" customWidth="1"/>
    <col min="7145" max="7145" width="9.140625" style="3" customWidth="1"/>
    <col min="7146" max="7146" width="11" style="3" customWidth="1"/>
    <col min="7147" max="7147" width="15.28515625" style="3" customWidth="1"/>
    <col min="7148" max="7397" width="12.140625" style="3"/>
    <col min="7398" max="7398" width="5.5703125" style="3" customWidth="1"/>
    <col min="7399" max="7399" width="50.42578125" style="3" customWidth="1"/>
    <col min="7400" max="7400" width="7.5703125" style="3" customWidth="1"/>
    <col min="7401" max="7401" width="9.140625" style="3" customWidth="1"/>
    <col min="7402" max="7402" width="11" style="3" customWidth="1"/>
    <col min="7403" max="7403" width="15.28515625" style="3" customWidth="1"/>
    <col min="7404" max="7653" width="12.140625" style="3"/>
    <col min="7654" max="7654" width="5.5703125" style="3" customWidth="1"/>
    <col min="7655" max="7655" width="50.42578125" style="3" customWidth="1"/>
    <col min="7656" max="7656" width="7.5703125" style="3" customWidth="1"/>
    <col min="7657" max="7657" width="9.140625" style="3" customWidth="1"/>
    <col min="7658" max="7658" width="11" style="3" customWidth="1"/>
    <col min="7659" max="7659" width="15.28515625" style="3" customWidth="1"/>
    <col min="7660" max="7909" width="12.140625" style="3"/>
    <col min="7910" max="7910" width="5.5703125" style="3" customWidth="1"/>
    <col min="7911" max="7911" width="50.42578125" style="3" customWidth="1"/>
    <col min="7912" max="7912" width="7.5703125" style="3" customWidth="1"/>
    <col min="7913" max="7913" width="9.140625" style="3" customWidth="1"/>
    <col min="7914" max="7914" width="11" style="3" customWidth="1"/>
    <col min="7915" max="7915" width="15.28515625" style="3" customWidth="1"/>
    <col min="7916" max="8165" width="12.140625" style="3"/>
    <col min="8166" max="8166" width="5.5703125" style="3" customWidth="1"/>
    <col min="8167" max="8167" width="50.42578125" style="3" customWidth="1"/>
    <col min="8168" max="8168" width="7.5703125" style="3" customWidth="1"/>
    <col min="8169" max="8169" width="9.140625" style="3" customWidth="1"/>
    <col min="8170" max="8170" width="11" style="3" customWidth="1"/>
    <col min="8171" max="8171" width="15.28515625" style="3" customWidth="1"/>
    <col min="8172" max="8421" width="12.140625" style="3"/>
    <col min="8422" max="8422" width="5.5703125" style="3" customWidth="1"/>
    <col min="8423" max="8423" width="50.42578125" style="3" customWidth="1"/>
    <col min="8424" max="8424" width="7.5703125" style="3" customWidth="1"/>
    <col min="8425" max="8425" width="9.140625" style="3" customWidth="1"/>
    <col min="8426" max="8426" width="11" style="3" customWidth="1"/>
    <col min="8427" max="8427" width="15.28515625" style="3" customWidth="1"/>
    <col min="8428" max="8677" width="12.140625" style="3"/>
    <col min="8678" max="8678" width="5.5703125" style="3" customWidth="1"/>
    <col min="8679" max="8679" width="50.42578125" style="3" customWidth="1"/>
    <col min="8680" max="8680" width="7.5703125" style="3" customWidth="1"/>
    <col min="8681" max="8681" width="9.140625" style="3" customWidth="1"/>
    <col min="8682" max="8682" width="11" style="3" customWidth="1"/>
    <col min="8683" max="8683" width="15.28515625" style="3" customWidth="1"/>
    <col min="8684" max="8933" width="12.140625" style="3"/>
    <col min="8934" max="8934" width="5.5703125" style="3" customWidth="1"/>
    <col min="8935" max="8935" width="50.42578125" style="3" customWidth="1"/>
    <col min="8936" max="8936" width="7.5703125" style="3" customWidth="1"/>
    <col min="8937" max="8937" width="9.140625" style="3" customWidth="1"/>
    <col min="8938" max="8938" width="11" style="3" customWidth="1"/>
    <col min="8939" max="8939" width="15.28515625" style="3" customWidth="1"/>
    <col min="8940" max="9189" width="12.140625" style="3"/>
    <col min="9190" max="9190" width="5.5703125" style="3" customWidth="1"/>
    <col min="9191" max="9191" width="50.42578125" style="3" customWidth="1"/>
    <col min="9192" max="9192" width="7.5703125" style="3" customWidth="1"/>
    <col min="9193" max="9193" width="9.140625" style="3" customWidth="1"/>
    <col min="9194" max="9194" width="11" style="3" customWidth="1"/>
    <col min="9195" max="9195" width="15.28515625" style="3" customWidth="1"/>
    <col min="9196" max="9445" width="12.140625" style="3"/>
    <col min="9446" max="9446" width="5.5703125" style="3" customWidth="1"/>
    <col min="9447" max="9447" width="50.42578125" style="3" customWidth="1"/>
    <col min="9448" max="9448" width="7.5703125" style="3" customWidth="1"/>
    <col min="9449" max="9449" width="9.140625" style="3" customWidth="1"/>
    <col min="9450" max="9450" width="11" style="3" customWidth="1"/>
    <col min="9451" max="9451" width="15.28515625" style="3" customWidth="1"/>
    <col min="9452" max="9701" width="12.140625" style="3"/>
    <col min="9702" max="9702" width="5.5703125" style="3" customWidth="1"/>
    <col min="9703" max="9703" width="50.42578125" style="3" customWidth="1"/>
    <col min="9704" max="9704" width="7.5703125" style="3" customWidth="1"/>
    <col min="9705" max="9705" width="9.140625" style="3" customWidth="1"/>
    <col min="9706" max="9706" width="11" style="3" customWidth="1"/>
    <col min="9707" max="9707" width="15.28515625" style="3" customWidth="1"/>
    <col min="9708" max="9957" width="12.140625" style="3"/>
    <col min="9958" max="9958" width="5.5703125" style="3" customWidth="1"/>
    <col min="9959" max="9959" width="50.42578125" style="3" customWidth="1"/>
    <col min="9960" max="9960" width="7.5703125" style="3" customWidth="1"/>
    <col min="9961" max="9961" width="9.140625" style="3" customWidth="1"/>
    <col min="9962" max="9962" width="11" style="3" customWidth="1"/>
    <col min="9963" max="9963" width="15.28515625" style="3" customWidth="1"/>
    <col min="9964" max="10213" width="12.140625" style="3"/>
    <col min="10214" max="10214" width="5.5703125" style="3" customWidth="1"/>
    <col min="10215" max="10215" width="50.42578125" style="3" customWidth="1"/>
    <col min="10216" max="10216" width="7.5703125" style="3" customWidth="1"/>
    <col min="10217" max="10217" width="9.140625" style="3" customWidth="1"/>
    <col min="10218" max="10218" width="11" style="3" customWidth="1"/>
    <col min="10219" max="10219" width="15.28515625" style="3" customWidth="1"/>
    <col min="10220" max="10469" width="12.140625" style="3"/>
    <col min="10470" max="10470" width="5.5703125" style="3" customWidth="1"/>
    <col min="10471" max="10471" width="50.42578125" style="3" customWidth="1"/>
    <col min="10472" max="10472" width="7.5703125" style="3" customWidth="1"/>
    <col min="10473" max="10473" width="9.140625" style="3" customWidth="1"/>
    <col min="10474" max="10474" width="11" style="3" customWidth="1"/>
    <col min="10475" max="10475" width="15.28515625" style="3" customWidth="1"/>
    <col min="10476" max="10725" width="12.140625" style="3"/>
    <col min="10726" max="10726" width="5.5703125" style="3" customWidth="1"/>
    <col min="10727" max="10727" width="50.42578125" style="3" customWidth="1"/>
    <col min="10728" max="10728" width="7.5703125" style="3" customWidth="1"/>
    <col min="10729" max="10729" width="9.140625" style="3" customWidth="1"/>
    <col min="10730" max="10730" width="11" style="3" customWidth="1"/>
    <col min="10731" max="10731" width="15.28515625" style="3" customWidth="1"/>
    <col min="10732" max="10981" width="12.140625" style="3"/>
    <col min="10982" max="10982" width="5.5703125" style="3" customWidth="1"/>
    <col min="10983" max="10983" width="50.42578125" style="3" customWidth="1"/>
    <col min="10984" max="10984" width="7.5703125" style="3" customWidth="1"/>
    <col min="10985" max="10985" width="9.140625" style="3" customWidth="1"/>
    <col min="10986" max="10986" width="11" style="3" customWidth="1"/>
    <col min="10987" max="10987" width="15.28515625" style="3" customWidth="1"/>
    <col min="10988" max="11237" width="12.140625" style="3"/>
    <col min="11238" max="11238" width="5.5703125" style="3" customWidth="1"/>
    <col min="11239" max="11239" width="50.42578125" style="3" customWidth="1"/>
    <col min="11240" max="11240" width="7.5703125" style="3" customWidth="1"/>
    <col min="11241" max="11241" width="9.140625" style="3" customWidth="1"/>
    <col min="11242" max="11242" width="11" style="3" customWidth="1"/>
    <col min="11243" max="11243" width="15.28515625" style="3" customWidth="1"/>
    <col min="11244" max="11493" width="12.140625" style="3"/>
    <col min="11494" max="11494" width="5.5703125" style="3" customWidth="1"/>
    <col min="11495" max="11495" width="50.42578125" style="3" customWidth="1"/>
    <col min="11496" max="11496" width="7.5703125" style="3" customWidth="1"/>
    <col min="11497" max="11497" width="9.140625" style="3" customWidth="1"/>
    <col min="11498" max="11498" width="11" style="3" customWidth="1"/>
    <col min="11499" max="11499" width="15.28515625" style="3" customWidth="1"/>
    <col min="11500" max="11749" width="12.140625" style="3"/>
    <col min="11750" max="11750" width="5.5703125" style="3" customWidth="1"/>
    <col min="11751" max="11751" width="50.42578125" style="3" customWidth="1"/>
    <col min="11752" max="11752" width="7.5703125" style="3" customWidth="1"/>
    <col min="11753" max="11753" width="9.140625" style="3" customWidth="1"/>
    <col min="11754" max="11754" width="11" style="3" customWidth="1"/>
    <col min="11755" max="11755" width="15.28515625" style="3" customWidth="1"/>
    <col min="11756" max="12005" width="12.140625" style="3"/>
    <col min="12006" max="12006" width="5.5703125" style="3" customWidth="1"/>
    <col min="12007" max="12007" width="50.42578125" style="3" customWidth="1"/>
    <col min="12008" max="12008" width="7.5703125" style="3" customWidth="1"/>
    <col min="12009" max="12009" width="9.140625" style="3" customWidth="1"/>
    <col min="12010" max="12010" width="11" style="3" customWidth="1"/>
    <col min="12011" max="12011" width="15.28515625" style="3" customWidth="1"/>
    <col min="12012" max="12261" width="12.140625" style="3"/>
    <col min="12262" max="12262" width="5.5703125" style="3" customWidth="1"/>
    <col min="12263" max="12263" width="50.42578125" style="3" customWidth="1"/>
    <col min="12264" max="12264" width="7.5703125" style="3" customWidth="1"/>
    <col min="12265" max="12265" width="9.140625" style="3" customWidth="1"/>
    <col min="12266" max="12266" width="11" style="3" customWidth="1"/>
    <col min="12267" max="12267" width="15.28515625" style="3" customWidth="1"/>
    <col min="12268" max="12517" width="12.140625" style="3"/>
    <col min="12518" max="12518" width="5.5703125" style="3" customWidth="1"/>
    <col min="12519" max="12519" width="50.42578125" style="3" customWidth="1"/>
    <col min="12520" max="12520" width="7.5703125" style="3" customWidth="1"/>
    <col min="12521" max="12521" width="9.140625" style="3" customWidth="1"/>
    <col min="12522" max="12522" width="11" style="3" customWidth="1"/>
    <col min="12523" max="12523" width="15.28515625" style="3" customWidth="1"/>
    <col min="12524" max="12773" width="12.140625" style="3"/>
    <col min="12774" max="12774" width="5.5703125" style="3" customWidth="1"/>
    <col min="12775" max="12775" width="50.42578125" style="3" customWidth="1"/>
    <col min="12776" max="12776" width="7.5703125" style="3" customWidth="1"/>
    <col min="12777" max="12777" width="9.140625" style="3" customWidth="1"/>
    <col min="12778" max="12778" width="11" style="3" customWidth="1"/>
    <col min="12779" max="12779" width="15.28515625" style="3" customWidth="1"/>
    <col min="12780" max="13029" width="12.140625" style="3"/>
    <col min="13030" max="13030" width="5.5703125" style="3" customWidth="1"/>
    <col min="13031" max="13031" width="50.42578125" style="3" customWidth="1"/>
    <col min="13032" max="13032" width="7.5703125" style="3" customWidth="1"/>
    <col min="13033" max="13033" width="9.140625" style="3" customWidth="1"/>
    <col min="13034" max="13034" width="11" style="3" customWidth="1"/>
    <col min="13035" max="13035" width="15.28515625" style="3" customWidth="1"/>
    <col min="13036" max="13285" width="12.140625" style="3"/>
    <col min="13286" max="13286" width="5.5703125" style="3" customWidth="1"/>
    <col min="13287" max="13287" width="50.42578125" style="3" customWidth="1"/>
    <col min="13288" max="13288" width="7.5703125" style="3" customWidth="1"/>
    <col min="13289" max="13289" width="9.140625" style="3" customWidth="1"/>
    <col min="13290" max="13290" width="11" style="3" customWidth="1"/>
    <col min="13291" max="13291" width="15.28515625" style="3" customWidth="1"/>
    <col min="13292" max="13541" width="12.140625" style="3"/>
    <col min="13542" max="13542" width="5.5703125" style="3" customWidth="1"/>
    <col min="13543" max="13543" width="50.42578125" style="3" customWidth="1"/>
    <col min="13544" max="13544" width="7.5703125" style="3" customWidth="1"/>
    <col min="13545" max="13545" width="9.140625" style="3" customWidth="1"/>
    <col min="13546" max="13546" width="11" style="3" customWidth="1"/>
    <col min="13547" max="13547" width="15.28515625" style="3" customWidth="1"/>
    <col min="13548" max="13797" width="12.140625" style="3"/>
    <col min="13798" max="13798" width="5.5703125" style="3" customWidth="1"/>
    <col min="13799" max="13799" width="50.42578125" style="3" customWidth="1"/>
    <col min="13800" max="13800" width="7.5703125" style="3" customWidth="1"/>
    <col min="13801" max="13801" width="9.140625" style="3" customWidth="1"/>
    <col min="13802" max="13802" width="11" style="3" customWidth="1"/>
    <col min="13803" max="13803" width="15.28515625" style="3" customWidth="1"/>
    <col min="13804" max="14053" width="12.140625" style="3"/>
    <col min="14054" max="14054" width="5.5703125" style="3" customWidth="1"/>
    <col min="14055" max="14055" width="50.42578125" style="3" customWidth="1"/>
    <col min="14056" max="14056" width="7.5703125" style="3" customWidth="1"/>
    <col min="14057" max="14057" width="9.140625" style="3" customWidth="1"/>
    <col min="14058" max="14058" width="11" style="3" customWidth="1"/>
    <col min="14059" max="14059" width="15.28515625" style="3" customWidth="1"/>
    <col min="14060" max="14309" width="12.140625" style="3"/>
    <col min="14310" max="14310" width="5.5703125" style="3" customWidth="1"/>
    <col min="14311" max="14311" width="50.42578125" style="3" customWidth="1"/>
    <col min="14312" max="14312" width="7.5703125" style="3" customWidth="1"/>
    <col min="14313" max="14313" width="9.140625" style="3" customWidth="1"/>
    <col min="14314" max="14314" width="11" style="3" customWidth="1"/>
    <col min="14315" max="14315" width="15.28515625" style="3" customWidth="1"/>
    <col min="14316" max="14565" width="12.140625" style="3"/>
    <col min="14566" max="14566" width="5.5703125" style="3" customWidth="1"/>
    <col min="14567" max="14567" width="50.42578125" style="3" customWidth="1"/>
    <col min="14568" max="14568" width="7.5703125" style="3" customWidth="1"/>
    <col min="14569" max="14569" width="9.140625" style="3" customWidth="1"/>
    <col min="14570" max="14570" width="11" style="3" customWidth="1"/>
    <col min="14571" max="14571" width="15.28515625" style="3" customWidth="1"/>
    <col min="14572" max="14821" width="12.140625" style="3"/>
    <col min="14822" max="14822" width="5.5703125" style="3" customWidth="1"/>
    <col min="14823" max="14823" width="50.42578125" style="3" customWidth="1"/>
    <col min="14824" max="14824" width="7.5703125" style="3" customWidth="1"/>
    <col min="14825" max="14825" width="9.140625" style="3" customWidth="1"/>
    <col min="14826" max="14826" width="11" style="3" customWidth="1"/>
    <col min="14827" max="14827" width="15.28515625" style="3" customWidth="1"/>
    <col min="14828" max="15077" width="12.140625" style="3"/>
    <col min="15078" max="15078" width="5.5703125" style="3" customWidth="1"/>
    <col min="15079" max="15079" width="50.42578125" style="3" customWidth="1"/>
    <col min="15080" max="15080" width="7.5703125" style="3" customWidth="1"/>
    <col min="15081" max="15081" width="9.140625" style="3" customWidth="1"/>
    <col min="15082" max="15082" width="11" style="3" customWidth="1"/>
    <col min="15083" max="15083" width="15.28515625" style="3" customWidth="1"/>
    <col min="15084" max="15333" width="12.140625" style="3"/>
    <col min="15334" max="15334" width="5.5703125" style="3" customWidth="1"/>
    <col min="15335" max="15335" width="50.42578125" style="3" customWidth="1"/>
    <col min="15336" max="15336" width="7.5703125" style="3" customWidth="1"/>
    <col min="15337" max="15337" width="9.140625" style="3" customWidth="1"/>
    <col min="15338" max="15338" width="11" style="3" customWidth="1"/>
    <col min="15339" max="15339" width="15.28515625" style="3" customWidth="1"/>
    <col min="15340" max="15589" width="12.140625" style="3"/>
    <col min="15590" max="15590" width="5.5703125" style="3" customWidth="1"/>
    <col min="15591" max="15591" width="50.42578125" style="3" customWidth="1"/>
    <col min="15592" max="15592" width="7.5703125" style="3" customWidth="1"/>
    <col min="15593" max="15593" width="9.140625" style="3" customWidth="1"/>
    <col min="15594" max="15594" width="11" style="3" customWidth="1"/>
    <col min="15595" max="15595" width="15.28515625" style="3" customWidth="1"/>
    <col min="15596" max="15845" width="12.140625" style="3"/>
    <col min="15846" max="15846" width="5.5703125" style="3" customWidth="1"/>
    <col min="15847" max="15847" width="50.42578125" style="3" customWidth="1"/>
    <col min="15848" max="15848" width="7.5703125" style="3" customWidth="1"/>
    <col min="15849" max="15849" width="9.140625" style="3" customWidth="1"/>
    <col min="15850" max="15850" width="11" style="3" customWidth="1"/>
    <col min="15851" max="15851" width="15.28515625" style="3" customWidth="1"/>
    <col min="15852" max="16101" width="12.140625" style="3"/>
    <col min="16102" max="16102" width="5.5703125" style="3" customWidth="1"/>
    <col min="16103" max="16103" width="50.42578125" style="3" customWidth="1"/>
    <col min="16104" max="16104" width="7.5703125" style="3" customWidth="1"/>
    <col min="16105" max="16105" width="9.140625" style="3" customWidth="1"/>
    <col min="16106" max="16106" width="11" style="3" customWidth="1"/>
    <col min="16107" max="16107" width="15.28515625" style="3" customWidth="1"/>
    <col min="16108" max="16384" width="12.140625" style="3"/>
  </cols>
  <sheetData>
    <row r="1" spans="1:6" ht="66" customHeight="1" x14ac:dyDescent="0.25">
      <c r="A1" s="18"/>
      <c r="B1" s="53" t="s">
        <v>145</v>
      </c>
      <c r="C1" s="53"/>
      <c r="D1" s="53"/>
      <c r="E1" s="53"/>
      <c r="F1" s="18"/>
    </row>
    <row r="2" spans="1:6" ht="20.65" customHeight="1" x14ac:dyDescent="0.25">
      <c r="A2" s="54" t="s">
        <v>433</v>
      </c>
      <c r="B2" s="54"/>
      <c r="C2" s="54"/>
      <c r="D2" s="54"/>
      <c r="E2" s="54"/>
      <c r="F2" s="54"/>
    </row>
    <row r="3" spans="1:6" s="1" customFormat="1" ht="25.5" x14ac:dyDescent="0.25">
      <c r="A3" s="13" t="s">
        <v>113</v>
      </c>
      <c r="B3" s="13" t="s">
        <v>114</v>
      </c>
      <c r="C3" s="13" t="s">
        <v>115</v>
      </c>
      <c r="D3" s="14" t="s">
        <v>116</v>
      </c>
      <c r="E3" s="13" t="s">
        <v>146</v>
      </c>
      <c r="F3" s="13" t="s">
        <v>117</v>
      </c>
    </row>
    <row r="4" spans="1:6" s="4" customFormat="1" ht="19.899999999999999" customHeight="1" x14ac:dyDescent="0.25">
      <c r="A4" s="26"/>
      <c r="B4" s="27" t="s">
        <v>119</v>
      </c>
      <c r="C4" s="28"/>
      <c r="D4" s="21"/>
      <c r="E4" s="16"/>
      <c r="F4" s="29"/>
    </row>
    <row r="5" spans="1:6" s="4" customFormat="1" ht="19.899999999999999" customHeight="1" x14ac:dyDescent="0.25">
      <c r="A5" s="30"/>
      <c r="B5" s="31" t="s">
        <v>234</v>
      </c>
      <c r="C5" s="30"/>
      <c r="D5" s="15"/>
      <c r="E5" s="19"/>
      <c r="F5" s="32"/>
    </row>
    <row r="6" spans="1:6" s="4" customFormat="1" ht="13.9" customHeight="1" x14ac:dyDescent="0.25">
      <c r="A6" s="19">
        <v>101</v>
      </c>
      <c r="B6" s="20" t="s">
        <v>236</v>
      </c>
      <c r="C6" s="19" t="s">
        <v>235</v>
      </c>
      <c r="D6" s="21">
        <v>1</v>
      </c>
      <c r="E6" s="16"/>
      <c r="F6" s="29"/>
    </row>
    <row r="7" spans="1:6" s="4" customFormat="1" ht="13.9" customHeight="1" x14ac:dyDescent="0.25">
      <c r="A7" s="19">
        <f>A6+1</f>
        <v>102</v>
      </c>
      <c r="B7" s="20" t="s">
        <v>237</v>
      </c>
      <c r="C7" s="19" t="s">
        <v>2</v>
      </c>
      <c r="D7" s="21">
        <v>600</v>
      </c>
      <c r="E7" s="16"/>
      <c r="F7" s="29"/>
    </row>
    <row r="8" spans="1:6" s="1" customFormat="1" ht="15" customHeight="1" x14ac:dyDescent="0.25">
      <c r="A8" s="30"/>
      <c r="B8" s="31" t="s">
        <v>106</v>
      </c>
      <c r="C8" s="30"/>
      <c r="D8" s="15"/>
      <c r="E8" s="19"/>
      <c r="F8" s="29"/>
    </row>
    <row r="9" spans="1:6" x14ac:dyDescent="0.25">
      <c r="A9" s="19">
        <f>A7+1</f>
        <v>103</v>
      </c>
      <c r="B9" s="20" t="s">
        <v>147</v>
      </c>
      <c r="C9" s="19" t="s">
        <v>1</v>
      </c>
      <c r="D9" s="21">
        <v>20450</v>
      </c>
      <c r="E9" s="16"/>
      <c r="F9" s="29"/>
    </row>
    <row r="10" spans="1:6" ht="13.9" customHeight="1" x14ac:dyDescent="0.25">
      <c r="A10" s="19">
        <f>A9+1</f>
        <v>104</v>
      </c>
      <c r="B10" s="20" t="s">
        <v>148</v>
      </c>
      <c r="C10" s="19" t="s">
        <v>10</v>
      </c>
      <c r="D10" s="21">
        <v>7800</v>
      </c>
      <c r="E10" s="16"/>
      <c r="F10" s="29"/>
    </row>
    <row r="11" spans="1:6" ht="13.9" customHeight="1" x14ac:dyDescent="0.25">
      <c r="A11" s="19">
        <f>+A10+1</f>
        <v>105</v>
      </c>
      <c r="B11" s="20" t="s">
        <v>149</v>
      </c>
      <c r="C11" s="19" t="s">
        <v>10</v>
      </c>
      <c r="D11" s="21">
        <v>800</v>
      </c>
      <c r="E11" s="16"/>
      <c r="F11" s="29"/>
    </row>
    <row r="12" spans="1:6" ht="25.5" x14ac:dyDescent="0.25">
      <c r="A12" s="19">
        <f>+A11+1</f>
        <v>106</v>
      </c>
      <c r="B12" s="20" t="s">
        <v>150</v>
      </c>
      <c r="C12" s="19" t="s">
        <v>10</v>
      </c>
      <c r="D12" s="21">
        <v>8600</v>
      </c>
      <c r="E12" s="16"/>
      <c r="F12" s="29"/>
    </row>
    <row r="13" spans="1:6" x14ac:dyDescent="0.25">
      <c r="A13" s="19">
        <f>+A12+1</f>
        <v>107</v>
      </c>
      <c r="B13" s="20" t="s">
        <v>151</v>
      </c>
      <c r="C13" s="19" t="s">
        <v>10</v>
      </c>
      <c r="D13" s="21">
        <v>1290</v>
      </c>
      <c r="E13" s="16"/>
      <c r="F13" s="29"/>
    </row>
    <row r="14" spans="1:6" s="2" customFormat="1" ht="15" customHeight="1" x14ac:dyDescent="0.25">
      <c r="A14" s="30"/>
      <c r="B14" s="31" t="s">
        <v>105</v>
      </c>
      <c r="C14" s="30"/>
      <c r="D14" s="30"/>
      <c r="E14" s="19"/>
      <c r="F14" s="29"/>
    </row>
    <row r="15" spans="1:6" x14ac:dyDescent="0.25">
      <c r="A15" s="19">
        <f>+A13+1</f>
        <v>108</v>
      </c>
      <c r="B15" s="20" t="s">
        <v>152</v>
      </c>
      <c r="C15" s="19" t="s">
        <v>10</v>
      </c>
      <c r="D15" s="21">
        <v>80</v>
      </c>
      <c r="E15" s="16"/>
      <c r="F15" s="29"/>
    </row>
    <row r="16" spans="1:6" x14ac:dyDescent="0.25">
      <c r="A16" s="19">
        <f t="shared" ref="A16:A17" si="0">+A15+1</f>
        <v>109</v>
      </c>
      <c r="B16" s="20" t="s">
        <v>153</v>
      </c>
      <c r="C16" s="19" t="s">
        <v>10</v>
      </c>
      <c r="D16" s="21">
        <v>50</v>
      </c>
      <c r="E16" s="16"/>
      <c r="F16" s="29"/>
    </row>
    <row r="17" spans="1:6" x14ac:dyDescent="0.25">
      <c r="A17" s="19">
        <f t="shared" si="0"/>
        <v>110</v>
      </c>
      <c r="B17" s="20" t="s">
        <v>154</v>
      </c>
      <c r="C17" s="19" t="s">
        <v>10</v>
      </c>
      <c r="D17" s="21">
        <v>115</v>
      </c>
      <c r="E17" s="16"/>
      <c r="F17" s="29"/>
    </row>
    <row r="18" spans="1:6" x14ac:dyDescent="0.25">
      <c r="A18" s="19">
        <f>+A17+1</f>
        <v>111</v>
      </c>
      <c r="B18" s="20" t="s">
        <v>155</v>
      </c>
      <c r="C18" s="19" t="s">
        <v>1</v>
      </c>
      <c r="D18" s="21">
        <v>175</v>
      </c>
      <c r="E18" s="17"/>
      <c r="F18" s="29"/>
    </row>
    <row r="19" spans="1:6" x14ac:dyDescent="0.25">
      <c r="A19" s="19">
        <f>+A18+1</f>
        <v>112</v>
      </c>
      <c r="B19" s="20" t="s">
        <v>156</v>
      </c>
      <c r="C19" s="19" t="s">
        <v>10</v>
      </c>
      <c r="D19" s="21">
        <v>530</v>
      </c>
      <c r="E19" s="16"/>
      <c r="F19" s="29"/>
    </row>
    <row r="20" spans="1:6" x14ac:dyDescent="0.25">
      <c r="A20" s="19">
        <f>+A19+1</f>
        <v>113</v>
      </c>
      <c r="B20" s="20" t="s">
        <v>165</v>
      </c>
      <c r="C20" s="19" t="s">
        <v>11</v>
      </c>
      <c r="D20" s="21">
        <f>+D19*110</f>
        <v>58300</v>
      </c>
      <c r="E20" s="16"/>
      <c r="F20" s="29"/>
    </row>
    <row r="21" spans="1:6" s="2" customFormat="1" ht="15" customHeight="1" x14ac:dyDescent="0.25">
      <c r="A21" s="30"/>
      <c r="B21" s="31" t="s">
        <v>104</v>
      </c>
      <c r="C21" s="30"/>
      <c r="D21" s="30"/>
      <c r="E21" s="19"/>
      <c r="F21" s="29"/>
    </row>
    <row r="22" spans="1:6" s="2" customFormat="1" ht="15" customHeight="1" x14ac:dyDescent="0.25">
      <c r="A22" s="30"/>
      <c r="B22" s="20" t="s">
        <v>118</v>
      </c>
      <c r="C22" s="30"/>
      <c r="D22" s="30"/>
      <c r="E22" s="19"/>
      <c r="F22" s="29"/>
    </row>
    <row r="23" spans="1:6" x14ac:dyDescent="0.25">
      <c r="A23" s="19">
        <f>+A20+1</f>
        <v>114</v>
      </c>
      <c r="B23" s="20" t="s">
        <v>133</v>
      </c>
      <c r="C23" s="19" t="s">
        <v>2</v>
      </c>
      <c r="D23" s="21">
        <v>150</v>
      </c>
      <c r="E23" s="16"/>
      <c r="F23" s="29"/>
    </row>
    <row r="24" spans="1:6" x14ac:dyDescent="0.25">
      <c r="A24" s="19">
        <f>+A23+1</f>
        <v>115</v>
      </c>
      <c r="B24" s="33" t="s">
        <v>134</v>
      </c>
      <c r="C24" s="19" t="s">
        <v>2</v>
      </c>
      <c r="D24" s="21">
        <v>60</v>
      </c>
      <c r="E24" s="16"/>
      <c r="F24" s="29"/>
    </row>
    <row r="25" spans="1:6" x14ac:dyDescent="0.25">
      <c r="A25" s="19">
        <f>+A24+1</f>
        <v>116</v>
      </c>
      <c r="B25" s="33" t="s">
        <v>238</v>
      </c>
      <c r="C25" s="19" t="s">
        <v>2</v>
      </c>
      <c r="D25" s="21">
        <v>30</v>
      </c>
      <c r="E25" s="16"/>
      <c r="F25" s="29"/>
    </row>
    <row r="26" spans="1:6" x14ac:dyDescent="0.25">
      <c r="A26" s="19"/>
      <c r="B26" s="20" t="s">
        <v>3</v>
      </c>
      <c r="C26" s="19"/>
      <c r="D26" s="21"/>
      <c r="E26" s="16"/>
      <c r="F26" s="29"/>
    </row>
    <row r="27" spans="1:6" x14ac:dyDescent="0.25">
      <c r="A27" s="19">
        <f>+A25+1</f>
        <v>117</v>
      </c>
      <c r="B27" s="33" t="s">
        <v>157</v>
      </c>
      <c r="C27" s="19" t="s">
        <v>0</v>
      </c>
      <c r="D27" s="21">
        <v>50</v>
      </c>
      <c r="E27" s="16"/>
      <c r="F27" s="29"/>
    </row>
    <row r="28" spans="1:6" x14ac:dyDescent="0.25">
      <c r="A28" s="19">
        <f t="shared" ref="A28:A34" si="1">+A27+1</f>
        <v>118</v>
      </c>
      <c r="B28" s="20" t="s">
        <v>158</v>
      </c>
      <c r="C28" s="19" t="s">
        <v>0</v>
      </c>
      <c r="D28" s="21">
        <v>20</v>
      </c>
      <c r="E28" s="16"/>
      <c r="F28" s="29"/>
    </row>
    <row r="29" spans="1:6" x14ac:dyDescent="0.25">
      <c r="A29" s="19">
        <f t="shared" si="1"/>
        <v>119</v>
      </c>
      <c r="B29" s="20" t="s">
        <v>159</v>
      </c>
      <c r="C29" s="19" t="s">
        <v>0</v>
      </c>
      <c r="D29" s="21">
        <v>10</v>
      </c>
      <c r="E29" s="16"/>
      <c r="F29" s="29"/>
    </row>
    <row r="30" spans="1:6" x14ac:dyDescent="0.25">
      <c r="A30" s="19">
        <f t="shared" si="1"/>
        <v>120</v>
      </c>
      <c r="B30" s="20" t="s">
        <v>160</v>
      </c>
      <c r="C30" s="19" t="s">
        <v>2</v>
      </c>
      <c r="D30" s="21">
        <f>6*5</f>
        <v>30</v>
      </c>
      <c r="E30" s="16"/>
      <c r="F30" s="29"/>
    </row>
    <row r="31" spans="1:6" x14ac:dyDescent="0.25">
      <c r="A31" s="19">
        <f t="shared" si="1"/>
        <v>121</v>
      </c>
      <c r="B31" s="20" t="s">
        <v>161</v>
      </c>
      <c r="C31" s="19" t="s">
        <v>2</v>
      </c>
      <c r="D31" s="21">
        <v>115</v>
      </c>
      <c r="E31" s="16"/>
      <c r="F31" s="29"/>
    </row>
    <row r="32" spans="1:6" ht="25.5" x14ac:dyDescent="0.25">
      <c r="A32" s="19">
        <f t="shared" si="1"/>
        <v>122</v>
      </c>
      <c r="B32" s="20" t="s">
        <v>239</v>
      </c>
      <c r="C32" s="19" t="s">
        <v>2</v>
      </c>
      <c r="D32" s="21">
        <v>50</v>
      </c>
      <c r="E32" s="16"/>
      <c r="F32" s="29"/>
    </row>
    <row r="33" spans="1:6" x14ac:dyDescent="0.25">
      <c r="A33" s="19">
        <f t="shared" si="1"/>
        <v>123</v>
      </c>
      <c r="B33" s="20" t="s">
        <v>162</v>
      </c>
      <c r="C33" s="19" t="s">
        <v>2</v>
      </c>
      <c r="D33" s="21">
        <v>24</v>
      </c>
      <c r="E33" s="16"/>
      <c r="F33" s="29"/>
    </row>
    <row r="34" spans="1:6" x14ac:dyDescent="0.25">
      <c r="A34" s="19">
        <f t="shared" si="1"/>
        <v>124</v>
      </c>
      <c r="B34" s="20" t="s">
        <v>163</v>
      </c>
      <c r="C34" s="19" t="s">
        <v>112</v>
      </c>
      <c r="D34" s="21">
        <v>1</v>
      </c>
      <c r="E34" s="16"/>
      <c r="F34" s="29"/>
    </row>
    <row r="35" spans="1:6" x14ac:dyDescent="0.25">
      <c r="A35" s="19"/>
      <c r="B35" s="31" t="s">
        <v>107</v>
      </c>
      <c r="C35" s="19"/>
      <c r="D35" s="21"/>
      <c r="E35" s="16"/>
      <c r="F35" s="29"/>
    </row>
    <row r="36" spans="1:6" x14ac:dyDescent="0.25">
      <c r="A36" s="19">
        <f>+A34+1</f>
        <v>125</v>
      </c>
      <c r="B36" s="20" t="s">
        <v>164</v>
      </c>
      <c r="C36" s="19" t="s">
        <v>10</v>
      </c>
      <c r="D36" s="21">
        <v>320</v>
      </c>
      <c r="E36" s="16"/>
      <c r="F36" s="29"/>
    </row>
    <row r="37" spans="1:6" x14ac:dyDescent="0.25">
      <c r="A37" s="19">
        <f>+A36+1</f>
        <v>126</v>
      </c>
      <c r="B37" s="20" t="s">
        <v>240</v>
      </c>
      <c r="C37" s="19" t="s">
        <v>1</v>
      </c>
      <c r="D37" s="21">
        <v>1480</v>
      </c>
      <c r="E37" s="16"/>
      <c r="F37" s="29"/>
    </row>
    <row r="38" spans="1:6" x14ac:dyDescent="0.25">
      <c r="A38" s="19">
        <f>+A37+1</f>
        <v>127</v>
      </c>
      <c r="B38" s="20" t="s">
        <v>260</v>
      </c>
      <c r="C38" s="19" t="s">
        <v>1</v>
      </c>
      <c r="D38" s="21">
        <v>100</v>
      </c>
      <c r="E38" s="16"/>
      <c r="F38" s="29"/>
    </row>
    <row r="39" spans="1:6" x14ac:dyDescent="0.25">
      <c r="A39" s="19"/>
      <c r="B39" s="31" t="s">
        <v>108</v>
      </c>
      <c r="C39" s="19"/>
      <c r="D39" s="21"/>
      <c r="E39" s="16"/>
      <c r="F39" s="29"/>
    </row>
    <row r="40" spans="1:6" s="5" customFormat="1" x14ac:dyDescent="0.25">
      <c r="A40" s="19">
        <f>+A38+1</f>
        <v>128</v>
      </c>
      <c r="B40" s="20" t="s">
        <v>232</v>
      </c>
      <c r="C40" s="19" t="s">
        <v>10</v>
      </c>
      <c r="D40" s="21">
        <v>790</v>
      </c>
      <c r="E40" s="16"/>
      <c r="F40" s="29"/>
    </row>
    <row r="41" spans="1:6" s="5" customFormat="1" ht="25.5" x14ac:dyDescent="0.25">
      <c r="A41" s="19">
        <f>+A40+1</f>
        <v>129</v>
      </c>
      <c r="B41" s="20" t="s">
        <v>166</v>
      </c>
      <c r="C41" s="19" t="s">
        <v>11</v>
      </c>
      <c r="D41" s="21">
        <f>+D40*130</f>
        <v>102700</v>
      </c>
      <c r="E41" s="16"/>
      <c r="F41" s="29"/>
    </row>
    <row r="42" spans="1:6" s="5" customFormat="1" ht="25.5" x14ac:dyDescent="0.25">
      <c r="A42" s="19">
        <f>+A41+1</f>
        <v>130</v>
      </c>
      <c r="B42" s="20" t="s">
        <v>432</v>
      </c>
      <c r="C42" s="19" t="s">
        <v>10</v>
      </c>
      <c r="D42" s="21">
        <v>530</v>
      </c>
      <c r="E42" s="16"/>
      <c r="F42" s="29"/>
    </row>
    <row r="43" spans="1:6" s="5" customFormat="1" x14ac:dyDescent="0.25">
      <c r="A43" s="19"/>
      <c r="B43" s="31" t="s">
        <v>268</v>
      </c>
      <c r="C43" s="19"/>
      <c r="D43" s="21"/>
      <c r="E43" s="16"/>
      <c r="F43" s="29"/>
    </row>
    <row r="44" spans="1:6" s="5" customFormat="1" x14ac:dyDescent="0.25">
      <c r="A44" s="19">
        <f>+A42+1</f>
        <v>131</v>
      </c>
      <c r="B44" s="20" t="s">
        <v>249</v>
      </c>
      <c r="C44" s="19" t="s">
        <v>1</v>
      </c>
      <c r="D44" s="21">
        <v>90</v>
      </c>
      <c r="E44" s="16"/>
      <c r="F44" s="29"/>
    </row>
    <row r="45" spans="1:6" s="5" customFormat="1" x14ac:dyDescent="0.25">
      <c r="A45" s="19">
        <f>+A44+1</f>
        <v>132</v>
      </c>
      <c r="B45" s="20" t="s">
        <v>250</v>
      </c>
      <c r="C45" s="19" t="s">
        <v>1</v>
      </c>
      <c r="D45" s="21">
        <v>330</v>
      </c>
      <c r="E45" s="16"/>
      <c r="F45" s="29"/>
    </row>
    <row r="46" spans="1:6" s="4" customFormat="1" ht="16.899999999999999" customHeight="1" x14ac:dyDescent="0.25">
      <c r="A46" s="26"/>
      <c r="B46" s="31" t="s">
        <v>109</v>
      </c>
      <c r="C46" s="28"/>
      <c r="D46" s="21"/>
      <c r="E46" s="17"/>
      <c r="F46" s="29" t="str">
        <f t="shared" ref="F46" si="2">IF(C46&lt;&gt;"",TRUNC(D46*E46,2),"")</f>
        <v/>
      </c>
    </row>
    <row r="47" spans="1:6" s="4" customFormat="1" ht="16.899999999999999" customHeight="1" x14ac:dyDescent="0.25">
      <c r="A47" s="19">
        <f>A45+1</f>
        <v>133</v>
      </c>
      <c r="B47" s="20" t="s">
        <v>265</v>
      </c>
      <c r="C47" s="19" t="s">
        <v>1</v>
      </c>
      <c r="D47" s="21">
        <v>3600</v>
      </c>
      <c r="E47" s="17"/>
      <c r="F47" s="29"/>
    </row>
    <row r="48" spans="1:6" ht="13.9" customHeight="1" x14ac:dyDescent="0.25">
      <c r="A48" s="19">
        <f>+A47+1</f>
        <v>134</v>
      </c>
      <c r="B48" s="20" t="s">
        <v>266</v>
      </c>
      <c r="C48" s="19" t="s">
        <v>1</v>
      </c>
      <c r="D48" s="21">
        <v>1520</v>
      </c>
      <c r="E48" s="17"/>
      <c r="F48" s="29"/>
    </row>
    <row r="49" spans="1:6" ht="13.9" customHeight="1" x14ac:dyDescent="0.25">
      <c r="A49" s="19">
        <f t="shared" ref="A49:A50" si="3">+A48+1</f>
        <v>135</v>
      </c>
      <c r="B49" s="20" t="s">
        <v>167</v>
      </c>
      <c r="C49" s="19" t="s">
        <v>1</v>
      </c>
      <c r="D49" s="21">
        <v>1010</v>
      </c>
      <c r="E49" s="17"/>
      <c r="F49" s="29"/>
    </row>
    <row r="50" spans="1:6" x14ac:dyDescent="0.25">
      <c r="A50" s="19">
        <f t="shared" si="3"/>
        <v>136</v>
      </c>
      <c r="B50" s="20" t="s">
        <v>267</v>
      </c>
      <c r="C50" s="19" t="s">
        <v>1</v>
      </c>
      <c r="D50" s="21">
        <v>1030</v>
      </c>
      <c r="E50" s="17"/>
      <c r="F50" s="29"/>
    </row>
    <row r="51" spans="1:6" ht="19.149999999999999" customHeight="1" x14ac:dyDescent="0.25">
      <c r="A51" s="26"/>
      <c r="B51" s="31" t="s">
        <v>110</v>
      </c>
      <c r="C51" s="28"/>
      <c r="D51" s="21"/>
      <c r="E51" s="17"/>
      <c r="F51" s="29"/>
    </row>
    <row r="52" spans="1:6" s="4" customFormat="1" x14ac:dyDescent="0.25">
      <c r="A52" s="19">
        <f>+A50+1</f>
        <v>137</v>
      </c>
      <c r="B52" s="20" t="s">
        <v>168</v>
      </c>
      <c r="C52" s="19" t="s">
        <v>1</v>
      </c>
      <c r="D52" s="21">
        <v>8322</v>
      </c>
      <c r="E52" s="17"/>
      <c r="F52" s="29"/>
    </row>
    <row r="53" spans="1:6" ht="25.5" x14ac:dyDescent="0.25">
      <c r="A53" s="19">
        <f>+A52+1</f>
        <v>138</v>
      </c>
      <c r="B53" s="20" t="s">
        <v>169</v>
      </c>
      <c r="C53" s="19" t="s">
        <v>1</v>
      </c>
      <c r="D53" s="21">
        <v>7616</v>
      </c>
      <c r="E53" s="17"/>
      <c r="F53" s="29"/>
    </row>
    <row r="54" spans="1:6" x14ac:dyDescent="0.25">
      <c r="A54" s="19">
        <f>+A53+1</f>
        <v>139</v>
      </c>
      <c r="B54" s="20" t="s">
        <v>170</v>
      </c>
      <c r="C54" s="19" t="s">
        <v>1</v>
      </c>
      <c r="D54" s="21">
        <v>200</v>
      </c>
      <c r="E54" s="17"/>
      <c r="F54" s="29"/>
    </row>
    <row r="55" spans="1:6" x14ac:dyDescent="0.25">
      <c r="A55" s="19"/>
      <c r="B55" s="31" t="s">
        <v>111</v>
      </c>
      <c r="C55" s="19"/>
      <c r="D55" s="21"/>
      <c r="E55" s="17"/>
      <c r="F55" s="29"/>
    </row>
    <row r="56" spans="1:6" x14ac:dyDescent="0.25">
      <c r="A56" s="19">
        <f>+A54+1</f>
        <v>140</v>
      </c>
      <c r="B56" s="20" t="s">
        <v>171</v>
      </c>
      <c r="C56" s="19" t="s">
        <v>2</v>
      </c>
      <c r="D56" s="21">
        <v>93</v>
      </c>
      <c r="E56" s="17"/>
      <c r="F56" s="29"/>
    </row>
    <row r="57" spans="1:6" ht="24" customHeight="1" x14ac:dyDescent="0.25">
      <c r="A57" s="19">
        <f t="shared" ref="A57:A61" si="4">+A56+1</f>
        <v>141</v>
      </c>
      <c r="B57" s="20" t="s">
        <v>172</v>
      </c>
      <c r="C57" s="19" t="s">
        <v>2</v>
      </c>
      <c r="D57" s="21">
        <v>263</v>
      </c>
      <c r="E57" s="17"/>
      <c r="F57" s="29"/>
    </row>
    <row r="58" spans="1:6" ht="25.5" x14ac:dyDescent="0.25">
      <c r="A58" s="19">
        <f t="shared" si="4"/>
        <v>142</v>
      </c>
      <c r="B58" s="20" t="s">
        <v>173</v>
      </c>
      <c r="C58" s="19" t="s">
        <v>2</v>
      </c>
      <c r="D58" s="21">
        <v>47</v>
      </c>
      <c r="E58" s="17"/>
      <c r="F58" s="29"/>
    </row>
    <row r="59" spans="1:6" ht="24" customHeight="1" x14ac:dyDescent="0.25">
      <c r="A59" s="19">
        <f t="shared" si="4"/>
        <v>143</v>
      </c>
      <c r="B59" s="20" t="s">
        <v>174</v>
      </c>
      <c r="C59" s="19" t="s">
        <v>2</v>
      </c>
      <c r="D59" s="21">
        <v>105</v>
      </c>
      <c r="E59" s="17"/>
      <c r="F59" s="29"/>
    </row>
    <row r="60" spans="1:6" x14ac:dyDescent="0.25">
      <c r="A60" s="19">
        <f t="shared" si="4"/>
        <v>144</v>
      </c>
      <c r="B60" s="20" t="s">
        <v>177</v>
      </c>
      <c r="C60" s="19" t="s">
        <v>1</v>
      </c>
      <c r="D60" s="21">
        <v>15</v>
      </c>
      <c r="E60" s="17"/>
      <c r="F60" s="29"/>
    </row>
    <row r="61" spans="1:6" x14ac:dyDescent="0.25">
      <c r="A61" s="19">
        <f t="shared" si="4"/>
        <v>145</v>
      </c>
      <c r="B61" s="20" t="s">
        <v>178</v>
      </c>
      <c r="C61" s="19" t="s">
        <v>1</v>
      </c>
      <c r="D61" s="21">
        <v>15</v>
      </c>
      <c r="E61" s="17"/>
      <c r="F61" s="29"/>
    </row>
    <row r="62" spans="1:6" x14ac:dyDescent="0.25">
      <c r="A62" s="19">
        <f>+A61+1</f>
        <v>146</v>
      </c>
      <c r="B62" s="20" t="s">
        <v>175</v>
      </c>
      <c r="C62" s="19" t="s">
        <v>2</v>
      </c>
      <c r="D62" s="21">
        <v>55</v>
      </c>
      <c r="E62" s="17"/>
      <c r="F62" s="29"/>
    </row>
    <row r="63" spans="1:6" x14ac:dyDescent="0.25">
      <c r="A63" s="19">
        <f>+A62+1</f>
        <v>147</v>
      </c>
      <c r="B63" s="20" t="s">
        <v>176</v>
      </c>
      <c r="C63" s="19" t="s">
        <v>1</v>
      </c>
      <c r="D63" s="21">
        <v>55</v>
      </c>
      <c r="E63" s="17"/>
      <c r="F63" s="29"/>
    </row>
    <row r="64" spans="1:6" ht="19.899999999999999" customHeight="1" x14ac:dyDescent="0.25">
      <c r="A64" s="54" t="s">
        <v>121</v>
      </c>
      <c r="B64" s="54"/>
      <c r="C64" s="54"/>
      <c r="D64" s="54"/>
      <c r="E64" s="54"/>
      <c r="F64" s="34"/>
    </row>
    <row r="65" spans="1:6" s="4" customFormat="1" ht="19.899999999999999" customHeight="1" x14ac:dyDescent="0.25">
      <c r="A65" s="26"/>
      <c r="B65" s="27" t="s">
        <v>120</v>
      </c>
      <c r="C65" s="28"/>
      <c r="D65" s="21"/>
      <c r="E65" s="17"/>
      <c r="F65" s="29"/>
    </row>
    <row r="66" spans="1:6" x14ac:dyDescent="0.25">
      <c r="A66" s="19">
        <v>201</v>
      </c>
      <c r="B66" s="20" t="s">
        <v>179</v>
      </c>
      <c r="C66" s="19" t="s">
        <v>1</v>
      </c>
      <c r="D66" s="21">
        <v>330</v>
      </c>
      <c r="E66" s="17"/>
      <c r="F66" s="29"/>
    </row>
    <row r="67" spans="1:6" x14ac:dyDescent="0.25">
      <c r="A67" s="19">
        <f>A66+1</f>
        <v>202</v>
      </c>
      <c r="B67" s="20" t="s">
        <v>180</v>
      </c>
      <c r="C67" s="19" t="s">
        <v>1</v>
      </c>
      <c r="D67" s="21">
        <v>330</v>
      </c>
      <c r="E67" s="17"/>
      <c r="F67" s="29"/>
    </row>
    <row r="68" spans="1:6" x14ac:dyDescent="0.25">
      <c r="A68" s="19">
        <f t="shared" ref="A68:A77" si="5">A67+1</f>
        <v>203</v>
      </c>
      <c r="B68" s="20" t="s">
        <v>181</v>
      </c>
      <c r="C68" s="19" t="s">
        <v>1</v>
      </c>
      <c r="D68" s="21">
        <v>330</v>
      </c>
      <c r="E68" s="17"/>
      <c r="F68" s="29"/>
    </row>
    <row r="69" spans="1:6" x14ac:dyDescent="0.25">
      <c r="A69" s="19">
        <f t="shared" si="5"/>
        <v>204</v>
      </c>
      <c r="B69" s="20" t="s">
        <v>182</v>
      </c>
      <c r="C69" s="19" t="s">
        <v>1</v>
      </c>
      <c r="D69" s="21">
        <v>330</v>
      </c>
      <c r="E69" s="17"/>
      <c r="F69" s="29"/>
    </row>
    <row r="70" spans="1:6" x14ac:dyDescent="0.25">
      <c r="A70" s="19">
        <f t="shared" si="5"/>
        <v>205</v>
      </c>
      <c r="B70" s="20" t="s">
        <v>183</v>
      </c>
      <c r="C70" s="19" t="s">
        <v>1</v>
      </c>
      <c r="D70" s="21">
        <v>330</v>
      </c>
      <c r="E70" s="17"/>
      <c r="F70" s="29"/>
    </row>
    <row r="71" spans="1:6" ht="25.5" x14ac:dyDescent="0.25">
      <c r="A71" s="19">
        <f t="shared" si="5"/>
        <v>206</v>
      </c>
      <c r="B71" s="20" t="s">
        <v>184</v>
      </c>
      <c r="C71" s="19" t="s">
        <v>2</v>
      </c>
      <c r="D71" s="21">
        <v>99</v>
      </c>
      <c r="E71" s="17"/>
      <c r="F71" s="29"/>
    </row>
    <row r="72" spans="1:6" x14ac:dyDescent="0.25">
      <c r="A72" s="19">
        <f t="shared" si="5"/>
        <v>207</v>
      </c>
      <c r="B72" s="20" t="s">
        <v>185</v>
      </c>
      <c r="C72" s="19" t="s">
        <v>1</v>
      </c>
      <c r="D72" s="21">
        <v>130</v>
      </c>
      <c r="E72" s="17"/>
      <c r="F72" s="29"/>
    </row>
    <row r="73" spans="1:6" ht="25.5" x14ac:dyDescent="0.25">
      <c r="A73" s="19">
        <f t="shared" si="5"/>
        <v>208</v>
      </c>
      <c r="B73" s="20" t="s">
        <v>186</v>
      </c>
      <c r="C73" s="19" t="s">
        <v>2</v>
      </c>
      <c r="D73" s="21">
        <v>39</v>
      </c>
      <c r="E73" s="17"/>
      <c r="F73" s="29"/>
    </row>
    <row r="74" spans="1:6" x14ac:dyDescent="0.25">
      <c r="A74" s="19">
        <f t="shared" si="5"/>
        <v>209</v>
      </c>
      <c r="B74" s="20" t="s">
        <v>187</v>
      </c>
      <c r="C74" s="19" t="s">
        <v>1</v>
      </c>
      <c r="D74" s="21">
        <v>395</v>
      </c>
      <c r="E74" s="17"/>
      <c r="F74" s="29"/>
    </row>
    <row r="75" spans="1:6" x14ac:dyDescent="0.25">
      <c r="A75" s="19">
        <f t="shared" si="5"/>
        <v>210</v>
      </c>
      <c r="B75" s="20" t="s">
        <v>188</v>
      </c>
      <c r="C75" s="19" t="s">
        <v>1</v>
      </c>
      <c r="D75" s="21">
        <v>330</v>
      </c>
      <c r="E75" s="17"/>
      <c r="F75" s="29"/>
    </row>
    <row r="76" spans="1:6" x14ac:dyDescent="0.25">
      <c r="A76" s="19">
        <f t="shared" si="5"/>
        <v>211</v>
      </c>
      <c r="B76" s="20" t="s">
        <v>189</v>
      </c>
      <c r="C76" s="19" t="s">
        <v>0</v>
      </c>
      <c r="D76" s="21">
        <v>15</v>
      </c>
      <c r="E76" s="17"/>
      <c r="F76" s="29"/>
    </row>
    <row r="77" spans="1:6" x14ac:dyDescent="0.25">
      <c r="A77" s="19">
        <f t="shared" si="5"/>
        <v>212</v>
      </c>
      <c r="B77" s="20" t="s">
        <v>190</v>
      </c>
      <c r="C77" s="19" t="s">
        <v>1</v>
      </c>
      <c r="D77" s="21">
        <v>1950</v>
      </c>
      <c r="E77" s="17"/>
      <c r="F77" s="29"/>
    </row>
    <row r="78" spans="1:6" ht="19.899999999999999" customHeight="1" x14ac:dyDescent="0.25">
      <c r="A78" s="54" t="s">
        <v>122</v>
      </c>
      <c r="B78" s="54"/>
      <c r="C78" s="54"/>
      <c r="D78" s="54"/>
      <c r="E78" s="54"/>
      <c r="F78" s="34"/>
    </row>
    <row r="79" spans="1:6" ht="19.899999999999999" customHeight="1" x14ac:dyDescent="0.25">
      <c r="A79" s="19"/>
      <c r="B79" s="27" t="s">
        <v>135</v>
      </c>
      <c r="C79" s="19"/>
      <c r="D79" s="21"/>
      <c r="E79" s="17"/>
      <c r="F79" s="29"/>
    </row>
    <row r="80" spans="1:6" ht="25.5" x14ac:dyDescent="0.25">
      <c r="A80" s="19">
        <v>301</v>
      </c>
      <c r="B80" s="20" t="s">
        <v>241</v>
      </c>
      <c r="C80" s="19" t="s">
        <v>1</v>
      </c>
      <c r="D80" s="21">
        <v>100</v>
      </c>
      <c r="E80" s="17"/>
      <c r="F80" s="29"/>
    </row>
    <row r="81" spans="1:6" ht="25.5" x14ac:dyDescent="0.25">
      <c r="A81" s="19">
        <f>A80+1</f>
        <v>302</v>
      </c>
      <c r="B81" s="20" t="s">
        <v>242</v>
      </c>
      <c r="C81" s="19" t="s">
        <v>2</v>
      </c>
      <c r="D81" s="21">
        <v>324</v>
      </c>
      <c r="E81" s="17"/>
      <c r="F81" s="29"/>
    </row>
    <row r="82" spans="1:6" ht="13.9" customHeight="1" x14ac:dyDescent="0.25">
      <c r="A82" s="19">
        <f>A81+1</f>
        <v>303</v>
      </c>
      <c r="B82" s="20" t="s">
        <v>191</v>
      </c>
      <c r="C82" s="19" t="s">
        <v>1</v>
      </c>
      <c r="D82" s="21">
        <v>580</v>
      </c>
      <c r="E82" s="17"/>
      <c r="F82" s="29"/>
    </row>
    <row r="83" spans="1:6" ht="25.5" x14ac:dyDescent="0.25">
      <c r="A83" s="19">
        <f t="shared" ref="A83:A94" si="6">A82+1</f>
        <v>304</v>
      </c>
      <c r="B83" s="20" t="s">
        <v>192</v>
      </c>
      <c r="C83" s="19" t="s">
        <v>1</v>
      </c>
      <c r="D83" s="21">
        <v>326</v>
      </c>
      <c r="E83" s="17"/>
      <c r="F83" s="29"/>
    </row>
    <row r="84" spans="1:6" ht="25.5" x14ac:dyDescent="0.25">
      <c r="A84" s="19">
        <f t="shared" si="6"/>
        <v>305</v>
      </c>
      <c r="B84" s="20" t="s">
        <v>261</v>
      </c>
      <c r="C84" s="19" t="s">
        <v>1</v>
      </c>
      <c r="D84" s="21">
        <v>142</v>
      </c>
      <c r="E84" s="17"/>
      <c r="F84" s="29"/>
    </row>
    <row r="85" spans="1:6" x14ac:dyDescent="0.25">
      <c r="A85" s="19">
        <f t="shared" si="6"/>
        <v>306</v>
      </c>
      <c r="B85" s="20" t="s">
        <v>193</v>
      </c>
      <c r="C85" s="19" t="s">
        <v>1</v>
      </c>
      <c r="D85" s="21">
        <v>530</v>
      </c>
      <c r="E85" s="17"/>
      <c r="F85" s="29"/>
    </row>
    <row r="86" spans="1:6" x14ac:dyDescent="0.25">
      <c r="A86" s="19">
        <f t="shared" si="6"/>
        <v>307</v>
      </c>
      <c r="B86" s="20" t="s">
        <v>263</v>
      </c>
      <c r="C86" s="19" t="s">
        <v>1</v>
      </c>
      <c r="D86" s="21">
        <v>392</v>
      </c>
      <c r="E86" s="17"/>
      <c r="F86" s="29"/>
    </row>
    <row r="87" spans="1:6" x14ac:dyDescent="0.25">
      <c r="A87" s="19">
        <f t="shared" si="6"/>
        <v>308</v>
      </c>
      <c r="B87" s="20" t="s">
        <v>194</v>
      </c>
      <c r="C87" s="19" t="s">
        <v>1</v>
      </c>
      <c r="D87" s="21">
        <v>300</v>
      </c>
      <c r="E87" s="17"/>
      <c r="F87" s="29"/>
    </row>
    <row r="88" spans="1:6" x14ac:dyDescent="0.25">
      <c r="A88" s="19">
        <f t="shared" si="6"/>
        <v>309</v>
      </c>
      <c r="B88" s="20" t="s">
        <v>262</v>
      </c>
      <c r="C88" s="19" t="s">
        <v>1</v>
      </c>
      <c r="D88" s="21">
        <v>50</v>
      </c>
      <c r="E88" s="17"/>
      <c r="F88" s="29"/>
    </row>
    <row r="89" spans="1:6" x14ac:dyDescent="0.25">
      <c r="A89" s="19">
        <f t="shared" si="6"/>
        <v>310</v>
      </c>
      <c r="B89" s="20" t="s">
        <v>243</v>
      </c>
      <c r="C89" s="19" t="s">
        <v>1</v>
      </c>
      <c r="D89" s="21">
        <v>120</v>
      </c>
      <c r="E89" s="17"/>
      <c r="F89" s="29"/>
    </row>
    <row r="90" spans="1:6" x14ac:dyDescent="0.25">
      <c r="A90" s="19">
        <f>A89+1</f>
        <v>311</v>
      </c>
      <c r="B90" s="20" t="s">
        <v>244</v>
      </c>
      <c r="C90" s="19" t="s">
        <v>1</v>
      </c>
      <c r="D90" s="21">
        <v>100</v>
      </c>
      <c r="E90" s="17"/>
      <c r="F90" s="29"/>
    </row>
    <row r="91" spans="1:6" x14ac:dyDescent="0.25">
      <c r="A91" s="19">
        <f t="shared" ref="A91:A92" si="7">A90+1</f>
        <v>312</v>
      </c>
      <c r="B91" s="20" t="s">
        <v>195</v>
      </c>
      <c r="C91" s="19" t="s">
        <v>1</v>
      </c>
      <c r="D91" s="21">
        <v>1587</v>
      </c>
      <c r="E91" s="17"/>
      <c r="F91" s="29"/>
    </row>
    <row r="92" spans="1:6" x14ac:dyDescent="0.25">
      <c r="A92" s="19">
        <f t="shared" si="7"/>
        <v>313</v>
      </c>
      <c r="B92" s="20" t="s">
        <v>245</v>
      </c>
      <c r="C92" s="19" t="s">
        <v>1</v>
      </c>
      <c r="D92" s="21">
        <v>130</v>
      </c>
      <c r="E92" s="17"/>
      <c r="F92" s="29"/>
    </row>
    <row r="93" spans="1:6" x14ac:dyDescent="0.25">
      <c r="A93" s="19">
        <f t="shared" si="6"/>
        <v>314</v>
      </c>
      <c r="B93" s="20" t="s">
        <v>233</v>
      </c>
      <c r="C93" s="19" t="s">
        <v>1</v>
      </c>
      <c r="D93" s="21">
        <v>120</v>
      </c>
      <c r="E93" s="17"/>
      <c r="F93" s="29"/>
    </row>
    <row r="94" spans="1:6" x14ac:dyDescent="0.25">
      <c r="A94" s="19">
        <f t="shared" si="6"/>
        <v>315</v>
      </c>
      <c r="B94" s="20" t="s">
        <v>251</v>
      </c>
      <c r="C94" s="19" t="s">
        <v>1</v>
      </c>
      <c r="D94" s="21">
        <v>530</v>
      </c>
      <c r="E94" s="17"/>
      <c r="F94" s="29"/>
    </row>
    <row r="95" spans="1:6" ht="19.899999999999999" customHeight="1" x14ac:dyDescent="0.25">
      <c r="A95" s="54" t="s">
        <v>130</v>
      </c>
      <c r="B95" s="54"/>
      <c r="C95" s="54"/>
      <c r="D95" s="54"/>
      <c r="E95" s="54"/>
      <c r="F95" s="34"/>
    </row>
    <row r="96" spans="1:6" ht="19.899999999999999" customHeight="1" x14ac:dyDescent="0.25">
      <c r="A96" s="19"/>
      <c r="B96" s="27" t="s">
        <v>136</v>
      </c>
      <c r="C96" s="19"/>
      <c r="D96" s="21"/>
      <c r="E96" s="17"/>
      <c r="F96" s="29"/>
    </row>
    <row r="97" spans="1:6" x14ac:dyDescent="0.25">
      <c r="A97" s="19">
        <v>401</v>
      </c>
      <c r="B97" s="20" t="s">
        <v>199</v>
      </c>
      <c r="C97" s="19" t="s">
        <v>1</v>
      </c>
      <c r="D97" s="21">
        <v>100</v>
      </c>
      <c r="E97" s="17"/>
      <c r="F97" s="29"/>
    </row>
    <row r="98" spans="1:6" ht="25.5" x14ac:dyDescent="0.25">
      <c r="A98" s="19">
        <f t="shared" ref="A98:A102" si="8">A97+1</f>
        <v>402</v>
      </c>
      <c r="B98" s="20" t="s">
        <v>201</v>
      </c>
      <c r="C98" s="19" t="s">
        <v>1</v>
      </c>
      <c r="D98" s="21">
        <v>663</v>
      </c>
      <c r="E98" s="17"/>
      <c r="F98" s="29"/>
    </row>
    <row r="99" spans="1:6" ht="25.5" x14ac:dyDescent="0.25">
      <c r="A99" s="19">
        <f t="shared" si="8"/>
        <v>403</v>
      </c>
      <c r="B99" s="20" t="s">
        <v>202</v>
      </c>
      <c r="C99" s="19" t="s">
        <v>1</v>
      </c>
      <c r="D99" s="21">
        <v>551</v>
      </c>
      <c r="E99" s="17"/>
      <c r="F99" s="29"/>
    </row>
    <row r="100" spans="1:6" ht="25.5" x14ac:dyDescent="0.25">
      <c r="A100" s="19">
        <f t="shared" si="8"/>
        <v>404</v>
      </c>
      <c r="B100" s="20" t="s">
        <v>203</v>
      </c>
      <c r="C100" s="19" t="s">
        <v>1</v>
      </c>
      <c r="D100" s="21">
        <v>60</v>
      </c>
      <c r="E100" s="17"/>
      <c r="F100" s="29"/>
    </row>
    <row r="101" spans="1:6" x14ac:dyDescent="0.25">
      <c r="A101" s="19">
        <f t="shared" si="8"/>
        <v>405</v>
      </c>
      <c r="B101" s="20" t="s">
        <v>246</v>
      </c>
      <c r="C101" s="19" t="s">
        <v>1</v>
      </c>
      <c r="D101" s="21">
        <v>133</v>
      </c>
      <c r="E101" s="17"/>
      <c r="F101" s="29"/>
    </row>
    <row r="102" spans="1:6" x14ac:dyDescent="0.25">
      <c r="A102" s="19">
        <f t="shared" si="8"/>
        <v>406</v>
      </c>
      <c r="B102" s="20" t="s">
        <v>200</v>
      </c>
      <c r="C102" s="19" t="s">
        <v>1</v>
      </c>
      <c r="D102" s="21">
        <v>115</v>
      </c>
      <c r="E102" s="17"/>
      <c r="F102" s="29"/>
    </row>
    <row r="103" spans="1:6" x14ac:dyDescent="0.25">
      <c r="A103" s="19"/>
      <c r="B103" s="20" t="s">
        <v>204</v>
      </c>
      <c r="C103" s="19"/>
      <c r="D103" s="21"/>
      <c r="E103" s="17"/>
      <c r="F103" s="29"/>
    </row>
    <row r="104" spans="1:6" x14ac:dyDescent="0.25">
      <c r="A104" s="19">
        <f>A102+1</f>
        <v>407</v>
      </c>
      <c r="B104" s="20" t="s">
        <v>197</v>
      </c>
      <c r="C104" s="19" t="s">
        <v>0</v>
      </c>
      <c r="D104" s="21">
        <v>5</v>
      </c>
      <c r="E104" s="17"/>
      <c r="F104" s="29"/>
    </row>
    <row r="105" spans="1:6" x14ac:dyDescent="0.25">
      <c r="A105" s="19">
        <f>A104+1</f>
        <v>408</v>
      </c>
      <c r="B105" s="20" t="s">
        <v>198</v>
      </c>
      <c r="C105" s="19" t="s">
        <v>0</v>
      </c>
      <c r="D105" s="21">
        <v>30</v>
      </c>
      <c r="E105" s="17"/>
      <c r="F105" s="29"/>
    </row>
    <row r="106" spans="1:6" x14ac:dyDescent="0.25">
      <c r="A106" s="19">
        <f>A105+1</f>
        <v>409</v>
      </c>
      <c r="B106" s="20" t="s">
        <v>196</v>
      </c>
      <c r="C106" s="19" t="s">
        <v>0</v>
      </c>
      <c r="D106" s="21">
        <v>5</v>
      </c>
      <c r="E106" s="17"/>
      <c r="F106" s="29"/>
    </row>
    <row r="107" spans="1:6" ht="19.899999999999999" customHeight="1" x14ac:dyDescent="0.25">
      <c r="A107" s="54" t="s">
        <v>129</v>
      </c>
      <c r="B107" s="54"/>
      <c r="C107" s="54"/>
      <c r="D107" s="54"/>
      <c r="E107" s="54"/>
      <c r="F107" s="34"/>
    </row>
    <row r="108" spans="1:6" ht="19.899999999999999" customHeight="1" x14ac:dyDescent="0.25">
      <c r="A108" s="26"/>
      <c r="B108" s="27" t="s">
        <v>137</v>
      </c>
      <c r="C108" s="28"/>
      <c r="D108" s="21"/>
      <c r="E108" s="16"/>
      <c r="F108" s="29"/>
    </row>
    <row r="109" spans="1:6" s="4" customFormat="1" x14ac:dyDescent="0.25">
      <c r="A109" s="19">
        <v>501</v>
      </c>
      <c r="B109" s="20" t="s">
        <v>231</v>
      </c>
      <c r="C109" s="19" t="s">
        <v>1</v>
      </c>
      <c r="D109" s="21">
        <v>70</v>
      </c>
      <c r="E109" s="16"/>
      <c r="F109" s="29"/>
    </row>
    <row r="110" spans="1:6" s="4" customFormat="1" x14ac:dyDescent="0.25">
      <c r="A110" s="19">
        <f>+A109+1</f>
        <v>502</v>
      </c>
      <c r="B110" s="20" t="s">
        <v>205</v>
      </c>
      <c r="C110" s="19" t="s">
        <v>1</v>
      </c>
      <c r="D110" s="21">
        <v>20</v>
      </c>
      <c r="E110" s="16"/>
      <c r="F110" s="29"/>
    </row>
    <row r="111" spans="1:6" s="4" customFormat="1" x14ac:dyDescent="0.25">
      <c r="A111" s="19">
        <f t="shared" ref="A111:A126" si="9">+A110+1</f>
        <v>503</v>
      </c>
      <c r="B111" s="20" t="s">
        <v>206</v>
      </c>
      <c r="C111" s="19" t="s">
        <v>1</v>
      </c>
      <c r="D111" s="21">
        <v>60</v>
      </c>
      <c r="E111" s="16"/>
      <c r="F111" s="29"/>
    </row>
    <row r="112" spans="1:6" ht="13.9" customHeight="1" x14ac:dyDescent="0.25">
      <c r="A112" s="19">
        <f t="shared" si="9"/>
        <v>504</v>
      </c>
      <c r="B112" s="20" t="s">
        <v>207</v>
      </c>
      <c r="C112" s="19" t="s">
        <v>1</v>
      </c>
      <c r="D112" s="21">
        <v>15</v>
      </c>
      <c r="E112" s="16"/>
      <c r="F112" s="29"/>
    </row>
    <row r="113" spans="1:6" x14ac:dyDescent="0.25">
      <c r="A113" s="19">
        <f t="shared" si="9"/>
        <v>505</v>
      </c>
      <c r="B113" s="20" t="s">
        <v>208</v>
      </c>
      <c r="C113" s="19" t="s">
        <v>1</v>
      </c>
      <c r="D113" s="21">
        <v>20</v>
      </c>
      <c r="E113" s="16"/>
      <c r="F113" s="29"/>
    </row>
    <row r="114" spans="1:6" s="4" customFormat="1" x14ac:dyDescent="0.25">
      <c r="A114" s="19">
        <f t="shared" si="9"/>
        <v>506</v>
      </c>
      <c r="B114" s="20" t="s">
        <v>209</v>
      </c>
      <c r="C114" s="19" t="s">
        <v>1</v>
      </c>
      <c r="D114" s="21">
        <v>63</v>
      </c>
      <c r="E114" s="16"/>
      <c r="F114" s="29"/>
    </row>
    <row r="115" spans="1:6" x14ac:dyDescent="0.25">
      <c r="A115" s="19">
        <f t="shared" si="9"/>
        <v>507</v>
      </c>
      <c r="B115" s="20" t="s">
        <v>210</v>
      </c>
      <c r="C115" s="19" t="s">
        <v>1</v>
      </c>
      <c r="D115" s="21">
        <v>166</v>
      </c>
      <c r="E115" s="16"/>
      <c r="F115" s="29"/>
    </row>
    <row r="116" spans="1:6" x14ac:dyDescent="0.25">
      <c r="A116" s="19">
        <f t="shared" si="9"/>
        <v>508</v>
      </c>
      <c r="B116" s="33" t="s">
        <v>211</v>
      </c>
      <c r="C116" s="19" t="s">
        <v>1</v>
      </c>
      <c r="D116" s="21">
        <v>20</v>
      </c>
      <c r="E116" s="16"/>
      <c r="F116" s="29"/>
    </row>
    <row r="117" spans="1:6" x14ac:dyDescent="0.25">
      <c r="A117" s="19">
        <f t="shared" si="9"/>
        <v>509</v>
      </c>
      <c r="B117" s="20" t="s">
        <v>219</v>
      </c>
      <c r="C117" s="19" t="s">
        <v>2</v>
      </c>
      <c r="D117" s="21">
        <f>8*14+12</f>
        <v>124</v>
      </c>
      <c r="E117" s="16"/>
      <c r="F117" s="29"/>
    </row>
    <row r="118" spans="1:6" x14ac:dyDescent="0.25">
      <c r="A118" s="19">
        <f t="shared" si="9"/>
        <v>510</v>
      </c>
      <c r="B118" s="20" t="s">
        <v>212</v>
      </c>
      <c r="C118" s="19" t="s">
        <v>1</v>
      </c>
      <c r="D118" s="21">
        <v>48</v>
      </c>
      <c r="E118" s="16"/>
      <c r="F118" s="29"/>
    </row>
    <row r="119" spans="1:6" x14ac:dyDescent="0.25">
      <c r="A119" s="19">
        <f t="shared" si="9"/>
        <v>511</v>
      </c>
      <c r="B119" s="20" t="s">
        <v>213</v>
      </c>
      <c r="C119" s="19" t="s">
        <v>1</v>
      </c>
      <c r="D119" s="21">
        <v>305</v>
      </c>
      <c r="E119" s="16"/>
      <c r="F119" s="29"/>
    </row>
    <row r="120" spans="1:6" ht="25.5" x14ac:dyDescent="0.25">
      <c r="A120" s="19">
        <f t="shared" si="9"/>
        <v>512</v>
      </c>
      <c r="B120" s="20" t="s">
        <v>214</v>
      </c>
      <c r="C120" s="19" t="s">
        <v>1</v>
      </c>
      <c r="D120" s="21">
        <v>89</v>
      </c>
      <c r="E120" s="16"/>
      <c r="F120" s="29"/>
    </row>
    <row r="121" spans="1:6" x14ac:dyDescent="0.25">
      <c r="A121" s="19">
        <f t="shared" si="9"/>
        <v>513</v>
      </c>
      <c r="B121" s="20" t="s">
        <v>247</v>
      </c>
      <c r="C121" s="19" t="s">
        <v>1</v>
      </c>
      <c r="D121" s="21">
        <v>250</v>
      </c>
      <c r="E121" s="16"/>
      <c r="F121" s="29"/>
    </row>
    <row r="122" spans="1:6" x14ac:dyDescent="0.25">
      <c r="A122" s="19">
        <f t="shared" si="9"/>
        <v>514</v>
      </c>
      <c r="B122" s="20" t="s">
        <v>215</v>
      </c>
      <c r="C122" s="19" t="s">
        <v>0</v>
      </c>
      <c r="D122" s="21">
        <v>4</v>
      </c>
      <c r="E122" s="16"/>
      <c r="F122" s="29"/>
    </row>
    <row r="123" spans="1:6" x14ac:dyDescent="0.25">
      <c r="A123" s="19">
        <f t="shared" si="9"/>
        <v>515</v>
      </c>
      <c r="B123" s="20" t="s">
        <v>216</v>
      </c>
      <c r="C123" s="19" t="s">
        <v>1</v>
      </c>
      <c r="D123" s="21">
        <v>103</v>
      </c>
      <c r="E123" s="16"/>
      <c r="F123" s="29"/>
    </row>
    <row r="124" spans="1:6" x14ac:dyDescent="0.25">
      <c r="A124" s="19">
        <f t="shared" ref="A124:A125" si="10">+A123+1</f>
        <v>516</v>
      </c>
      <c r="B124" s="20" t="s">
        <v>220</v>
      </c>
      <c r="C124" s="19" t="s">
        <v>1</v>
      </c>
      <c r="D124" s="21">
        <v>50</v>
      </c>
      <c r="E124" s="16"/>
      <c r="F124" s="29"/>
    </row>
    <row r="125" spans="1:6" ht="17.100000000000001" customHeight="1" x14ac:dyDescent="0.25">
      <c r="A125" s="19">
        <f t="shared" si="10"/>
        <v>517</v>
      </c>
      <c r="B125" s="20" t="s">
        <v>217</v>
      </c>
      <c r="C125" s="19" t="s">
        <v>0</v>
      </c>
      <c r="D125" s="21">
        <v>5</v>
      </c>
      <c r="E125" s="16"/>
      <c r="F125" s="29"/>
    </row>
    <row r="126" spans="1:6" x14ac:dyDescent="0.25">
      <c r="A126" s="19">
        <f t="shared" si="9"/>
        <v>518</v>
      </c>
      <c r="B126" s="20" t="s">
        <v>218</v>
      </c>
      <c r="C126" s="19" t="s">
        <v>1</v>
      </c>
      <c r="D126" s="21">
        <v>10</v>
      </c>
      <c r="E126" s="16"/>
      <c r="F126" s="29"/>
    </row>
    <row r="127" spans="1:6" ht="19.899999999999999" customHeight="1" x14ac:dyDescent="0.25">
      <c r="A127" s="54" t="s">
        <v>128</v>
      </c>
      <c r="B127" s="54"/>
      <c r="C127" s="54"/>
      <c r="D127" s="54"/>
      <c r="E127" s="54"/>
      <c r="F127" s="34"/>
    </row>
    <row r="128" spans="1:6" ht="19.899999999999999" customHeight="1" x14ac:dyDescent="0.25">
      <c r="A128" s="26"/>
      <c r="B128" s="27" t="s">
        <v>140</v>
      </c>
      <c r="C128" s="28"/>
      <c r="D128" s="21"/>
      <c r="E128" s="16"/>
      <c r="F128" s="29"/>
    </row>
    <row r="129" spans="1:6" ht="17.45" customHeight="1" x14ac:dyDescent="0.25">
      <c r="A129" s="26"/>
      <c r="B129" s="35" t="s">
        <v>19</v>
      </c>
      <c r="C129" s="28"/>
      <c r="D129" s="21"/>
      <c r="E129" s="16"/>
      <c r="F129" s="29" t="str">
        <f t="shared" ref="F129" si="11">IF(C129&lt;&gt;"",TRUNC(D129*E129,2),"")</f>
        <v/>
      </c>
    </row>
    <row r="130" spans="1:6" ht="13.9" customHeight="1" x14ac:dyDescent="0.25">
      <c r="A130" s="19">
        <v>601</v>
      </c>
      <c r="B130" s="20" t="s">
        <v>138</v>
      </c>
      <c r="C130" s="19" t="s">
        <v>4</v>
      </c>
      <c r="D130" s="21">
        <v>1</v>
      </c>
      <c r="E130" s="22"/>
      <c r="F130" s="29"/>
    </row>
    <row r="131" spans="1:6" ht="13.9" customHeight="1" x14ac:dyDescent="0.25">
      <c r="A131" s="19">
        <f>+A130+1</f>
        <v>602</v>
      </c>
      <c r="B131" s="20" t="s">
        <v>53</v>
      </c>
      <c r="C131" s="19" t="s">
        <v>0</v>
      </c>
      <c r="D131" s="21">
        <v>3</v>
      </c>
      <c r="E131" s="22"/>
      <c r="F131" s="29"/>
    </row>
    <row r="132" spans="1:6" ht="13.9" customHeight="1" x14ac:dyDescent="0.25">
      <c r="A132" s="19">
        <f>+A131+1</f>
        <v>603</v>
      </c>
      <c r="B132" s="20" t="s">
        <v>278</v>
      </c>
      <c r="C132" s="19" t="s">
        <v>4</v>
      </c>
      <c r="D132" s="21">
        <v>1</v>
      </c>
      <c r="E132" s="22"/>
      <c r="F132" s="29"/>
    </row>
    <row r="133" spans="1:6" ht="13.9" customHeight="1" x14ac:dyDescent="0.25">
      <c r="A133" s="19">
        <f>+A132+1</f>
        <v>604</v>
      </c>
      <c r="B133" s="20" t="s">
        <v>279</v>
      </c>
      <c r="C133" s="19" t="s">
        <v>112</v>
      </c>
      <c r="D133" s="21">
        <v>1</v>
      </c>
      <c r="E133" s="22"/>
      <c r="F133" s="29"/>
    </row>
    <row r="134" spans="1:6" ht="13.9" customHeight="1" x14ac:dyDescent="0.25">
      <c r="A134" s="19"/>
      <c r="B134" s="18" t="s">
        <v>280</v>
      </c>
      <c r="C134" s="19"/>
      <c r="D134" s="21"/>
      <c r="E134" s="22"/>
      <c r="F134" s="29"/>
    </row>
    <row r="135" spans="1:6" ht="13.9" customHeight="1" x14ac:dyDescent="0.25">
      <c r="A135" s="19">
        <f>+A133+1</f>
        <v>605</v>
      </c>
      <c r="B135" s="20" t="s">
        <v>20</v>
      </c>
      <c r="C135" s="19" t="s">
        <v>2</v>
      </c>
      <c r="D135" s="21">
        <v>200</v>
      </c>
      <c r="E135" s="22"/>
      <c r="F135" s="29"/>
    </row>
    <row r="136" spans="1:6" ht="13.9" customHeight="1" x14ac:dyDescent="0.25">
      <c r="A136" s="19">
        <f>+A135+1</f>
        <v>606</v>
      </c>
      <c r="B136" s="20" t="s">
        <v>21</v>
      </c>
      <c r="C136" s="19" t="s">
        <v>2</v>
      </c>
      <c r="D136" s="21">
        <v>30</v>
      </c>
      <c r="E136" s="22"/>
      <c r="F136" s="29"/>
    </row>
    <row r="137" spans="1:6" ht="13.9" customHeight="1" x14ac:dyDescent="0.25">
      <c r="A137" s="19"/>
      <c r="B137" s="18" t="s">
        <v>281</v>
      </c>
      <c r="C137" s="19"/>
      <c r="D137" s="21"/>
      <c r="E137" s="22"/>
      <c r="F137" s="29"/>
    </row>
    <row r="138" spans="1:6" ht="13.9" customHeight="1" x14ac:dyDescent="0.25">
      <c r="A138" s="19">
        <f>+A136+1</f>
        <v>607</v>
      </c>
      <c r="B138" s="20" t="s">
        <v>22</v>
      </c>
      <c r="C138" s="19" t="s">
        <v>2</v>
      </c>
      <c r="D138" s="21">
        <v>370</v>
      </c>
      <c r="E138" s="22"/>
      <c r="F138" s="29"/>
    </row>
    <row r="139" spans="1:6" ht="13.9" customHeight="1" x14ac:dyDescent="0.25">
      <c r="A139" s="19">
        <f t="shared" ref="A139:A169" si="12">+A138+1</f>
        <v>608</v>
      </c>
      <c r="B139" s="20" t="s">
        <v>23</v>
      </c>
      <c r="C139" s="19" t="s">
        <v>2</v>
      </c>
      <c r="D139" s="21">
        <v>150</v>
      </c>
      <c r="E139" s="22"/>
      <c r="F139" s="29"/>
    </row>
    <row r="140" spans="1:6" ht="13.9" customHeight="1" x14ac:dyDescent="0.25">
      <c r="A140" s="19">
        <f t="shared" si="12"/>
        <v>609</v>
      </c>
      <c r="B140" s="20" t="s">
        <v>24</v>
      </c>
      <c r="C140" s="19" t="s">
        <v>2</v>
      </c>
      <c r="D140" s="21">
        <v>20</v>
      </c>
      <c r="E140" s="22"/>
      <c r="F140" s="29"/>
    </row>
    <row r="141" spans="1:6" ht="13.9" customHeight="1" x14ac:dyDescent="0.25">
      <c r="A141" s="19"/>
      <c r="B141" s="18" t="s">
        <v>25</v>
      </c>
      <c r="C141" s="19"/>
      <c r="D141" s="21"/>
      <c r="E141" s="22"/>
      <c r="F141" s="29" t="str">
        <f t="shared" ref="F141" si="13">IF(C141&lt;&gt;"",TRUNC(D141*E141,2),"")</f>
        <v/>
      </c>
    </row>
    <row r="142" spans="1:6" ht="13.9" customHeight="1" x14ac:dyDescent="0.25">
      <c r="A142" s="19">
        <f>+A140+1</f>
        <v>610</v>
      </c>
      <c r="B142" s="20" t="s">
        <v>26</v>
      </c>
      <c r="C142" s="19" t="s">
        <v>0</v>
      </c>
      <c r="D142" s="21">
        <v>16</v>
      </c>
      <c r="E142" s="22"/>
      <c r="F142" s="29"/>
    </row>
    <row r="143" spans="1:6" ht="13.9" customHeight="1" x14ac:dyDescent="0.25">
      <c r="A143" s="19">
        <f>+A142+1</f>
        <v>611</v>
      </c>
      <c r="B143" s="20" t="s">
        <v>27</v>
      </c>
      <c r="C143" s="19" t="s">
        <v>0</v>
      </c>
      <c r="D143" s="21">
        <v>8</v>
      </c>
      <c r="E143" s="22"/>
      <c r="F143" s="29"/>
    </row>
    <row r="144" spans="1:6" ht="13.9" customHeight="1" x14ac:dyDescent="0.25">
      <c r="A144" s="19">
        <f>+A143+1</f>
        <v>612</v>
      </c>
      <c r="B144" s="20" t="s">
        <v>28</v>
      </c>
      <c r="C144" s="19" t="s">
        <v>0</v>
      </c>
      <c r="D144" s="21">
        <v>4</v>
      </c>
      <c r="E144" s="22"/>
      <c r="F144" s="29"/>
    </row>
    <row r="145" spans="1:6" ht="13.9" customHeight="1" x14ac:dyDescent="0.25">
      <c r="A145" s="19"/>
      <c r="B145" s="18" t="s">
        <v>29</v>
      </c>
      <c r="C145" s="19"/>
      <c r="D145" s="21"/>
      <c r="E145" s="22"/>
      <c r="F145" s="29"/>
    </row>
    <row r="146" spans="1:6" ht="13.9" customHeight="1" x14ac:dyDescent="0.25">
      <c r="A146" s="19">
        <f>+A144+1</f>
        <v>613</v>
      </c>
      <c r="B146" s="20" t="s">
        <v>30</v>
      </c>
      <c r="C146" s="19" t="s">
        <v>2</v>
      </c>
      <c r="D146" s="21">
        <v>300</v>
      </c>
      <c r="E146" s="22"/>
      <c r="F146" s="29"/>
    </row>
    <row r="147" spans="1:6" ht="13.9" customHeight="1" x14ac:dyDescent="0.25">
      <c r="A147" s="19">
        <f>+A146+1</f>
        <v>614</v>
      </c>
      <c r="B147" s="20" t="s">
        <v>31</v>
      </c>
      <c r="C147" s="19" t="s">
        <v>2</v>
      </c>
      <c r="D147" s="21">
        <v>100</v>
      </c>
      <c r="E147" s="22"/>
      <c r="F147" s="29"/>
    </row>
    <row r="148" spans="1:6" ht="13.9" customHeight="1" x14ac:dyDescent="0.25">
      <c r="A148" s="19">
        <f>+A147+1</f>
        <v>615</v>
      </c>
      <c r="B148" s="20" t="s">
        <v>32</v>
      </c>
      <c r="C148" s="19" t="s">
        <v>0</v>
      </c>
      <c r="D148" s="21">
        <v>14</v>
      </c>
      <c r="E148" s="22"/>
      <c r="F148" s="29"/>
    </row>
    <row r="149" spans="1:6" ht="13.9" customHeight="1" x14ac:dyDescent="0.25">
      <c r="A149" s="19">
        <f t="shared" si="12"/>
        <v>616</v>
      </c>
      <c r="B149" s="20" t="s">
        <v>33</v>
      </c>
      <c r="C149" s="19" t="s">
        <v>0</v>
      </c>
      <c r="D149" s="21">
        <v>8</v>
      </c>
      <c r="E149" s="22"/>
      <c r="F149" s="29"/>
    </row>
    <row r="150" spans="1:6" ht="13.9" customHeight="1" x14ac:dyDescent="0.25">
      <c r="A150" s="19">
        <f t="shared" si="12"/>
        <v>617</v>
      </c>
      <c r="B150" s="20" t="s">
        <v>34</v>
      </c>
      <c r="C150" s="19" t="s">
        <v>0</v>
      </c>
      <c r="D150" s="21">
        <v>4</v>
      </c>
      <c r="E150" s="22"/>
      <c r="F150" s="29"/>
    </row>
    <row r="151" spans="1:6" ht="13.9" customHeight="1" x14ac:dyDescent="0.25">
      <c r="A151" s="19">
        <f t="shared" si="12"/>
        <v>618</v>
      </c>
      <c r="B151" s="20" t="s">
        <v>35</v>
      </c>
      <c r="C151" s="19" t="s">
        <v>0</v>
      </c>
      <c r="D151" s="21">
        <v>4</v>
      </c>
      <c r="E151" s="22"/>
      <c r="F151" s="29"/>
    </row>
    <row r="152" spans="1:6" ht="13.9" customHeight="1" x14ac:dyDescent="0.25">
      <c r="A152" s="19">
        <f t="shared" si="12"/>
        <v>619</v>
      </c>
      <c r="B152" s="20" t="s">
        <v>36</v>
      </c>
      <c r="C152" s="19" t="s">
        <v>0</v>
      </c>
      <c r="D152" s="21">
        <v>12</v>
      </c>
      <c r="E152" s="22"/>
      <c r="F152" s="29"/>
    </row>
    <row r="153" spans="1:6" ht="13.9" customHeight="1" x14ac:dyDescent="0.25">
      <c r="A153" s="19"/>
      <c r="B153" s="18" t="s">
        <v>41</v>
      </c>
      <c r="C153" s="19"/>
      <c r="D153" s="21"/>
      <c r="E153" s="22"/>
      <c r="F153" s="29"/>
    </row>
    <row r="154" spans="1:6" ht="13.9" customHeight="1" x14ac:dyDescent="0.25">
      <c r="A154" s="19">
        <f>+A152+1</f>
        <v>620</v>
      </c>
      <c r="B154" s="20" t="s">
        <v>139</v>
      </c>
      <c r="C154" s="19" t="s">
        <v>0</v>
      </c>
      <c r="D154" s="21">
        <v>2</v>
      </c>
      <c r="E154" s="22"/>
      <c r="F154" s="29"/>
    </row>
    <row r="155" spans="1:6" ht="13.9" customHeight="1" x14ac:dyDescent="0.25">
      <c r="A155" s="19"/>
      <c r="B155" s="35" t="s">
        <v>37</v>
      </c>
      <c r="C155" s="19"/>
      <c r="D155" s="21"/>
      <c r="E155" s="22"/>
      <c r="F155" s="29"/>
    </row>
    <row r="156" spans="1:6" ht="13.9" customHeight="1" x14ac:dyDescent="0.25">
      <c r="A156" s="19"/>
      <c r="B156" s="18" t="s">
        <v>38</v>
      </c>
      <c r="C156" s="19"/>
      <c r="D156" s="21"/>
      <c r="E156" s="22"/>
      <c r="F156" s="29"/>
    </row>
    <row r="157" spans="1:6" ht="13.9" customHeight="1" x14ac:dyDescent="0.25">
      <c r="A157" s="19">
        <f>+A154+1</f>
        <v>621</v>
      </c>
      <c r="B157" s="20" t="s">
        <v>39</v>
      </c>
      <c r="C157" s="19" t="s">
        <v>2</v>
      </c>
      <c r="D157" s="21">
        <v>14</v>
      </c>
      <c r="E157" s="22"/>
      <c r="F157" s="29"/>
    </row>
    <row r="158" spans="1:6" ht="13.9" customHeight="1" x14ac:dyDescent="0.25">
      <c r="A158" s="19">
        <f t="shared" si="12"/>
        <v>622</v>
      </c>
      <c r="B158" s="20" t="s">
        <v>40</v>
      </c>
      <c r="C158" s="19" t="s">
        <v>2</v>
      </c>
      <c r="D158" s="21">
        <v>35</v>
      </c>
      <c r="E158" s="22"/>
      <c r="F158" s="29"/>
    </row>
    <row r="159" spans="1:6" ht="13.9" customHeight="1" x14ac:dyDescent="0.25">
      <c r="A159" s="19">
        <f t="shared" si="12"/>
        <v>623</v>
      </c>
      <c r="B159" s="20" t="s">
        <v>282</v>
      </c>
      <c r="C159" s="19" t="s">
        <v>2</v>
      </c>
      <c r="D159" s="21">
        <v>40</v>
      </c>
      <c r="E159" s="22"/>
      <c r="F159" s="29"/>
    </row>
    <row r="160" spans="1:6" ht="13.9" customHeight="1" x14ac:dyDescent="0.25">
      <c r="A160" s="19">
        <f t="shared" si="12"/>
        <v>624</v>
      </c>
      <c r="B160" s="20" t="s">
        <v>283</v>
      </c>
      <c r="C160" s="19" t="s">
        <v>2</v>
      </c>
      <c r="D160" s="21">
        <v>20</v>
      </c>
      <c r="E160" s="22"/>
      <c r="F160" s="29"/>
    </row>
    <row r="161" spans="1:6" ht="13.9" customHeight="1" x14ac:dyDescent="0.25">
      <c r="A161" s="19"/>
      <c r="B161" s="18" t="s">
        <v>42</v>
      </c>
      <c r="C161" s="19"/>
      <c r="D161" s="21"/>
      <c r="E161" s="22"/>
      <c r="F161" s="29"/>
    </row>
    <row r="162" spans="1:6" ht="13.9" customHeight="1" x14ac:dyDescent="0.25">
      <c r="A162" s="19">
        <f>+A160+1</f>
        <v>625</v>
      </c>
      <c r="B162" s="20" t="s">
        <v>43</v>
      </c>
      <c r="C162" s="19" t="s">
        <v>2</v>
      </c>
      <c r="D162" s="21">
        <v>10</v>
      </c>
      <c r="E162" s="22"/>
      <c r="F162" s="29"/>
    </row>
    <row r="163" spans="1:6" s="4" customFormat="1" ht="13.9" customHeight="1" x14ac:dyDescent="0.25">
      <c r="A163" s="19">
        <f t="shared" si="12"/>
        <v>626</v>
      </c>
      <c r="B163" s="20" t="s">
        <v>44</v>
      </c>
      <c r="C163" s="19" t="s">
        <v>2</v>
      </c>
      <c r="D163" s="21">
        <v>25</v>
      </c>
      <c r="E163" s="22"/>
      <c r="F163" s="29"/>
    </row>
    <row r="164" spans="1:6" s="4" customFormat="1" ht="13.9" customHeight="1" x14ac:dyDescent="0.25">
      <c r="A164" s="19">
        <f t="shared" si="12"/>
        <v>627</v>
      </c>
      <c r="B164" s="20" t="s">
        <v>17</v>
      </c>
      <c r="C164" s="19" t="s">
        <v>0</v>
      </c>
      <c r="D164" s="21">
        <v>8</v>
      </c>
      <c r="E164" s="22"/>
      <c r="F164" s="29"/>
    </row>
    <row r="165" spans="1:6" ht="13.9" customHeight="1" x14ac:dyDescent="0.25">
      <c r="A165" s="19">
        <f t="shared" si="12"/>
        <v>628</v>
      </c>
      <c r="B165" s="20" t="s">
        <v>284</v>
      </c>
      <c r="C165" s="19" t="s">
        <v>0</v>
      </c>
      <c r="D165" s="21">
        <v>15</v>
      </c>
      <c r="E165" s="22"/>
      <c r="F165" s="29"/>
    </row>
    <row r="166" spans="1:6" ht="13.9" customHeight="1" x14ac:dyDescent="0.25">
      <c r="A166" s="19">
        <f t="shared" si="12"/>
        <v>629</v>
      </c>
      <c r="B166" s="20" t="s">
        <v>285</v>
      </c>
      <c r="C166" s="19" t="s">
        <v>286</v>
      </c>
      <c r="D166" s="21">
        <v>30</v>
      </c>
      <c r="E166" s="22"/>
      <c r="F166" s="29"/>
    </row>
    <row r="167" spans="1:6" ht="13.9" customHeight="1" x14ac:dyDescent="0.25">
      <c r="A167" s="19">
        <f t="shared" si="12"/>
        <v>630</v>
      </c>
      <c r="B167" s="20" t="s">
        <v>45</v>
      </c>
      <c r="C167" s="19" t="s">
        <v>0</v>
      </c>
      <c r="D167" s="21">
        <v>4</v>
      </c>
      <c r="E167" s="22"/>
      <c r="F167" s="29"/>
    </row>
    <row r="168" spans="1:6" ht="13.9" customHeight="1" x14ac:dyDescent="0.25">
      <c r="A168" s="19">
        <f t="shared" si="12"/>
        <v>631</v>
      </c>
      <c r="B168" s="20" t="s">
        <v>46</v>
      </c>
      <c r="C168" s="19" t="s">
        <v>0</v>
      </c>
      <c r="D168" s="21">
        <v>4</v>
      </c>
      <c r="E168" s="22"/>
      <c r="F168" s="29"/>
    </row>
    <row r="169" spans="1:6" ht="13.9" customHeight="1" x14ac:dyDescent="0.25">
      <c r="A169" s="19">
        <f t="shared" si="12"/>
        <v>632</v>
      </c>
      <c r="B169" s="20" t="s">
        <v>287</v>
      </c>
      <c r="C169" s="19" t="s">
        <v>0</v>
      </c>
      <c r="D169" s="21">
        <v>1</v>
      </c>
      <c r="E169" s="22"/>
      <c r="F169" s="29"/>
    </row>
    <row r="170" spans="1:6" ht="13.9" customHeight="1" x14ac:dyDescent="0.25">
      <c r="A170" s="19"/>
      <c r="B170" s="35" t="s">
        <v>47</v>
      </c>
      <c r="C170" s="19"/>
      <c r="D170" s="21"/>
      <c r="E170" s="22"/>
      <c r="F170" s="29"/>
    </row>
    <row r="171" spans="1:6" ht="13.9" customHeight="1" x14ac:dyDescent="0.25">
      <c r="A171" s="19">
        <f>+A169+1</f>
        <v>633</v>
      </c>
      <c r="B171" s="20" t="s">
        <v>48</v>
      </c>
      <c r="C171" s="19" t="s">
        <v>0</v>
      </c>
      <c r="D171" s="21">
        <v>4</v>
      </c>
      <c r="E171" s="22"/>
      <c r="F171" s="29"/>
    </row>
    <row r="172" spans="1:6" ht="13.9" customHeight="1" x14ac:dyDescent="0.25">
      <c r="A172" s="19">
        <f>+A171+1</f>
        <v>634</v>
      </c>
      <c r="B172" s="20" t="s">
        <v>288</v>
      </c>
      <c r="C172" s="19" t="s">
        <v>0</v>
      </c>
      <c r="D172" s="21">
        <v>16</v>
      </c>
      <c r="E172" s="22"/>
      <c r="F172" s="29"/>
    </row>
    <row r="173" spans="1:6" ht="13.9" customHeight="1" x14ac:dyDescent="0.25">
      <c r="A173" s="19">
        <f t="shared" ref="A173:A185" si="14">+A172+1</f>
        <v>635</v>
      </c>
      <c r="B173" s="20" t="s">
        <v>49</v>
      </c>
      <c r="C173" s="19" t="s">
        <v>0</v>
      </c>
      <c r="D173" s="21">
        <v>4</v>
      </c>
      <c r="E173" s="22"/>
      <c r="F173" s="29"/>
    </row>
    <row r="174" spans="1:6" ht="13.9" customHeight="1" x14ac:dyDescent="0.25">
      <c r="A174" s="19">
        <f t="shared" si="14"/>
        <v>636</v>
      </c>
      <c r="B174" s="20" t="s">
        <v>50</v>
      </c>
      <c r="C174" s="19" t="s">
        <v>0</v>
      </c>
      <c r="D174" s="21">
        <v>26</v>
      </c>
      <c r="E174" s="22"/>
      <c r="F174" s="29"/>
    </row>
    <row r="175" spans="1:6" ht="13.9" customHeight="1" x14ac:dyDescent="0.25">
      <c r="A175" s="19">
        <f t="shared" si="14"/>
        <v>637</v>
      </c>
      <c r="B175" s="20" t="s">
        <v>289</v>
      </c>
      <c r="C175" s="19" t="s">
        <v>0</v>
      </c>
      <c r="D175" s="21">
        <f>6+2+6</f>
        <v>14</v>
      </c>
      <c r="E175" s="22"/>
      <c r="F175" s="29"/>
    </row>
    <row r="176" spans="1:6" ht="13.9" customHeight="1" x14ac:dyDescent="0.25">
      <c r="A176" s="19">
        <f t="shared" si="14"/>
        <v>638</v>
      </c>
      <c r="B176" s="20" t="s">
        <v>51</v>
      </c>
      <c r="C176" s="19" t="s">
        <v>0</v>
      </c>
      <c r="D176" s="21">
        <v>1</v>
      </c>
      <c r="E176" s="22"/>
      <c r="F176" s="29"/>
    </row>
    <row r="177" spans="1:6" ht="13.9" customHeight="1" x14ac:dyDescent="0.25">
      <c r="A177" s="19">
        <f t="shared" si="14"/>
        <v>639</v>
      </c>
      <c r="B177" s="20" t="s">
        <v>52</v>
      </c>
      <c r="C177" s="19" t="s">
        <v>0</v>
      </c>
      <c r="D177" s="21">
        <v>2</v>
      </c>
      <c r="E177" s="22"/>
      <c r="F177" s="29"/>
    </row>
    <row r="178" spans="1:6" ht="13.9" customHeight="1" x14ac:dyDescent="0.25">
      <c r="A178" s="19">
        <f t="shared" si="14"/>
        <v>640</v>
      </c>
      <c r="B178" s="20" t="s">
        <v>8</v>
      </c>
      <c r="C178" s="19" t="s">
        <v>0</v>
      </c>
      <c r="D178" s="21">
        <v>1</v>
      </c>
      <c r="E178" s="22"/>
      <c r="F178" s="29"/>
    </row>
    <row r="179" spans="1:6" ht="13.9" customHeight="1" x14ac:dyDescent="0.25">
      <c r="A179" s="19">
        <f t="shared" si="14"/>
        <v>641</v>
      </c>
      <c r="B179" s="20" t="s">
        <v>290</v>
      </c>
      <c r="C179" s="19" t="s">
        <v>0</v>
      </c>
      <c r="D179" s="21">
        <v>8</v>
      </c>
      <c r="E179" s="22"/>
      <c r="F179" s="29"/>
    </row>
    <row r="180" spans="1:6" ht="13.9" customHeight="1" x14ac:dyDescent="0.25">
      <c r="A180" s="19">
        <f t="shared" si="14"/>
        <v>642</v>
      </c>
      <c r="B180" s="20" t="s">
        <v>54</v>
      </c>
      <c r="C180" s="19" t="s">
        <v>0</v>
      </c>
      <c r="D180" s="21">
        <v>2</v>
      </c>
      <c r="E180" s="22"/>
      <c r="F180" s="29"/>
    </row>
    <row r="181" spans="1:6" ht="13.9" customHeight="1" x14ac:dyDescent="0.25">
      <c r="A181" s="19">
        <f t="shared" si="14"/>
        <v>643</v>
      </c>
      <c r="B181" s="20" t="s">
        <v>55</v>
      </c>
      <c r="C181" s="19" t="s">
        <v>0</v>
      </c>
      <c r="D181" s="21">
        <v>12</v>
      </c>
      <c r="E181" s="22"/>
      <c r="F181" s="29"/>
    </row>
    <row r="182" spans="1:6" ht="13.9" customHeight="1" x14ac:dyDescent="0.25">
      <c r="A182" s="19">
        <f t="shared" si="14"/>
        <v>644</v>
      </c>
      <c r="B182" s="20" t="s">
        <v>56</v>
      </c>
      <c r="C182" s="19" t="s">
        <v>0</v>
      </c>
      <c r="D182" s="21">
        <v>12</v>
      </c>
      <c r="E182" s="22"/>
      <c r="F182" s="29"/>
    </row>
    <row r="183" spans="1:6" ht="13.9" customHeight="1" x14ac:dyDescent="0.25">
      <c r="A183" s="19">
        <f t="shared" si="14"/>
        <v>645</v>
      </c>
      <c r="B183" s="20" t="s">
        <v>291</v>
      </c>
      <c r="C183" s="19" t="s">
        <v>0</v>
      </c>
      <c r="D183" s="21">
        <v>25</v>
      </c>
      <c r="E183" s="22"/>
      <c r="F183" s="29"/>
    </row>
    <row r="184" spans="1:6" ht="13.9" customHeight="1" x14ac:dyDescent="0.25">
      <c r="A184" s="19">
        <f t="shared" si="14"/>
        <v>646</v>
      </c>
      <c r="B184" s="20" t="s">
        <v>57</v>
      </c>
      <c r="C184" s="19" t="s">
        <v>0</v>
      </c>
      <c r="D184" s="21">
        <v>2</v>
      </c>
      <c r="E184" s="22"/>
      <c r="F184" s="29"/>
    </row>
    <row r="185" spans="1:6" ht="13.9" customHeight="1" x14ac:dyDescent="0.25">
      <c r="A185" s="19">
        <f t="shared" si="14"/>
        <v>647</v>
      </c>
      <c r="B185" s="20" t="s">
        <v>292</v>
      </c>
      <c r="C185" s="19" t="s">
        <v>293</v>
      </c>
      <c r="D185" s="21">
        <v>2</v>
      </c>
      <c r="E185" s="22"/>
      <c r="F185" s="29"/>
    </row>
    <row r="186" spans="1:6" ht="13.9" customHeight="1" x14ac:dyDescent="0.25">
      <c r="A186" s="19"/>
      <c r="B186" s="35" t="s">
        <v>58</v>
      </c>
      <c r="C186" s="19"/>
      <c r="D186" s="21"/>
      <c r="E186" s="22"/>
      <c r="F186" s="29"/>
    </row>
    <row r="187" spans="1:6" ht="13.9" customHeight="1" x14ac:dyDescent="0.25">
      <c r="A187" s="19">
        <f>+A185+1</f>
        <v>648</v>
      </c>
      <c r="B187" s="20" t="s">
        <v>9</v>
      </c>
      <c r="C187" s="19" t="s">
        <v>1</v>
      </c>
      <c r="D187" s="21">
        <v>10</v>
      </c>
      <c r="E187" s="22"/>
      <c r="F187" s="29"/>
    </row>
    <row r="188" spans="1:6" ht="13.9" customHeight="1" x14ac:dyDescent="0.25">
      <c r="A188" s="19">
        <f>+A187+1</f>
        <v>649</v>
      </c>
      <c r="B188" s="20" t="s">
        <v>59</v>
      </c>
      <c r="C188" s="19" t="s">
        <v>0</v>
      </c>
      <c r="D188" s="21">
        <v>18</v>
      </c>
      <c r="E188" s="22"/>
      <c r="F188" s="29"/>
    </row>
    <row r="189" spans="1:6" ht="13.9" customHeight="1" x14ac:dyDescent="0.25">
      <c r="A189" s="19">
        <f>+A188+1</f>
        <v>650</v>
      </c>
      <c r="B189" s="20" t="s">
        <v>101</v>
      </c>
      <c r="C189" s="19" t="s">
        <v>0</v>
      </c>
      <c r="D189" s="21">
        <v>9</v>
      </c>
      <c r="E189" s="22"/>
      <c r="F189" s="29"/>
    </row>
    <row r="190" spans="1:6" ht="13.9" customHeight="1" x14ac:dyDescent="0.25">
      <c r="A190" s="19"/>
      <c r="B190" s="35" t="s">
        <v>60</v>
      </c>
      <c r="C190" s="19"/>
      <c r="D190" s="21"/>
      <c r="E190" s="22"/>
      <c r="F190" s="29"/>
    </row>
    <row r="191" spans="1:6" ht="13.9" customHeight="1" x14ac:dyDescent="0.25">
      <c r="A191" s="19">
        <f>+A189+1</f>
        <v>651</v>
      </c>
      <c r="B191" s="20" t="s">
        <v>294</v>
      </c>
      <c r="C191" s="19" t="s">
        <v>0</v>
      </c>
      <c r="D191" s="21">
        <v>1</v>
      </c>
      <c r="E191" s="22"/>
      <c r="F191" s="29"/>
    </row>
    <row r="192" spans="1:6" ht="13.9" customHeight="1" x14ac:dyDescent="0.25">
      <c r="A192" s="19">
        <f>+A191+1</f>
        <v>652</v>
      </c>
      <c r="B192" s="20" t="s">
        <v>295</v>
      </c>
      <c r="C192" s="19" t="s">
        <v>0</v>
      </c>
      <c r="D192" s="21">
        <v>1</v>
      </c>
      <c r="E192" s="22"/>
      <c r="F192" s="29"/>
    </row>
    <row r="193" spans="1:6" ht="13.9" customHeight="1" x14ac:dyDescent="0.25">
      <c r="A193" s="19"/>
      <c r="B193" s="20" t="s">
        <v>296</v>
      </c>
      <c r="C193" s="19"/>
      <c r="D193" s="21"/>
      <c r="E193" s="22"/>
      <c r="F193" s="29"/>
    </row>
    <row r="194" spans="1:6" ht="13.9" customHeight="1" x14ac:dyDescent="0.25">
      <c r="A194" s="19">
        <f>+A192+1</f>
        <v>653</v>
      </c>
      <c r="B194" s="20" t="s">
        <v>297</v>
      </c>
      <c r="C194" s="19" t="s">
        <v>286</v>
      </c>
      <c r="D194" s="21">
        <v>280</v>
      </c>
      <c r="E194" s="22"/>
      <c r="F194" s="29"/>
    </row>
    <row r="195" spans="1:6" ht="13.9" customHeight="1" x14ac:dyDescent="0.25">
      <c r="A195" s="19">
        <f>+A194+1</f>
        <v>654</v>
      </c>
      <c r="B195" s="20" t="s">
        <v>298</v>
      </c>
      <c r="C195" s="19" t="s">
        <v>286</v>
      </c>
      <c r="D195" s="21">
        <v>160</v>
      </c>
      <c r="E195" s="22"/>
      <c r="F195" s="29"/>
    </row>
    <row r="196" spans="1:6" ht="13.9" customHeight="1" x14ac:dyDescent="0.25">
      <c r="A196" s="19">
        <f>+A195+1</f>
        <v>655</v>
      </c>
      <c r="B196" s="20" t="s">
        <v>299</v>
      </c>
      <c r="C196" s="19" t="s">
        <v>286</v>
      </c>
      <c r="D196" s="21">
        <v>40</v>
      </c>
      <c r="E196" s="22"/>
      <c r="F196" s="29"/>
    </row>
    <row r="197" spans="1:6" ht="13.9" customHeight="1" x14ac:dyDescent="0.25">
      <c r="A197" s="19">
        <f>+A196+1</f>
        <v>656</v>
      </c>
      <c r="B197" s="20" t="s">
        <v>300</v>
      </c>
      <c r="C197" s="19" t="s">
        <v>286</v>
      </c>
      <c r="D197" s="21">
        <v>30</v>
      </c>
      <c r="E197" s="22"/>
      <c r="F197" s="29"/>
    </row>
    <row r="198" spans="1:6" ht="13.9" customHeight="1" x14ac:dyDescent="0.25">
      <c r="A198" s="19">
        <f>+A197+1</f>
        <v>657</v>
      </c>
      <c r="B198" s="20" t="s">
        <v>301</v>
      </c>
      <c r="C198" s="19" t="s">
        <v>0</v>
      </c>
      <c r="D198" s="21">
        <v>4</v>
      </c>
      <c r="E198" s="22"/>
      <c r="F198" s="29"/>
    </row>
    <row r="199" spans="1:6" ht="13.9" customHeight="1" x14ac:dyDescent="0.25">
      <c r="A199" s="19"/>
      <c r="B199" s="20" t="s">
        <v>61</v>
      </c>
      <c r="C199" s="19"/>
      <c r="D199" s="21"/>
      <c r="E199" s="22"/>
      <c r="F199" s="29"/>
    </row>
    <row r="200" spans="1:6" ht="13.9" customHeight="1" x14ac:dyDescent="0.25">
      <c r="A200" s="19">
        <f>+A198+1</f>
        <v>658</v>
      </c>
      <c r="B200" s="20" t="s">
        <v>302</v>
      </c>
      <c r="C200" s="19" t="s">
        <v>0</v>
      </c>
      <c r="D200" s="21">
        <v>2</v>
      </c>
      <c r="E200" s="22"/>
      <c r="F200" s="29"/>
    </row>
    <row r="201" spans="1:6" ht="13.9" customHeight="1" x14ac:dyDescent="0.25">
      <c r="A201" s="19">
        <f>+A200+1</f>
        <v>659</v>
      </c>
      <c r="B201" s="20" t="s">
        <v>303</v>
      </c>
      <c r="C201" s="19" t="s">
        <v>0</v>
      </c>
      <c r="D201" s="21">
        <v>10</v>
      </c>
      <c r="E201" s="22"/>
      <c r="F201" s="29"/>
    </row>
    <row r="202" spans="1:6" ht="13.9" customHeight="1" x14ac:dyDescent="0.25">
      <c r="A202" s="19">
        <f>+A201+1</f>
        <v>660</v>
      </c>
      <c r="B202" s="20" t="s">
        <v>304</v>
      </c>
      <c r="C202" s="19" t="s">
        <v>0</v>
      </c>
      <c r="D202" s="21">
        <v>8</v>
      </c>
      <c r="E202" s="22"/>
      <c r="F202" s="29"/>
    </row>
    <row r="203" spans="1:6" ht="13.9" customHeight="1" x14ac:dyDescent="0.25">
      <c r="A203" s="19">
        <f>+A202+1</f>
        <v>661</v>
      </c>
      <c r="B203" s="20" t="s">
        <v>305</v>
      </c>
      <c r="C203" s="19" t="s">
        <v>0</v>
      </c>
      <c r="D203" s="21">
        <v>1</v>
      </c>
      <c r="E203" s="22"/>
      <c r="F203" s="29"/>
    </row>
    <row r="204" spans="1:6" ht="19.899999999999999" customHeight="1" x14ac:dyDescent="0.25">
      <c r="A204" s="54" t="s">
        <v>127</v>
      </c>
      <c r="B204" s="54"/>
      <c r="C204" s="54"/>
      <c r="D204" s="54"/>
      <c r="E204" s="54"/>
      <c r="F204" s="34"/>
    </row>
    <row r="205" spans="1:6" ht="19.899999999999999" customHeight="1" x14ac:dyDescent="0.25">
      <c r="A205" s="36"/>
      <c r="B205" s="27" t="s">
        <v>141</v>
      </c>
      <c r="C205" s="19"/>
      <c r="D205" s="29"/>
      <c r="E205" s="29"/>
      <c r="F205" s="37"/>
    </row>
    <row r="206" spans="1:6" ht="13.9" customHeight="1" x14ac:dyDescent="0.25">
      <c r="A206" s="36"/>
      <c r="B206" s="20" t="s">
        <v>306</v>
      </c>
      <c r="C206" s="19"/>
      <c r="D206" s="29"/>
      <c r="E206" s="37"/>
      <c r="F206" s="29" t="str">
        <f>IF(C206&lt;&gt;"",TRUNC(D206*E206,2),"")</f>
        <v/>
      </c>
    </row>
    <row r="207" spans="1:6" ht="13.9" customHeight="1" x14ac:dyDescent="0.25">
      <c r="A207" s="36">
        <v>701</v>
      </c>
      <c r="B207" s="20" t="s">
        <v>307</v>
      </c>
      <c r="C207" s="19" t="s">
        <v>0</v>
      </c>
      <c r="D207" s="21">
        <v>1</v>
      </c>
      <c r="E207" s="38"/>
      <c r="F207" s="29"/>
    </row>
    <row r="208" spans="1:6" ht="13.9" customHeight="1" x14ac:dyDescent="0.25">
      <c r="A208" s="36">
        <f>+A207+1</f>
        <v>702</v>
      </c>
      <c r="B208" s="20" t="s">
        <v>308</v>
      </c>
      <c r="C208" s="19" t="s">
        <v>0</v>
      </c>
      <c r="D208" s="21">
        <v>2</v>
      </c>
      <c r="E208" s="38"/>
      <c r="F208" s="29"/>
    </row>
    <row r="209" spans="1:6" ht="13.9" customHeight="1" x14ac:dyDescent="0.25">
      <c r="A209" s="36"/>
      <c r="B209" s="27" t="s">
        <v>309</v>
      </c>
      <c r="C209" s="19"/>
      <c r="D209" s="21"/>
      <c r="E209" s="38"/>
      <c r="F209" s="29"/>
    </row>
    <row r="210" spans="1:6" ht="13.9" customHeight="1" x14ac:dyDescent="0.25">
      <c r="A210" s="36">
        <f>+A208+1</f>
        <v>703</v>
      </c>
      <c r="B210" s="20" t="s">
        <v>310</v>
      </c>
      <c r="C210" s="19" t="s">
        <v>0</v>
      </c>
      <c r="D210" s="21">
        <v>8</v>
      </c>
      <c r="E210" s="38"/>
      <c r="F210" s="29"/>
    </row>
    <row r="211" spans="1:6" ht="13.9" customHeight="1" x14ac:dyDescent="0.25">
      <c r="A211" s="36">
        <f>+A210+1</f>
        <v>704</v>
      </c>
      <c r="B211" s="20" t="s">
        <v>311</v>
      </c>
      <c r="C211" s="19" t="s">
        <v>0</v>
      </c>
      <c r="D211" s="21">
        <v>6</v>
      </c>
      <c r="E211" s="38"/>
      <c r="F211" s="29"/>
    </row>
    <row r="212" spans="1:6" ht="13.9" customHeight="1" x14ac:dyDescent="0.25">
      <c r="A212" s="36"/>
      <c r="B212" s="27" t="s">
        <v>312</v>
      </c>
      <c r="C212" s="19"/>
      <c r="D212" s="21"/>
      <c r="E212" s="38"/>
      <c r="F212" s="29"/>
    </row>
    <row r="213" spans="1:6" ht="13.9" customHeight="1" x14ac:dyDescent="0.25">
      <c r="A213" s="36">
        <f>+A211+1</f>
        <v>705</v>
      </c>
      <c r="B213" s="20" t="s">
        <v>313</v>
      </c>
      <c r="C213" s="19" t="s">
        <v>0</v>
      </c>
      <c r="D213" s="21">
        <v>6</v>
      </c>
      <c r="E213" s="38"/>
      <c r="F213" s="29"/>
    </row>
    <row r="214" spans="1:6" ht="13.9" customHeight="1" x14ac:dyDescent="0.25">
      <c r="A214" s="36">
        <f>+A213+1</f>
        <v>706</v>
      </c>
      <c r="B214" s="20" t="s">
        <v>314</v>
      </c>
      <c r="C214" s="19" t="s">
        <v>0</v>
      </c>
      <c r="D214" s="21">
        <v>3</v>
      </c>
      <c r="E214" s="38"/>
      <c r="F214" s="29"/>
    </row>
    <row r="215" spans="1:6" ht="13.9" customHeight="1" x14ac:dyDescent="0.25">
      <c r="A215" s="36">
        <f>+A214+1</f>
        <v>707</v>
      </c>
      <c r="B215" s="20" t="s">
        <v>315</v>
      </c>
      <c r="C215" s="19" t="s">
        <v>0</v>
      </c>
      <c r="D215" s="21">
        <v>6</v>
      </c>
      <c r="E215" s="22"/>
      <c r="F215" s="29"/>
    </row>
    <row r="216" spans="1:6" ht="13.9" customHeight="1" x14ac:dyDescent="0.25">
      <c r="A216" s="36">
        <f t="shared" ref="A216:A226" si="15">+A215+1</f>
        <v>708</v>
      </c>
      <c r="B216" s="20" t="s">
        <v>316</v>
      </c>
      <c r="C216" s="19" t="s">
        <v>0</v>
      </c>
      <c r="D216" s="21">
        <v>2</v>
      </c>
      <c r="E216" s="22"/>
      <c r="F216" s="29"/>
    </row>
    <row r="217" spans="1:6" ht="13.9" customHeight="1" x14ac:dyDescent="0.25">
      <c r="A217" s="36">
        <f t="shared" si="15"/>
        <v>709</v>
      </c>
      <c r="B217" s="20" t="s">
        <v>317</v>
      </c>
      <c r="C217" s="19" t="s">
        <v>0</v>
      </c>
      <c r="D217" s="21">
        <v>2</v>
      </c>
      <c r="E217" s="22"/>
      <c r="F217" s="29"/>
    </row>
    <row r="218" spans="1:6" ht="13.9" customHeight="1" x14ac:dyDescent="0.25">
      <c r="A218" s="36">
        <f t="shared" si="15"/>
        <v>710</v>
      </c>
      <c r="B218" s="20" t="s">
        <v>318</v>
      </c>
      <c r="C218" s="19" t="s">
        <v>286</v>
      </c>
      <c r="D218" s="21">
        <v>160</v>
      </c>
      <c r="E218" s="22"/>
      <c r="F218" s="29"/>
    </row>
    <row r="219" spans="1:6" ht="13.9" customHeight="1" x14ac:dyDescent="0.25">
      <c r="A219" s="36">
        <f t="shared" si="15"/>
        <v>711</v>
      </c>
      <c r="B219" s="20" t="s">
        <v>319</v>
      </c>
      <c r="C219" s="19" t="s">
        <v>0</v>
      </c>
      <c r="D219" s="21">
        <v>30</v>
      </c>
      <c r="E219" s="22"/>
      <c r="F219" s="29"/>
    </row>
    <row r="220" spans="1:6" ht="13.9" customHeight="1" x14ac:dyDescent="0.25">
      <c r="A220" s="36">
        <f t="shared" si="15"/>
        <v>712</v>
      </c>
      <c r="B220" s="20" t="s">
        <v>62</v>
      </c>
      <c r="C220" s="19" t="s">
        <v>2</v>
      </c>
      <c r="D220" s="21">
        <v>150</v>
      </c>
      <c r="E220" s="22"/>
      <c r="F220" s="29"/>
    </row>
    <row r="221" spans="1:6" ht="13.9" customHeight="1" x14ac:dyDescent="0.25">
      <c r="A221" s="36">
        <f t="shared" si="15"/>
        <v>713</v>
      </c>
      <c r="B221" s="20" t="s">
        <v>63</v>
      </c>
      <c r="C221" s="19" t="s">
        <v>0</v>
      </c>
      <c r="D221" s="21">
        <v>12</v>
      </c>
      <c r="E221" s="22"/>
      <c r="F221" s="29"/>
    </row>
    <row r="222" spans="1:6" ht="13.9" customHeight="1" x14ac:dyDescent="0.25">
      <c r="A222" s="36">
        <f t="shared" si="15"/>
        <v>714</v>
      </c>
      <c r="B222" s="20" t="s">
        <v>64</v>
      </c>
      <c r="C222" s="19" t="s">
        <v>0</v>
      </c>
      <c r="D222" s="21">
        <v>6</v>
      </c>
      <c r="E222" s="22"/>
      <c r="F222" s="29"/>
    </row>
    <row r="223" spans="1:6" ht="13.9" customHeight="1" x14ac:dyDescent="0.25">
      <c r="A223" s="36">
        <f t="shared" si="15"/>
        <v>715</v>
      </c>
      <c r="B223" s="20" t="s">
        <v>320</v>
      </c>
      <c r="C223" s="39" t="s">
        <v>2</v>
      </c>
      <c r="D223" s="21">
        <v>320</v>
      </c>
      <c r="E223" s="22"/>
      <c r="F223" s="29"/>
    </row>
    <row r="224" spans="1:6" ht="13.9" customHeight="1" x14ac:dyDescent="0.25">
      <c r="A224" s="36">
        <f t="shared" si="15"/>
        <v>716</v>
      </c>
      <c r="B224" s="20" t="s">
        <v>321</v>
      </c>
      <c r="C224" s="39" t="s">
        <v>2</v>
      </c>
      <c r="D224" s="21">
        <v>200</v>
      </c>
      <c r="E224" s="22"/>
      <c r="F224" s="29"/>
    </row>
    <row r="225" spans="1:6" ht="13.9" customHeight="1" x14ac:dyDescent="0.25">
      <c r="A225" s="36">
        <f t="shared" si="15"/>
        <v>717</v>
      </c>
      <c r="B225" s="20" t="s">
        <v>322</v>
      </c>
      <c r="C225" s="39" t="s">
        <v>0</v>
      </c>
      <c r="D225" s="21">
        <v>12</v>
      </c>
      <c r="E225" s="22"/>
      <c r="F225" s="29"/>
    </row>
    <row r="226" spans="1:6" ht="13.9" customHeight="1" x14ac:dyDescent="0.25">
      <c r="A226" s="36">
        <f t="shared" si="15"/>
        <v>718</v>
      </c>
      <c r="B226" s="20" t="s">
        <v>323</v>
      </c>
      <c r="C226" s="39" t="s">
        <v>0</v>
      </c>
      <c r="D226" s="21">
        <v>1</v>
      </c>
      <c r="E226" s="22"/>
      <c r="F226" s="29"/>
    </row>
    <row r="227" spans="1:6" ht="13.9" customHeight="1" x14ac:dyDescent="0.25">
      <c r="A227" s="36">
        <f>+A226+1</f>
        <v>719</v>
      </c>
      <c r="B227" s="20" t="s">
        <v>324</v>
      </c>
      <c r="C227" s="39" t="s">
        <v>0</v>
      </c>
      <c r="D227" s="21">
        <v>2</v>
      </c>
      <c r="E227" s="22"/>
      <c r="F227" s="29"/>
    </row>
    <row r="228" spans="1:6" ht="13.9" customHeight="1" x14ac:dyDescent="0.25">
      <c r="A228" s="26"/>
      <c r="B228" s="27" t="s">
        <v>325</v>
      </c>
      <c r="C228" s="28"/>
      <c r="D228" s="21"/>
      <c r="E228" s="22"/>
      <c r="F228" s="29"/>
    </row>
    <row r="229" spans="1:6" ht="13.9" customHeight="1" x14ac:dyDescent="0.25">
      <c r="A229" s="36">
        <f>+A227+1</f>
        <v>720</v>
      </c>
      <c r="B229" s="28" t="s">
        <v>326</v>
      </c>
      <c r="C229" s="19" t="s">
        <v>103</v>
      </c>
      <c r="D229" s="21">
        <v>120</v>
      </c>
      <c r="E229" s="22"/>
      <c r="F229" s="29"/>
    </row>
    <row r="230" spans="1:6" ht="13.9" customHeight="1" x14ac:dyDescent="0.25">
      <c r="A230" s="36">
        <f>+A229+1</f>
        <v>721</v>
      </c>
      <c r="B230" s="28" t="s">
        <v>327</v>
      </c>
      <c r="C230" s="19" t="s">
        <v>103</v>
      </c>
      <c r="D230" s="21">
        <v>220</v>
      </c>
      <c r="E230" s="22"/>
      <c r="F230" s="29"/>
    </row>
    <row r="231" spans="1:6" ht="13.9" customHeight="1" x14ac:dyDescent="0.25">
      <c r="A231" s="36">
        <f>+A230+1</f>
        <v>722</v>
      </c>
      <c r="B231" s="28" t="s">
        <v>328</v>
      </c>
      <c r="C231" s="19" t="s">
        <v>103</v>
      </c>
      <c r="D231" s="21">
        <v>350</v>
      </c>
      <c r="E231" s="22"/>
      <c r="F231" s="29"/>
    </row>
    <row r="232" spans="1:6" ht="13.9" customHeight="1" x14ac:dyDescent="0.25">
      <c r="A232" s="36"/>
      <c r="B232" s="20" t="s">
        <v>329</v>
      </c>
      <c r="C232" s="19"/>
      <c r="D232" s="21"/>
      <c r="E232" s="22"/>
      <c r="F232" s="29" t="str">
        <f t="shared" ref="F232" si="16">IF(C232&lt;&gt;"",TRUNC(D232*E232,2),"")</f>
        <v/>
      </c>
    </row>
    <row r="233" spans="1:6" ht="13.9" customHeight="1" x14ac:dyDescent="0.25">
      <c r="A233" s="36">
        <f>+A231+1</f>
        <v>723</v>
      </c>
      <c r="B233" s="20" t="s">
        <v>330</v>
      </c>
      <c r="C233" s="19" t="s">
        <v>103</v>
      </c>
      <c r="D233" s="21">
        <v>2</v>
      </c>
      <c r="E233" s="22"/>
      <c r="F233" s="29"/>
    </row>
    <row r="234" spans="1:6" ht="13.9" customHeight="1" x14ac:dyDescent="0.25">
      <c r="A234" s="36">
        <f>+A233+1</f>
        <v>724</v>
      </c>
      <c r="B234" s="20" t="s">
        <v>331</v>
      </c>
      <c r="C234" s="19" t="s">
        <v>103</v>
      </c>
      <c r="D234" s="21">
        <v>2</v>
      </c>
      <c r="E234" s="22"/>
      <c r="F234" s="29"/>
    </row>
    <row r="235" spans="1:6" ht="13.9" customHeight="1" x14ac:dyDescent="0.25">
      <c r="A235" s="36">
        <f>+A234+1</f>
        <v>725</v>
      </c>
      <c r="B235" s="20" t="s">
        <v>332</v>
      </c>
      <c r="C235" s="19" t="s">
        <v>103</v>
      </c>
      <c r="D235" s="21">
        <v>5</v>
      </c>
      <c r="E235" s="22"/>
      <c r="F235" s="29"/>
    </row>
    <row r="236" spans="1:6" ht="13.9" customHeight="1" x14ac:dyDescent="0.25">
      <c r="A236" s="36"/>
      <c r="B236" s="20" t="s">
        <v>333</v>
      </c>
      <c r="C236" s="19"/>
      <c r="D236" s="21"/>
      <c r="E236" s="22"/>
      <c r="F236" s="29"/>
    </row>
    <row r="237" spans="1:6" ht="13.9" customHeight="1" x14ac:dyDescent="0.25">
      <c r="A237" s="36">
        <f>+A235+1</f>
        <v>726</v>
      </c>
      <c r="B237" s="20" t="s">
        <v>334</v>
      </c>
      <c r="C237" s="19" t="s">
        <v>0</v>
      </c>
      <c r="D237" s="21">
        <v>2</v>
      </c>
      <c r="E237" s="22"/>
      <c r="F237" s="29"/>
    </row>
    <row r="238" spans="1:6" ht="13.9" customHeight="1" x14ac:dyDescent="0.25">
      <c r="A238" s="36">
        <f>+A237+1</f>
        <v>727</v>
      </c>
      <c r="B238" s="20" t="s">
        <v>335</v>
      </c>
      <c r="C238" s="19" t="s">
        <v>0</v>
      </c>
      <c r="D238" s="21">
        <v>1</v>
      </c>
      <c r="E238" s="22"/>
      <c r="F238" s="29"/>
    </row>
    <row r="239" spans="1:6" ht="13.9" customHeight="1" x14ac:dyDescent="0.25">
      <c r="A239" s="36">
        <f t="shared" ref="A239:A240" si="17">+A238+1</f>
        <v>728</v>
      </c>
      <c r="B239" s="20" t="s">
        <v>336</v>
      </c>
      <c r="C239" s="19" t="s">
        <v>0</v>
      </c>
      <c r="D239" s="21">
        <v>2</v>
      </c>
      <c r="E239" s="22"/>
      <c r="F239" s="29"/>
    </row>
    <row r="240" spans="1:6" ht="13.9" customHeight="1" x14ac:dyDescent="0.25">
      <c r="A240" s="36">
        <f t="shared" si="17"/>
        <v>729</v>
      </c>
      <c r="B240" s="20" t="s">
        <v>337</v>
      </c>
      <c r="C240" s="19" t="s">
        <v>0</v>
      </c>
      <c r="D240" s="21">
        <v>1</v>
      </c>
      <c r="E240" s="22"/>
      <c r="F240" s="29"/>
    </row>
    <row r="241" spans="1:6" ht="19.899999999999999" customHeight="1" x14ac:dyDescent="0.25">
      <c r="A241" s="54" t="s">
        <v>126</v>
      </c>
      <c r="B241" s="54"/>
      <c r="C241" s="54"/>
      <c r="D241" s="54"/>
      <c r="E241" s="54"/>
      <c r="F241" s="34"/>
    </row>
    <row r="242" spans="1:6" ht="19.899999999999999" customHeight="1" x14ac:dyDescent="0.25">
      <c r="A242" s="26"/>
      <c r="B242" s="27" t="s">
        <v>142</v>
      </c>
      <c r="C242" s="28"/>
      <c r="D242" s="21"/>
      <c r="E242" s="16"/>
      <c r="F242" s="29"/>
    </row>
    <row r="243" spans="1:6" s="4" customFormat="1" x14ac:dyDescent="0.25">
      <c r="A243" s="36">
        <v>801</v>
      </c>
      <c r="B243" s="55" t="s">
        <v>338</v>
      </c>
      <c r="C243" s="19" t="s">
        <v>4</v>
      </c>
      <c r="D243" s="21">
        <v>1</v>
      </c>
      <c r="E243" s="22"/>
      <c r="F243" s="29"/>
    </row>
    <row r="244" spans="1:6" s="4" customFormat="1" x14ac:dyDescent="0.25">
      <c r="A244" s="36">
        <f>+A243+1</f>
        <v>802</v>
      </c>
      <c r="B244" s="55" t="s">
        <v>339</v>
      </c>
      <c r="C244" s="19" t="s">
        <v>4</v>
      </c>
      <c r="D244" s="21">
        <v>2</v>
      </c>
      <c r="E244" s="22"/>
      <c r="F244" s="29"/>
    </row>
    <row r="245" spans="1:6" x14ac:dyDescent="0.25">
      <c r="A245" s="36">
        <f>+A244+1</f>
        <v>803</v>
      </c>
      <c r="B245" s="55" t="s">
        <v>340</v>
      </c>
      <c r="C245" s="19" t="s">
        <v>4</v>
      </c>
      <c r="D245" s="21">
        <v>1</v>
      </c>
      <c r="E245" s="22"/>
      <c r="F245" s="29"/>
    </row>
    <row r="246" spans="1:6" x14ac:dyDescent="0.25">
      <c r="A246" s="36">
        <f t="shared" ref="A246:A265" si="18">+A245+1</f>
        <v>804</v>
      </c>
      <c r="B246" s="55" t="s">
        <v>341</v>
      </c>
      <c r="C246" s="19" t="s">
        <v>4</v>
      </c>
      <c r="D246" s="21">
        <v>1</v>
      </c>
      <c r="E246" s="22"/>
      <c r="F246" s="29"/>
    </row>
    <row r="247" spans="1:6" x14ac:dyDescent="0.25">
      <c r="A247" s="36">
        <f t="shared" si="18"/>
        <v>805</v>
      </c>
      <c r="B247" s="55" t="s">
        <v>430</v>
      </c>
      <c r="C247" s="19" t="s">
        <v>0</v>
      </c>
      <c r="D247" s="21">
        <v>1</v>
      </c>
      <c r="E247" s="22"/>
      <c r="F247" s="29"/>
    </row>
    <row r="248" spans="1:6" x14ac:dyDescent="0.25">
      <c r="A248" s="36">
        <f t="shared" si="18"/>
        <v>806</v>
      </c>
      <c r="B248" s="55" t="s">
        <v>342</v>
      </c>
      <c r="C248" s="19" t="s">
        <v>0</v>
      </c>
      <c r="D248" s="21">
        <v>1</v>
      </c>
      <c r="E248" s="22"/>
      <c r="F248" s="29"/>
    </row>
    <row r="249" spans="1:6" x14ac:dyDescent="0.25">
      <c r="A249" s="36">
        <f t="shared" si="18"/>
        <v>807</v>
      </c>
      <c r="B249" s="55" t="s">
        <v>343</v>
      </c>
      <c r="C249" s="19" t="s">
        <v>2</v>
      </c>
      <c r="D249" s="21">
        <v>20</v>
      </c>
      <c r="E249" s="22"/>
      <c r="F249" s="29"/>
    </row>
    <row r="250" spans="1:6" x14ac:dyDescent="0.25">
      <c r="A250" s="36">
        <f t="shared" si="18"/>
        <v>808</v>
      </c>
      <c r="B250" s="55" t="s">
        <v>344</v>
      </c>
      <c r="C250" s="19" t="s">
        <v>0</v>
      </c>
      <c r="D250" s="21">
        <v>1</v>
      </c>
      <c r="E250" s="22"/>
      <c r="F250" s="29"/>
    </row>
    <row r="251" spans="1:6" x14ac:dyDescent="0.25">
      <c r="A251" s="36">
        <f t="shared" si="18"/>
        <v>809</v>
      </c>
      <c r="B251" s="55" t="s">
        <v>345</v>
      </c>
      <c r="C251" s="19" t="s">
        <v>0</v>
      </c>
      <c r="D251" s="21">
        <v>1</v>
      </c>
      <c r="E251" s="22"/>
      <c r="F251" s="29"/>
    </row>
    <row r="252" spans="1:6" x14ac:dyDescent="0.25">
      <c r="A252" s="36">
        <f t="shared" si="18"/>
        <v>810</v>
      </c>
      <c r="B252" s="55" t="s">
        <v>346</v>
      </c>
      <c r="C252" s="19" t="s">
        <v>0</v>
      </c>
      <c r="D252" s="21">
        <v>1</v>
      </c>
      <c r="E252" s="22"/>
      <c r="F252" s="29"/>
    </row>
    <row r="253" spans="1:6" x14ac:dyDescent="0.25">
      <c r="A253" s="36">
        <f t="shared" si="18"/>
        <v>811</v>
      </c>
      <c r="B253" s="55" t="s">
        <v>347</v>
      </c>
      <c r="C253" s="19" t="s">
        <v>4</v>
      </c>
      <c r="D253" s="21">
        <v>1</v>
      </c>
      <c r="E253" s="22"/>
      <c r="F253" s="29"/>
    </row>
    <row r="254" spans="1:6" x14ac:dyDescent="0.25">
      <c r="A254" s="36">
        <f t="shared" si="18"/>
        <v>812</v>
      </c>
      <c r="B254" s="55" t="s">
        <v>348</v>
      </c>
      <c r="C254" s="19" t="s">
        <v>0</v>
      </c>
      <c r="D254" s="21">
        <v>1</v>
      </c>
      <c r="E254" s="22"/>
      <c r="F254" s="29"/>
    </row>
    <row r="255" spans="1:6" x14ac:dyDescent="0.25">
      <c r="A255" s="36">
        <f t="shared" si="18"/>
        <v>813</v>
      </c>
      <c r="B255" s="55" t="s">
        <v>349</v>
      </c>
      <c r="C255" s="19" t="s">
        <v>0</v>
      </c>
      <c r="D255" s="21">
        <v>1</v>
      </c>
      <c r="E255" s="22"/>
      <c r="F255" s="29"/>
    </row>
    <row r="256" spans="1:6" x14ac:dyDescent="0.25">
      <c r="A256" s="36">
        <f t="shared" si="18"/>
        <v>814</v>
      </c>
      <c r="B256" s="55" t="s">
        <v>350</v>
      </c>
      <c r="C256" s="19" t="s">
        <v>0</v>
      </c>
      <c r="D256" s="21">
        <v>1</v>
      </c>
      <c r="E256" s="22"/>
      <c r="F256" s="29"/>
    </row>
    <row r="257" spans="1:6" ht="25.5" x14ac:dyDescent="0.25">
      <c r="A257" s="36">
        <f t="shared" si="18"/>
        <v>815</v>
      </c>
      <c r="B257" s="55" t="s">
        <v>351</v>
      </c>
      <c r="C257" s="19" t="s">
        <v>4</v>
      </c>
      <c r="D257" s="21">
        <v>1</v>
      </c>
      <c r="E257" s="22"/>
      <c r="F257" s="29"/>
    </row>
    <row r="258" spans="1:6" x14ac:dyDescent="0.25">
      <c r="A258" s="36">
        <f t="shared" si="18"/>
        <v>816</v>
      </c>
      <c r="B258" s="55" t="s">
        <v>352</v>
      </c>
      <c r="C258" s="19" t="s">
        <v>4</v>
      </c>
      <c r="D258" s="21">
        <v>1</v>
      </c>
      <c r="E258" s="22"/>
      <c r="F258" s="29"/>
    </row>
    <row r="259" spans="1:6" x14ac:dyDescent="0.25">
      <c r="A259" s="36">
        <f t="shared" si="18"/>
        <v>817</v>
      </c>
      <c r="B259" s="55" t="s">
        <v>353</v>
      </c>
      <c r="C259" s="19" t="s">
        <v>4</v>
      </c>
      <c r="D259" s="21">
        <v>2</v>
      </c>
      <c r="E259" s="22"/>
      <c r="F259" s="29"/>
    </row>
    <row r="260" spans="1:6" x14ac:dyDescent="0.25">
      <c r="A260" s="36">
        <f t="shared" si="18"/>
        <v>818</v>
      </c>
      <c r="B260" s="55" t="s">
        <v>431</v>
      </c>
      <c r="C260" s="19" t="s">
        <v>4</v>
      </c>
      <c r="D260" s="21">
        <v>1</v>
      </c>
      <c r="E260" s="22"/>
      <c r="F260" s="29"/>
    </row>
    <row r="261" spans="1:6" x14ac:dyDescent="0.25">
      <c r="A261" s="36">
        <f t="shared" si="18"/>
        <v>819</v>
      </c>
      <c r="B261" s="55" t="s">
        <v>354</v>
      </c>
      <c r="C261" s="19" t="s">
        <v>0</v>
      </c>
      <c r="D261" s="21">
        <v>1</v>
      </c>
      <c r="E261" s="22"/>
      <c r="F261" s="29"/>
    </row>
    <row r="262" spans="1:6" x14ac:dyDescent="0.25">
      <c r="A262" s="36">
        <f t="shared" si="18"/>
        <v>820</v>
      </c>
      <c r="B262" s="55" t="s">
        <v>355</v>
      </c>
      <c r="C262" s="19" t="s">
        <v>0</v>
      </c>
      <c r="D262" s="21">
        <v>1</v>
      </c>
      <c r="E262" s="22"/>
      <c r="F262" s="29"/>
    </row>
    <row r="263" spans="1:6" x14ac:dyDescent="0.25">
      <c r="A263" s="36">
        <f t="shared" si="18"/>
        <v>821</v>
      </c>
      <c r="B263" s="20" t="s">
        <v>66</v>
      </c>
      <c r="C263" s="19" t="s">
        <v>4</v>
      </c>
      <c r="D263" s="21">
        <v>1</v>
      </c>
      <c r="E263" s="22"/>
      <c r="F263" s="29"/>
    </row>
    <row r="264" spans="1:6" x14ac:dyDescent="0.25">
      <c r="A264" s="36">
        <f t="shared" si="18"/>
        <v>822</v>
      </c>
      <c r="B264" s="20" t="s">
        <v>65</v>
      </c>
      <c r="C264" s="19" t="s">
        <v>0</v>
      </c>
      <c r="D264" s="21">
        <v>15</v>
      </c>
      <c r="E264" s="22"/>
      <c r="F264" s="29"/>
    </row>
    <row r="265" spans="1:6" x14ac:dyDescent="0.25">
      <c r="A265" s="36">
        <f t="shared" si="18"/>
        <v>823</v>
      </c>
      <c r="B265" s="20" t="s">
        <v>12</v>
      </c>
      <c r="C265" s="19" t="s">
        <v>4</v>
      </c>
      <c r="D265" s="21">
        <v>1</v>
      </c>
      <c r="E265" s="22"/>
      <c r="F265" s="29"/>
    </row>
    <row r="266" spans="1:6" x14ac:dyDescent="0.25">
      <c r="A266" s="36"/>
      <c r="B266" s="35" t="s">
        <v>67</v>
      </c>
      <c r="C266" s="19"/>
      <c r="D266" s="21"/>
      <c r="E266" s="22"/>
      <c r="F266" s="29"/>
    </row>
    <row r="267" spans="1:6" x14ac:dyDescent="0.25">
      <c r="A267" s="36">
        <f>+A265+1</f>
        <v>824</v>
      </c>
      <c r="B267" s="20" t="s">
        <v>356</v>
      </c>
      <c r="C267" s="19" t="s">
        <v>0</v>
      </c>
      <c r="D267" s="21">
        <v>1</v>
      </c>
      <c r="E267" s="22"/>
      <c r="F267" s="29"/>
    </row>
    <row r="268" spans="1:6" x14ac:dyDescent="0.25">
      <c r="A268" s="36">
        <f>+A267+1</f>
        <v>825</v>
      </c>
      <c r="B268" s="20" t="s">
        <v>357</v>
      </c>
      <c r="C268" s="19" t="s">
        <v>0</v>
      </c>
      <c r="D268" s="21">
        <v>1</v>
      </c>
      <c r="E268" s="22"/>
      <c r="F268" s="29"/>
    </row>
    <row r="269" spans="1:6" x14ac:dyDescent="0.25">
      <c r="A269" s="36">
        <f t="shared" ref="A269:A277" si="19">+A268+1</f>
        <v>826</v>
      </c>
      <c r="B269" s="20" t="s">
        <v>358</v>
      </c>
      <c r="C269" s="19" t="s">
        <v>0</v>
      </c>
      <c r="D269" s="21">
        <v>1</v>
      </c>
      <c r="E269" s="22"/>
      <c r="F269" s="29"/>
    </row>
    <row r="270" spans="1:6" x14ac:dyDescent="0.25">
      <c r="A270" s="36">
        <f t="shared" si="19"/>
        <v>827</v>
      </c>
      <c r="B270" s="20" t="s">
        <v>359</v>
      </c>
      <c r="C270" s="19" t="s">
        <v>0</v>
      </c>
      <c r="D270" s="21">
        <v>1</v>
      </c>
      <c r="E270" s="22"/>
      <c r="F270" s="29"/>
    </row>
    <row r="271" spans="1:6" x14ac:dyDescent="0.25">
      <c r="A271" s="36">
        <f t="shared" si="19"/>
        <v>828</v>
      </c>
      <c r="B271" s="20" t="s">
        <v>68</v>
      </c>
      <c r="C271" s="19" t="s">
        <v>0</v>
      </c>
      <c r="D271" s="21">
        <v>1</v>
      </c>
      <c r="E271" s="22"/>
      <c r="F271" s="29"/>
    </row>
    <row r="272" spans="1:6" x14ac:dyDescent="0.25">
      <c r="A272" s="19">
        <f t="shared" si="19"/>
        <v>829</v>
      </c>
      <c r="B272" s="20" t="s">
        <v>69</v>
      </c>
      <c r="C272" s="19" t="s">
        <v>0</v>
      </c>
      <c r="D272" s="21">
        <v>1</v>
      </c>
      <c r="E272" s="22"/>
      <c r="F272" s="29"/>
    </row>
    <row r="273" spans="1:6" x14ac:dyDescent="0.25">
      <c r="A273" s="19">
        <f t="shared" si="19"/>
        <v>830</v>
      </c>
      <c r="B273" s="20" t="s">
        <v>360</v>
      </c>
      <c r="C273" s="19" t="s">
        <v>0</v>
      </c>
      <c r="D273" s="21">
        <v>1</v>
      </c>
      <c r="E273" s="22"/>
      <c r="F273" s="29"/>
    </row>
    <row r="274" spans="1:6" x14ac:dyDescent="0.25">
      <c r="A274" s="19">
        <f t="shared" si="19"/>
        <v>831</v>
      </c>
      <c r="B274" s="20" t="s">
        <v>361</v>
      </c>
      <c r="C274" s="19" t="s">
        <v>0</v>
      </c>
      <c r="D274" s="21">
        <v>1</v>
      </c>
      <c r="E274" s="22"/>
      <c r="F274" s="29"/>
    </row>
    <row r="275" spans="1:6" x14ac:dyDescent="0.25">
      <c r="A275" s="19">
        <f t="shared" si="19"/>
        <v>832</v>
      </c>
      <c r="B275" s="20" t="s">
        <v>16</v>
      </c>
      <c r="C275" s="19" t="s">
        <v>0</v>
      </c>
      <c r="D275" s="21">
        <v>1</v>
      </c>
      <c r="E275" s="22"/>
      <c r="F275" s="29"/>
    </row>
    <row r="276" spans="1:6" x14ac:dyDescent="0.25">
      <c r="A276" s="19">
        <f t="shared" si="19"/>
        <v>833</v>
      </c>
      <c r="B276" s="20" t="s">
        <v>6</v>
      </c>
      <c r="C276" s="19" t="s">
        <v>0</v>
      </c>
      <c r="D276" s="21">
        <v>1</v>
      </c>
      <c r="E276" s="22"/>
      <c r="F276" s="29"/>
    </row>
    <row r="277" spans="1:6" x14ac:dyDescent="0.25">
      <c r="A277" s="19">
        <f t="shared" si="19"/>
        <v>834</v>
      </c>
      <c r="B277" s="20" t="s">
        <v>70</v>
      </c>
      <c r="C277" s="19" t="s">
        <v>0</v>
      </c>
      <c r="D277" s="21">
        <v>1</v>
      </c>
      <c r="E277" s="22"/>
      <c r="F277" s="29"/>
    </row>
    <row r="278" spans="1:6" x14ac:dyDescent="0.25">
      <c r="A278" s="19"/>
      <c r="B278" s="18" t="s">
        <v>102</v>
      </c>
      <c r="C278" s="19"/>
      <c r="D278" s="21"/>
      <c r="E278" s="22"/>
      <c r="F278" s="29" t="str">
        <f t="shared" ref="F278" si="20">IF(C278&lt;&gt;"",TRUNC(D278*E278,2),"")</f>
        <v/>
      </c>
    </row>
    <row r="279" spans="1:6" x14ac:dyDescent="0.25">
      <c r="A279" s="40">
        <f>+A277+1</f>
        <v>835</v>
      </c>
      <c r="B279" s="55" t="s">
        <v>362</v>
      </c>
      <c r="C279" s="40" t="s">
        <v>2</v>
      </c>
      <c r="D279" s="21">
        <v>360</v>
      </c>
      <c r="E279" s="56"/>
      <c r="F279" s="29"/>
    </row>
    <row r="280" spans="1:6" x14ac:dyDescent="0.25">
      <c r="A280" s="40">
        <f>+A279+1</f>
        <v>836</v>
      </c>
      <c r="B280" s="55" t="s">
        <v>363</v>
      </c>
      <c r="C280" s="40" t="s">
        <v>2</v>
      </c>
      <c r="D280" s="21">
        <v>60</v>
      </c>
      <c r="E280" s="56"/>
      <c r="F280" s="29"/>
    </row>
    <row r="281" spans="1:6" x14ac:dyDescent="0.25">
      <c r="A281" s="40">
        <f t="shared" ref="A281:A314" si="21">+A280+1</f>
        <v>837</v>
      </c>
      <c r="B281" s="55" t="s">
        <v>364</v>
      </c>
      <c r="C281" s="40" t="s">
        <v>2</v>
      </c>
      <c r="D281" s="21">
        <v>180</v>
      </c>
      <c r="E281" s="56"/>
      <c r="F281" s="29"/>
    </row>
    <row r="282" spans="1:6" x14ac:dyDescent="0.25">
      <c r="A282" s="40">
        <f t="shared" si="21"/>
        <v>838</v>
      </c>
      <c r="B282" s="55" t="s">
        <v>365</v>
      </c>
      <c r="C282" s="40" t="s">
        <v>2</v>
      </c>
      <c r="D282" s="21">
        <v>60</v>
      </c>
      <c r="E282" s="56"/>
      <c r="F282" s="29"/>
    </row>
    <row r="283" spans="1:6" x14ac:dyDescent="0.25">
      <c r="A283" s="40">
        <f t="shared" si="21"/>
        <v>839</v>
      </c>
      <c r="B283" s="55" t="s">
        <v>366</v>
      </c>
      <c r="C283" s="40" t="s">
        <v>2</v>
      </c>
      <c r="D283" s="21">
        <v>210</v>
      </c>
      <c r="E283" s="56"/>
      <c r="F283" s="29"/>
    </row>
    <row r="284" spans="1:6" x14ac:dyDescent="0.25">
      <c r="A284" s="40">
        <f t="shared" si="21"/>
        <v>840</v>
      </c>
      <c r="B284" s="55" t="s">
        <v>367</v>
      </c>
      <c r="C284" s="40" t="s">
        <v>2</v>
      </c>
      <c r="D284" s="21">
        <v>6</v>
      </c>
      <c r="E284" s="56"/>
      <c r="F284" s="29"/>
    </row>
    <row r="285" spans="1:6" x14ac:dyDescent="0.25">
      <c r="A285" s="40">
        <f t="shared" si="21"/>
        <v>841</v>
      </c>
      <c r="B285" s="55" t="s">
        <v>368</v>
      </c>
      <c r="C285" s="40" t="s">
        <v>2</v>
      </c>
      <c r="D285" s="21">
        <v>70</v>
      </c>
      <c r="E285" s="56"/>
      <c r="F285" s="29"/>
    </row>
    <row r="286" spans="1:6" x14ac:dyDescent="0.25">
      <c r="A286" s="40">
        <f t="shared" si="21"/>
        <v>842</v>
      </c>
      <c r="B286" s="55" t="s">
        <v>369</v>
      </c>
      <c r="C286" s="40" t="s">
        <v>2</v>
      </c>
      <c r="D286" s="21">
        <v>20</v>
      </c>
      <c r="E286" s="56"/>
      <c r="F286" s="29"/>
    </row>
    <row r="287" spans="1:6" x14ac:dyDescent="0.25">
      <c r="A287" s="40">
        <f t="shared" si="21"/>
        <v>843</v>
      </c>
      <c r="B287" s="20" t="s">
        <v>370</v>
      </c>
      <c r="C287" s="40" t="s">
        <v>2</v>
      </c>
      <c r="D287" s="21">
        <v>50</v>
      </c>
      <c r="E287" s="22"/>
      <c r="F287" s="29"/>
    </row>
    <row r="288" spans="1:6" x14ac:dyDescent="0.25">
      <c r="A288" s="40">
        <f t="shared" si="21"/>
        <v>844</v>
      </c>
      <c r="B288" s="20" t="s">
        <v>71</v>
      </c>
      <c r="C288" s="19" t="s">
        <v>2</v>
      </c>
      <c r="D288" s="21">
        <v>20</v>
      </c>
      <c r="E288" s="22"/>
      <c r="F288" s="29"/>
    </row>
    <row r="289" spans="1:6" x14ac:dyDescent="0.25">
      <c r="A289" s="40">
        <f t="shared" si="21"/>
        <v>845</v>
      </c>
      <c r="B289" s="20" t="s">
        <v>72</v>
      </c>
      <c r="C289" s="19" t="s">
        <v>2</v>
      </c>
      <c r="D289" s="21">
        <v>150</v>
      </c>
      <c r="E289" s="22"/>
      <c r="F289" s="29"/>
    </row>
    <row r="290" spans="1:6" x14ac:dyDescent="0.25">
      <c r="A290" s="40">
        <f t="shared" si="21"/>
        <v>846</v>
      </c>
      <c r="B290" s="20" t="s">
        <v>73</v>
      </c>
      <c r="C290" s="19" t="s">
        <v>2</v>
      </c>
      <c r="D290" s="21">
        <v>100</v>
      </c>
      <c r="E290" s="22"/>
      <c r="F290" s="29"/>
    </row>
    <row r="291" spans="1:6" x14ac:dyDescent="0.25">
      <c r="A291" s="40">
        <f t="shared" si="21"/>
        <v>847</v>
      </c>
      <c r="B291" s="20" t="s">
        <v>74</v>
      </c>
      <c r="C291" s="19" t="s">
        <v>2</v>
      </c>
      <c r="D291" s="21">
        <v>60</v>
      </c>
      <c r="E291" s="22"/>
      <c r="F291" s="29"/>
    </row>
    <row r="292" spans="1:6" x14ac:dyDescent="0.25">
      <c r="A292" s="40">
        <f t="shared" si="21"/>
        <v>848</v>
      </c>
      <c r="B292" s="20" t="s">
        <v>75</v>
      </c>
      <c r="C292" s="19" t="s">
        <v>2</v>
      </c>
      <c r="D292" s="21">
        <v>40</v>
      </c>
      <c r="E292" s="22"/>
      <c r="F292" s="29"/>
    </row>
    <row r="293" spans="1:6" x14ac:dyDescent="0.25">
      <c r="A293" s="40">
        <f t="shared" si="21"/>
        <v>849</v>
      </c>
      <c r="B293" s="20" t="s">
        <v>76</v>
      </c>
      <c r="C293" s="19" t="s">
        <v>2</v>
      </c>
      <c r="D293" s="21">
        <v>30</v>
      </c>
      <c r="E293" s="22"/>
      <c r="F293" s="29"/>
    </row>
    <row r="294" spans="1:6" x14ac:dyDescent="0.25">
      <c r="A294" s="40">
        <f t="shared" si="21"/>
        <v>850</v>
      </c>
      <c r="B294" s="20" t="s">
        <v>371</v>
      </c>
      <c r="C294" s="19" t="s">
        <v>2</v>
      </c>
      <c r="D294" s="21">
        <v>180</v>
      </c>
      <c r="E294" s="22"/>
      <c r="F294" s="29"/>
    </row>
    <row r="295" spans="1:6" x14ac:dyDescent="0.25">
      <c r="A295" s="40">
        <f t="shared" si="21"/>
        <v>851</v>
      </c>
      <c r="B295" s="55" t="s">
        <v>372</v>
      </c>
      <c r="C295" s="40" t="s">
        <v>2</v>
      </c>
      <c r="D295" s="21">
        <f>60*3</f>
        <v>180</v>
      </c>
      <c r="E295" s="56"/>
      <c r="F295" s="29"/>
    </row>
    <row r="296" spans="1:6" x14ac:dyDescent="0.25">
      <c r="A296" s="40">
        <f t="shared" si="21"/>
        <v>852</v>
      </c>
      <c r="B296" s="55" t="s">
        <v>373</v>
      </c>
      <c r="C296" s="40" t="s">
        <v>2</v>
      </c>
      <c r="D296" s="21">
        <v>60</v>
      </c>
      <c r="E296" s="56"/>
      <c r="F296" s="29"/>
    </row>
    <row r="297" spans="1:6" x14ac:dyDescent="0.25">
      <c r="A297" s="40">
        <f t="shared" si="21"/>
        <v>853</v>
      </c>
      <c r="B297" s="55" t="s">
        <v>374</v>
      </c>
      <c r="C297" s="40" t="s">
        <v>2</v>
      </c>
      <c r="D297" s="21">
        <v>20</v>
      </c>
      <c r="E297" s="56"/>
      <c r="F297" s="29"/>
    </row>
    <row r="298" spans="1:6" x14ac:dyDescent="0.25">
      <c r="A298" s="40">
        <f t="shared" si="21"/>
        <v>854</v>
      </c>
      <c r="B298" s="55" t="s">
        <v>375</v>
      </c>
      <c r="C298" s="40" t="s">
        <v>2</v>
      </c>
      <c r="D298" s="21">
        <v>30</v>
      </c>
      <c r="E298" s="56"/>
      <c r="F298" s="29"/>
    </row>
    <row r="299" spans="1:6" x14ac:dyDescent="0.25">
      <c r="A299" s="40">
        <f t="shared" si="21"/>
        <v>855</v>
      </c>
      <c r="B299" s="55" t="s">
        <v>376</v>
      </c>
      <c r="C299" s="40" t="s">
        <v>2</v>
      </c>
      <c r="D299" s="21">
        <v>30</v>
      </c>
      <c r="E299" s="56"/>
      <c r="F299" s="29"/>
    </row>
    <row r="300" spans="1:6" x14ac:dyDescent="0.25">
      <c r="A300" s="40">
        <f t="shared" si="21"/>
        <v>856</v>
      </c>
      <c r="B300" s="55" t="s">
        <v>377</v>
      </c>
      <c r="C300" s="40" t="s">
        <v>2</v>
      </c>
      <c r="D300" s="21">
        <v>10</v>
      </c>
      <c r="E300" s="56"/>
      <c r="F300" s="29"/>
    </row>
    <row r="301" spans="1:6" x14ac:dyDescent="0.25">
      <c r="A301" s="40">
        <f t="shared" si="21"/>
        <v>857</v>
      </c>
      <c r="B301" s="55" t="s">
        <v>378</v>
      </c>
      <c r="C301" s="40" t="s">
        <v>2</v>
      </c>
      <c r="D301" s="21">
        <v>30</v>
      </c>
      <c r="E301" s="56"/>
      <c r="F301" s="29"/>
    </row>
    <row r="302" spans="1:6" x14ac:dyDescent="0.25">
      <c r="A302" s="40">
        <f t="shared" si="21"/>
        <v>858</v>
      </c>
      <c r="B302" s="55" t="s">
        <v>379</v>
      </c>
      <c r="C302" s="40" t="s">
        <v>2</v>
      </c>
      <c r="D302" s="21">
        <v>10</v>
      </c>
      <c r="E302" s="56"/>
      <c r="F302" s="29"/>
    </row>
    <row r="303" spans="1:6" x14ac:dyDescent="0.25">
      <c r="A303" s="40">
        <f t="shared" si="21"/>
        <v>859</v>
      </c>
      <c r="B303" s="20" t="s">
        <v>380</v>
      </c>
      <c r="C303" s="40" t="s">
        <v>2</v>
      </c>
      <c r="D303" s="21">
        <v>180</v>
      </c>
      <c r="E303" s="22"/>
      <c r="F303" s="29"/>
    </row>
    <row r="304" spans="1:6" x14ac:dyDescent="0.25">
      <c r="A304" s="40">
        <f t="shared" si="21"/>
        <v>860</v>
      </c>
      <c r="B304" s="20" t="s">
        <v>381</v>
      </c>
      <c r="C304" s="19" t="s">
        <v>2</v>
      </c>
      <c r="D304" s="21">
        <v>120</v>
      </c>
      <c r="E304" s="22"/>
      <c r="F304" s="29"/>
    </row>
    <row r="305" spans="1:6" x14ac:dyDescent="0.25">
      <c r="A305" s="40">
        <f t="shared" si="21"/>
        <v>861</v>
      </c>
      <c r="B305" s="20" t="s">
        <v>382</v>
      </c>
      <c r="C305" s="19" t="s">
        <v>2</v>
      </c>
      <c r="D305" s="21">
        <v>150</v>
      </c>
      <c r="E305" s="22"/>
      <c r="F305" s="29"/>
    </row>
    <row r="306" spans="1:6" x14ac:dyDescent="0.25">
      <c r="A306" s="40">
        <f t="shared" si="21"/>
        <v>862</v>
      </c>
      <c r="B306" s="20" t="s">
        <v>383</v>
      </c>
      <c r="C306" s="19" t="s">
        <v>2</v>
      </c>
      <c r="D306" s="21">
        <v>100</v>
      </c>
      <c r="E306" s="22"/>
      <c r="F306" s="29"/>
    </row>
    <row r="307" spans="1:6" x14ac:dyDescent="0.25">
      <c r="A307" s="40">
        <f t="shared" si="21"/>
        <v>863</v>
      </c>
      <c r="B307" s="20" t="s">
        <v>384</v>
      </c>
      <c r="C307" s="19" t="s">
        <v>2</v>
      </c>
      <c r="D307" s="21">
        <v>100</v>
      </c>
      <c r="E307" s="22"/>
      <c r="F307" s="29"/>
    </row>
    <row r="308" spans="1:6" x14ac:dyDescent="0.25">
      <c r="A308" s="40">
        <f t="shared" si="21"/>
        <v>864</v>
      </c>
      <c r="B308" s="20" t="s">
        <v>385</v>
      </c>
      <c r="C308" s="19" t="s">
        <v>2</v>
      </c>
      <c r="D308" s="21">
        <v>60</v>
      </c>
      <c r="E308" s="22"/>
      <c r="F308" s="29"/>
    </row>
    <row r="309" spans="1:6" x14ac:dyDescent="0.25">
      <c r="A309" s="40">
        <f t="shared" si="21"/>
        <v>865</v>
      </c>
      <c r="B309" s="20" t="s">
        <v>386</v>
      </c>
      <c r="C309" s="19" t="s">
        <v>2</v>
      </c>
      <c r="D309" s="21">
        <v>80</v>
      </c>
      <c r="E309" s="22"/>
      <c r="F309" s="29"/>
    </row>
    <row r="310" spans="1:6" x14ac:dyDescent="0.25">
      <c r="A310" s="40">
        <f t="shared" si="21"/>
        <v>866</v>
      </c>
      <c r="B310" s="20" t="s">
        <v>77</v>
      </c>
      <c r="C310" s="19" t="s">
        <v>2</v>
      </c>
      <c r="D310" s="21">
        <v>140</v>
      </c>
      <c r="E310" s="22"/>
      <c r="F310" s="29"/>
    </row>
    <row r="311" spans="1:6" x14ac:dyDescent="0.25">
      <c r="A311" s="40">
        <f t="shared" si="21"/>
        <v>867</v>
      </c>
      <c r="B311" s="20" t="s">
        <v>78</v>
      </c>
      <c r="C311" s="19" t="s">
        <v>0</v>
      </c>
      <c r="D311" s="21">
        <v>10</v>
      </c>
      <c r="E311" s="22"/>
      <c r="F311" s="29"/>
    </row>
    <row r="312" spans="1:6" x14ac:dyDescent="0.25">
      <c r="A312" s="40">
        <f t="shared" si="21"/>
        <v>868</v>
      </c>
      <c r="B312" s="41" t="s">
        <v>387</v>
      </c>
      <c r="C312" s="40" t="s">
        <v>0</v>
      </c>
      <c r="D312" s="21">
        <v>1</v>
      </c>
      <c r="E312" s="23"/>
      <c r="F312" s="29"/>
    </row>
    <row r="313" spans="1:6" x14ac:dyDescent="0.25">
      <c r="A313" s="40">
        <f t="shared" si="21"/>
        <v>869</v>
      </c>
      <c r="B313" s="41" t="s">
        <v>388</v>
      </c>
      <c r="C313" s="40" t="s">
        <v>0</v>
      </c>
      <c r="D313" s="21">
        <v>3</v>
      </c>
      <c r="E313" s="23"/>
      <c r="F313" s="29"/>
    </row>
    <row r="314" spans="1:6" x14ac:dyDescent="0.25">
      <c r="A314" s="40">
        <f t="shared" si="21"/>
        <v>870</v>
      </c>
      <c r="B314" s="41" t="s">
        <v>389</v>
      </c>
      <c r="C314" s="40" t="s">
        <v>0</v>
      </c>
      <c r="D314" s="21">
        <v>7</v>
      </c>
      <c r="E314" s="23"/>
      <c r="F314" s="29"/>
    </row>
    <row r="315" spans="1:6" x14ac:dyDescent="0.25">
      <c r="A315" s="19"/>
      <c r="B315" s="35" t="s">
        <v>7</v>
      </c>
      <c r="C315" s="19"/>
      <c r="D315" s="21"/>
      <c r="E315" s="22"/>
      <c r="F315" s="29"/>
    </row>
    <row r="316" spans="1:6" x14ac:dyDescent="0.25">
      <c r="A316" s="42"/>
      <c r="B316" s="20" t="s">
        <v>390</v>
      </c>
      <c r="C316" s="43"/>
      <c r="D316" s="21"/>
      <c r="E316" s="56"/>
      <c r="F316" s="29"/>
    </row>
    <row r="317" spans="1:6" x14ac:dyDescent="0.25">
      <c r="A317" s="40">
        <f>+A314+1</f>
        <v>871</v>
      </c>
      <c r="B317" s="20" t="s">
        <v>391</v>
      </c>
      <c r="C317" s="39" t="s">
        <v>2</v>
      </c>
      <c r="D317" s="21">
        <v>30</v>
      </c>
      <c r="E317" s="56"/>
      <c r="F317" s="29"/>
    </row>
    <row r="318" spans="1:6" x14ac:dyDescent="0.25">
      <c r="A318" s="40">
        <f>+A317+1</f>
        <v>872</v>
      </c>
      <c r="B318" s="20" t="s">
        <v>392</v>
      </c>
      <c r="C318" s="39" t="s">
        <v>2</v>
      </c>
      <c r="D318" s="21">
        <v>100</v>
      </c>
      <c r="E318" s="56"/>
      <c r="F318" s="29"/>
    </row>
    <row r="319" spans="1:6" x14ac:dyDescent="0.25">
      <c r="A319" s="40">
        <f t="shared" ref="A319:A332" si="22">+A318+1</f>
        <v>873</v>
      </c>
      <c r="B319" s="20" t="s">
        <v>393</v>
      </c>
      <c r="C319" s="39" t="s">
        <v>2</v>
      </c>
      <c r="D319" s="21">
        <v>60</v>
      </c>
      <c r="E319" s="56"/>
      <c r="F319" s="29"/>
    </row>
    <row r="320" spans="1:6" x14ac:dyDescent="0.25">
      <c r="A320" s="40">
        <f t="shared" si="22"/>
        <v>874</v>
      </c>
      <c r="B320" s="20" t="s">
        <v>394</v>
      </c>
      <c r="C320" s="39" t="s">
        <v>2</v>
      </c>
      <c r="D320" s="21">
        <v>320</v>
      </c>
      <c r="E320" s="56"/>
      <c r="F320" s="29"/>
    </row>
    <row r="321" spans="1:6" x14ac:dyDescent="0.25">
      <c r="A321" s="40">
        <f t="shared" si="22"/>
        <v>875</v>
      </c>
      <c r="B321" s="20" t="s">
        <v>395</v>
      </c>
      <c r="C321" s="39" t="s">
        <v>2</v>
      </c>
      <c r="D321" s="21">
        <v>300</v>
      </c>
      <c r="E321" s="56"/>
      <c r="F321" s="29"/>
    </row>
    <row r="322" spans="1:6" x14ac:dyDescent="0.25">
      <c r="A322" s="40">
        <f t="shared" si="22"/>
        <v>876</v>
      </c>
      <c r="B322" s="20" t="s">
        <v>79</v>
      </c>
      <c r="C322" s="39" t="s">
        <v>2</v>
      </c>
      <c r="D322" s="21">
        <v>30</v>
      </c>
      <c r="E322" s="22"/>
      <c r="F322" s="29"/>
    </row>
    <row r="323" spans="1:6" x14ac:dyDescent="0.25">
      <c r="A323" s="40">
        <f t="shared" si="22"/>
        <v>877</v>
      </c>
      <c r="B323" s="20" t="s">
        <v>80</v>
      </c>
      <c r="C323" s="19" t="s">
        <v>0</v>
      </c>
      <c r="D323" s="21">
        <v>25</v>
      </c>
      <c r="E323" s="22"/>
      <c r="F323" s="29"/>
    </row>
    <row r="324" spans="1:6" x14ac:dyDescent="0.25">
      <c r="A324" s="40">
        <f t="shared" si="22"/>
        <v>878</v>
      </c>
      <c r="B324" s="20" t="s">
        <v>81</v>
      </c>
      <c r="C324" s="19" t="s">
        <v>0</v>
      </c>
      <c r="D324" s="21">
        <v>33</v>
      </c>
      <c r="E324" s="22"/>
      <c r="F324" s="29"/>
    </row>
    <row r="325" spans="1:6" x14ac:dyDescent="0.25">
      <c r="A325" s="40">
        <f t="shared" si="22"/>
        <v>879</v>
      </c>
      <c r="B325" s="20" t="s">
        <v>82</v>
      </c>
      <c r="C325" s="19" t="s">
        <v>0</v>
      </c>
      <c r="D325" s="21">
        <v>4</v>
      </c>
      <c r="E325" s="22"/>
      <c r="F325" s="29"/>
    </row>
    <row r="326" spans="1:6" x14ac:dyDescent="0.25">
      <c r="A326" s="40">
        <f t="shared" si="22"/>
        <v>880</v>
      </c>
      <c r="B326" s="20" t="s">
        <v>83</v>
      </c>
      <c r="C326" s="19" t="s">
        <v>0</v>
      </c>
      <c r="D326" s="21">
        <v>4</v>
      </c>
      <c r="E326" s="22"/>
      <c r="F326" s="29"/>
    </row>
    <row r="327" spans="1:6" x14ac:dyDescent="0.25">
      <c r="A327" s="40">
        <f t="shared" si="22"/>
        <v>881</v>
      </c>
      <c r="B327" s="20" t="s">
        <v>84</v>
      </c>
      <c r="C327" s="19" t="s">
        <v>0</v>
      </c>
      <c r="D327" s="21">
        <v>15</v>
      </c>
      <c r="E327" s="22"/>
      <c r="F327" s="29"/>
    </row>
    <row r="328" spans="1:6" x14ac:dyDescent="0.25">
      <c r="A328" s="40">
        <f t="shared" si="22"/>
        <v>882</v>
      </c>
      <c r="B328" s="20" t="s">
        <v>13</v>
      </c>
      <c r="C328" s="19" t="s">
        <v>0</v>
      </c>
      <c r="D328" s="21">
        <v>170</v>
      </c>
      <c r="E328" s="22"/>
      <c r="F328" s="29"/>
    </row>
    <row r="329" spans="1:6" x14ac:dyDescent="0.25">
      <c r="A329" s="40">
        <f t="shared" si="22"/>
        <v>883</v>
      </c>
      <c r="B329" s="20" t="s">
        <v>85</v>
      </c>
      <c r="C329" s="19" t="s">
        <v>0</v>
      </c>
      <c r="D329" s="21">
        <v>30</v>
      </c>
      <c r="E329" s="22"/>
      <c r="F329" s="29"/>
    </row>
    <row r="330" spans="1:6" x14ac:dyDescent="0.25">
      <c r="A330" s="40">
        <f t="shared" si="22"/>
        <v>884</v>
      </c>
      <c r="B330" s="20" t="s">
        <v>87</v>
      </c>
      <c r="C330" s="19" t="s">
        <v>0</v>
      </c>
      <c r="D330" s="21">
        <v>15</v>
      </c>
      <c r="E330" s="22"/>
      <c r="F330" s="29"/>
    </row>
    <row r="331" spans="1:6" x14ac:dyDescent="0.25">
      <c r="A331" s="40">
        <f t="shared" si="22"/>
        <v>885</v>
      </c>
      <c r="B331" s="20" t="s">
        <v>86</v>
      </c>
      <c r="C331" s="19" t="s">
        <v>0</v>
      </c>
      <c r="D331" s="21">
        <v>20</v>
      </c>
      <c r="E331" s="22"/>
      <c r="F331" s="29"/>
    </row>
    <row r="332" spans="1:6" x14ac:dyDescent="0.25">
      <c r="A332" s="40">
        <f t="shared" si="22"/>
        <v>886</v>
      </c>
      <c r="B332" s="20" t="s">
        <v>88</v>
      </c>
      <c r="C332" s="19" t="s">
        <v>0</v>
      </c>
      <c r="D332" s="21">
        <v>10</v>
      </c>
      <c r="E332" s="22"/>
      <c r="F332" s="29"/>
    </row>
    <row r="333" spans="1:6" x14ac:dyDescent="0.25">
      <c r="A333" s="36"/>
      <c r="B333" s="35" t="s">
        <v>96</v>
      </c>
      <c r="C333" s="19"/>
      <c r="D333" s="21"/>
      <c r="E333" s="22"/>
      <c r="F333" s="29"/>
    </row>
    <row r="334" spans="1:6" x14ac:dyDescent="0.25">
      <c r="A334" s="19">
        <f>+A332+1</f>
        <v>887</v>
      </c>
      <c r="B334" s="20" t="s">
        <v>89</v>
      </c>
      <c r="C334" s="19" t="s">
        <v>0</v>
      </c>
      <c r="D334" s="21">
        <v>28</v>
      </c>
      <c r="E334" s="22"/>
      <c r="F334" s="29"/>
    </row>
    <row r="335" spans="1:6" x14ac:dyDescent="0.25">
      <c r="A335" s="19">
        <f t="shared" ref="A335:A341" si="23">+A334+1</f>
        <v>888</v>
      </c>
      <c r="B335" s="20" t="s">
        <v>14</v>
      </c>
      <c r="C335" s="19" t="s">
        <v>0</v>
      </c>
      <c r="D335" s="21">
        <v>12</v>
      </c>
      <c r="E335" s="22"/>
      <c r="F335" s="29"/>
    </row>
    <row r="336" spans="1:6" x14ac:dyDescent="0.25">
      <c r="A336" s="19">
        <f t="shared" si="23"/>
        <v>889</v>
      </c>
      <c r="B336" s="20" t="s">
        <v>90</v>
      </c>
      <c r="C336" s="19" t="s">
        <v>0</v>
      </c>
      <c r="D336" s="21">
        <v>24</v>
      </c>
      <c r="E336" s="22"/>
      <c r="F336" s="29"/>
    </row>
    <row r="337" spans="1:6" x14ac:dyDescent="0.25">
      <c r="A337" s="19">
        <f t="shared" si="23"/>
        <v>890</v>
      </c>
      <c r="B337" s="20" t="s">
        <v>91</v>
      </c>
      <c r="C337" s="19" t="s">
        <v>0</v>
      </c>
      <c r="D337" s="21">
        <v>16</v>
      </c>
      <c r="E337" s="22"/>
      <c r="F337" s="29"/>
    </row>
    <row r="338" spans="1:6" x14ac:dyDescent="0.25">
      <c r="A338" s="19">
        <f t="shared" si="23"/>
        <v>891</v>
      </c>
      <c r="B338" s="20" t="s">
        <v>98</v>
      </c>
      <c r="C338" s="19" t="s">
        <v>0</v>
      </c>
      <c r="D338" s="21">
        <v>38</v>
      </c>
      <c r="E338" s="22"/>
      <c r="F338" s="29"/>
    </row>
    <row r="339" spans="1:6" x14ac:dyDescent="0.25">
      <c r="A339" s="19">
        <f t="shared" si="23"/>
        <v>892</v>
      </c>
      <c r="B339" s="20" t="s">
        <v>92</v>
      </c>
      <c r="C339" s="19" t="s">
        <v>0</v>
      </c>
      <c r="D339" s="21">
        <v>12</v>
      </c>
      <c r="E339" s="22"/>
      <c r="F339" s="29"/>
    </row>
    <row r="340" spans="1:6" x14ac:dyDescent="0.25">
      <c r="A340" s="19">
        <f t="shared" si="23"/>
        <v>893</v>
      </c>
      <c r="B340" s="20" t="s">
        <v>93</v>
      </c>
      <c r="C340" s="19" t="s">
        <v>0</v>
      </c>
      <c r="D340" s="21">
        <v>10</v>
      </c>
      <c r="E340" s="22"/>
      <c r="F340" s="29"/>
    </row>
    <row r="341" spans="1:6" x14ac:dyDescent="0.25">
      <c r="A341" s="19">
        <f t="shared" si="23"/>
        <v>894</v>
      </c>
      <c r="B341" s="20" t="s">
        <v>94</v>
      </c>
      <c r="C341" s="19" t="s">
        <v>0</v>
      </c>
      <c r="D341" s="21">
        <v>6</v>
      </c>
      <c r="E341" s="22"/>
      <c r="F341" s="29"/>
    </row>
    <row r="342" spans="1:6" x14ac:dyDescent="0.25">
      <c r="A342" s="36"/>
      <c r="B342" s="35" t="s">
        <v>95</v>
      </c>
      <c r="C342" s="19"/>
      <c r="D342" s="21"/>
      <c r="E342" s="22"/>
      <c r="F342" s="29"/>
    </row>
    <row r="343" spans="1:6" x14ac:dyDescent="0.25">
      <c r="A343" s="19">
        <f>+A341+1</f>
        <v>895</v>
      </c>
      <c r="B343" s="20" t="s">
        <v>99</v>
      </c>
      <c r="C343" s="19" t="s">
        <v>0</v>
      </c>
      <c r="D343" s="21">
        <v>18</v>
      </c>
      <c r="E343" s="22"/>
      <c r="F343" s="29"/>
    </row>
    <row r="344" spans="1:6" x14ac:dyDescent="0.25">
      <c r="A344" s="19">
        <f>+A343+1</f>
        <v>896</v>
      </c>
      <c r="B344" s="20" t="s">
        <v>100</v>
      </c>
      <c r="C344" s="19" t="s">
        <v>0</v>
      </c>
      <c r="D344" s="21">
        <v>6</v>
      </c>
      <c r="E344" s="22"/>
      <c r="F344" s="29"/>
    </row>
    <row r="345" spans="1:6" x14ac:dyDescent="0.25">
      <c r="A345" s="19">
        <f>+A344+1</f>
        <v>897</v>
      </c>
      <c r="B345" s="20" t="s">
        <v>97</v>
      </c>
      <c r="C345" s="19" t="s">
        <v>0</v>
      </c>
      <c r="D345" s="21">
        <v>4</v>
      </c>
      <c r="E345" s="22"/>
      <c r="F345" s="29"/>
    </row>
    <row r="346" spans="1:6" ht="19.899999999999999" customHeight="1" x14ac:dyDescent="0.25">
      <c r="A346" s="54" t="s">
        <v>125</v>
      </c>
      <c r="B346" s="54"/>
      <c r="C346" s="54"/>
      <c r="D346" s="54"/>
      <c r="E346" s="54"/>
      <c r="F346" s="34"/>
    </row>
    <row r="347" spans="1:6" s="6" customFormat="1" ht="19.899999999999999" customHeight="1" x14ac:dyDescent="0.25">
      <c r="A347" s="19"/>
      <c r="B347" s="27" t="s">
        <v>426</v>
      </c>
      <c r="C347" s="36"/>
      <c r="D347" s="21"/>
      <c r="E347" s="16"/>
      <c r="F347" s="29"/>
    </row>
    <row r="348" spans="1:6" s="6" customFormat="1" ht="13.9" customHeight="1" x14ac:dyDescent="0.25">
      <c r="A348" s="19">
        <v>901</v>
      </c>
      <c r="B348" s="55" t="s">
        <v>396</v>
      </c>
      <c r="C348" s="43" t="s">
        <v>0</v>
      </c>
      <c r="D348" s="21">
        <v>1</v>
      </c>
      <c r="E348" s="56"/>
      <c r="F348" s="29"/>
    </row>
    <row r="349" spans="1:6" s="6" customFormat="1" ht="13.9" customHeight="1" x14ac:dyDescent="0.25">
      <c r="A349" s="19">
        <f>+A348+1</f>
        <v>902</v>
      </c>
      <c r="B349" s="55" t="s">
        <v>397</v>
      </c>
      <c r="C349" s="43" t="s">
        <v>0</v>
      </c>
      <c r="D349" s="21">
        <v>2</v>
      </c>
      <c r="E349" s="56"/>
      <c r="F349" s="29"/>
    </row>
    <row r="350" spans="1:6" s="6" customFormat="1" ht="13.9" customHeight="1" x14ac:dyDescent="0.25">
      <c r="A350" s="19">
        <f t="shared" ref="A350:A364" si="24">+A349+1</f>
        <v>903</v>
      </c>
      <c r="B350" s="55" t="s">
        <v>398</v>
      </c>
      <c r="C350" s="43" t="s">
        <v>0</v>
      </c>
      <c r="D350" s="21">
        <v>40</v>
      </c>
      <c r="E350" s="56"/>
      <c r="F350" s="29"/>
    </row>
    <row r="351" spans="1:6" s="6" customFormat="1" ht="13.9" customHeight="1" x14ac:dyDescent="0.25">
      <c r="A351" s="19">
        <f t="shared" si="24"/>
        <v>904</v>
      </c>
      <c r="B351" s="55" t="s">
        <v>399</v>
      </c>
      <c r="C351" s="43" t="s">
        <v>0</v>
      </c>
      <c r="D351" s="21">
        <v>4</v>
      </c>
      <c r="E351" s="56"/>
      <c r="F351" s="29"/>
    </row>
    <row r="352" spans="1:6" s="6" customFormat="1" ht="13.9" customHeight="1" x14ac:dyDescent="0.25">
      <c r="A352" s="19">
        <f t="shared" si="24"/>
        <v>905</v>
      </c>
      <c r="B352" s="55" t="s">
        <v>400</v>
      </c>
      <c r="C352" s="43" t="s">
        <v>0</v>
      </c>
      <c r="D352" s="21">
        <v>10</v>
      </c>
      <c r="E352" s="56"/>
      <c r="F352" s="29"/>
    </row>
    <row r="353" spans="1:6" s="6" customFormat="1" ht="13.9" customHeight="1" x14ac:dyDescent="0.25">
      <c r="A353" s="19">
        <f t="shared" si="24"/>
        <v>906</v>
      </c>
      <c r="B353" s="55" t="s">
        <v>401</v>
      </c>
      <c r="C353" s="43" t="s">
        <v>0</v>
      </c>
      <c r="D353" s="21">
        <v>10</v>
      </c>
      <c r="E353" s="56"/>
      <c r="F353" s="29"/>
    </row>
    <row r="354" spans="1:6" s="6" customFormat="1" ht="13.9" customHeight="1" x14ac:dyDescent="0.25">
      <c r="A354" s="19">
        <f t="shared" si="24"/>
        <v>907</v>
      </c>
      <c r="B354" s="55" t="s">
        <v>402</v>
      </c>
      <c r="C354" s="43" t="s">
        <v>0</v>
      </c>
      <c r="D354" s="21">
        <v>3</v>
      </c>
      <c r="E354" s="56"/>
      <c r="F354" s="29"/>
    </row>
    <row r="355" spans="1:6" s="6" customFormat="1" ht="13.9" customHeight="1" x14ac:dyDescent="0.25">
      <c r="A355" s="19">
        <f t="shared" si="24"/>
        <v>908</v>
      </c>
      <c r="B355" s="55" t="s">
        <v>403</v>
      </c>
      <c r="C355" s="43" t="s">
        <v>0</v>
      </c>
      <c r="D355" s="21">
        <v>3</v>
      </c>
      <c r="E355" s="56"/>
      <c r="F355" s="29"/>
    </row>
    <row r="356" spans="1:6" s="6" customFormat="1" ht="13.9" customHeight="1" x14ac:dyDescent="0.25">
      <c r="A356" s="19">
        <f t="shared" si="24"/>
        <v>909</v>
      </c>
      <c r="B356" s="55" t="s">
        <v>404</v>
      </c>
      <c r="C356" s="43" t="s">
        <v>0</v>
      </c>
      <c r="D356" s="21">
        <v>20</v>
      </c>
      <c r="E356" s="56"/>
      <c r="F356" s="29"/>
    </row>
    <row r="357" spans="1:6" s="6" customFormat="1" ht="13.9" customHeight="1" x14ac:dyDescent="0.25">
      <c r="A357" s="19">
        <f t="shared" si="24"/>
        <v>910</v>
      </c>
      <c r="B357" s="55" t="s">
        <v>405</v>
      </c>
      <c r="C357" s="43" t="s">
        <v>0</v>
      </c>
      <c r="D357" s="21">
        <v>1</v>
      </c>
      <c r="E357" s="56"/>
      <c r="F357" s="29"/>
    </row>
    <row r="358" spans="1:6" s="6" customFormat="1" ht="13.9" customHeight="1" x14ac:dyDescent="0.25">
      <c r="A358" s="19">
        <f t="shared" si="24"/>
        <v>911</v>
      </c>
      <c r="B358" s="55" t="s">
        <v>406</v>
      </c>
      <c r="C358" s="43" t="s">
        <v>0</v>
      </c>
      <c r="D358" s="21">
        <v>1</v>
      </c>
      <c r="E358" s="56"/>
      <c r="F358" s="29"/>
    </row>
    <row r="359" spans="1:6" s="6" customFormat="1" ht="13.9" customHeight="1" x14ac:dyDescent="0.25">
      <c r="A359" s="19">
        <f t="shared" si="24"/>
        <v>912</v>
      </c>
      <c r="B359" s="55" t="s">
        <v>407</v>
      </c>
      <c r="C359" s="43" t="s">
        <v>0</v>
      </c>
      <c r="D359" s="21">
        <v>3</v>
      </c>
      <c r="E359" s="56"/>
      <c r="F359" s="29"/>
    </row>
    <row r="360" spans="1:6" s="6" customFormat="1" ht="13.9" customHeight="1" x14ac:dyDescent="0.25">
      <c r="A360" s="19">
        <f t="shared" si="24"/>
        <v>913</v>
      </c>
      <c r="B360" s="55" t="s">
        <v>408</v>
      </c>
      <c r="C360" s="43" t="s">
        <v>0</v>
      </c>
      <c r="D360" s="21">
        <v>23</v>
      </c>
      <c r="E360" s="56"/>
      <c r="F360" s="29"/>
    </row>
    <row r="361" spans="1:6" s="6" customFormat="1" ht="25.5" x14ac:dyDescent="0.25">
      <c r="A361" s="19">
        <f t="shared" si="24"/>
        <v>914</v>
      </c>
      <c r="B361" s="55" t="s">
        <v>409</v>
      </c>
      <c r="C361" s="43" t="s">
        <v>0</v>
      </c>
      <c r="D361" s="21">
        <v>4</v>
      </c>
      <c r="E361" s="56"/>
      <c r="F361" s="29"/>
    </row>
    <row r="362" spans="1:6" s="6" customFormat="1" ht="13.9" customHeight="1" x14ac:dyDescent="0.25">
      <c r="A362" s="19">
        <f t="shared" si="24"/>
        <v>915</v>
      </c>
      <c r="B362" s="55" t="s">
        <v>410</v>
      </c>
      <c r="C362" s="43" t="s">
        <v>0</v>
      </c>
      <c r="D362" s="21">
        <v>1</v>
      </c>
      <c r="E362" s="56"/>
      <c r="F362" s="29"/>
    </row>
    <row r="363" spans="1:6" s="6" customFormat="1" ht="13.9" customHeight="1" x14ac:dyDescent="0.25">
      <c r="A363" s="19">
        <f t="shared" si="24"/>
        <v>916</v>
      </c>
      <c r="B363" s="55" t="s">
        <v>411</v>
      </c>
      <c r="C363" s="43" t="s">
        <v>0</v>
      </c>
      <c r="D363" s="21">
        <v>1</v>
      </c>
      <c r="E363" s="56"/>
      <c r="F363" s="29"/>
    </row>
    <row r="364" spans="1:6" s="6" customFormat="1" ht="13.9" customHeight="1" x14ac:dyDescent="0.25">
      <c r="A364" s="19">
        <f t="shared" si="24"/>
        <v>917</v>
      </c>
      <c r="B364" s="55" t="s">
        <v>412</v>
      </c>
      <c r="C364" s="57" t="s">
        <v>112</v>
      </c>
      <c r="D364" s="21">
        <v>1</v>
      </c>
      <c r="E364" s="56"/>
      <c r="F364" s="29"/>
    </row>
    <row r="365" spans="1:6" s="6" customFormat="1" ht="13.9" customHeight="1" x14ac:dyDescent="0.25">
      <c r="A365" s="27"/>
      <c r="B365" s="27" t="s">
        <v>413</v>
      </c>
      <c r="C365" s="27"/>
      <c r="D365" s="21"/>
      <c r="E365" s="44"/>
      <c r="F365" s="29"/>
    </row>
    <row r="366" spans="1:6" s="6" customFormat="1" ht="13.9" customHeight="1" x14ac:dyDescent="0.25">
      <c r="A366" s="45">
        <f>+A364+1</f>
        <v>918</v>
      </c>
      <c r="B366" s="41" t="s">
        <v>414</v>
      </c>
      <c r="C366" s="40" t="s">
        <v>4</v>
      </c>
      <c r="D366" s="21">
        <v>1</v>
      </c>
      <c r="E366" s="25"/>
      <c r="F366" s="29"/>
    </row>
    <row r="367" spans="1:6" s="6" customFormat="1" ht="13.9" customHeight="1" x14ac:dyDescent="0.25">
      <c r="A367" s="45">
        <f>+A366+1</f>
        <v>919</v>
      </c>
      <c r="B367" s="41" t="s">
        <v>415</v>
      </c>
      <c r="C367" s="40" t="s">
        <v>0</v>
      </c>
      <c r="D367" s="21">
        <v>2</v>
      </c>
      <c r="E367" s="25"/>
      <c r="F367" s="29"/>
    </row>
    <row r="368" spans="1:6" s="6" customFormat="1" ht="13.9" customHeight="1" x14ac:dyDescent="0.25">
      <c r="A368" s="45">
        <f t="shared" ref="A368:A375" si="25">+A367+1</f>
        <v>920</v>
      </c>
      <c r="B368" s="41" t="s">
        <v>416</v>
      </c>
      <c r="C368" s="40" t="s">
        <v>0</v>
      </c>
      <c r="D368" s="21">
        <v>6</v>
      </c>
      <c r="E368" s="25"/>
      <c r="F368" s="29"/>
    </row>
    <row r="369" spans="1:6" s="6" customFormat="1" ht="13.9" customHeight="1" x14ac:dyDescent="0.25">
      <c r="A369" s="45">
        <f t="shared" si="25"/>
        <v>921</v>
      </c>
      <c r="B369" s="41" t="s">
        <v>417</v>
      </c>
      <c r="C369" s="40" t="s">
        <v>0</v>
      </c>
      <c r="D369" s="21">
        <v>15</v>
      </c>
      <c r="E369" s="25"/>
      <c r="F369" s="29"/>
    </row>
    <row r="370" spans="1:6" s="6" customFormat="1" ht="13.9" customHeight="1" x14ac:dyDescent="0.25">
      <c r="A370" s="45">
        <f t="shared" si="25"/>
        <v>922</v>
      </c>
      <c r="B370" s="41" t="s">
        <v>418</v>
      </c>
      <c r="C370" s="40" t="s">
        <v>0</v>
      </c>
      <c r="D370" s="21">
        <v>180</v>
      </c>
      <c r="E370" s="25"/>
      <c r="F370" s="29"/>
    </row>
    <row r="371" spans="1:6" s="6" customFormat="1" ht="13.9" customHeight="1" x14ac:dyDescent="0.25">
      <c r="A371" s="45">
        <f t="shared" si="25"/>
        <v>923</v>
      </c>
      <c r="B371" s="41" t="s">
        <v>419</v>
      </c>
      <c r="C371" s="40" t="s">
        <v>2</v>
      </c>
      <c r="D371" s="21">
        <v>8500</v>
      </c>
      <c r="E371" s="25"/>
      <c r="F371" s="29"/>
    </row>
    <row r="372" spans="1:6" s="6" customFormat="1" ht="13.9" customHeight="1" x14ac:dyDescent="0.25">
      <c r="A372" s="45">
        <f t="shared" si="25"/>
        <v>924</v>
      </c>
      <c r="B372" s="46" t="s">
        <v>420</v>
      </c>
      <c r="C372" s="40" t="s">
        <v>2</v>
      </c>
      <c r="D372" s="21">
        <v>1500</v>
      </c>
      <c r="E372" s="25"/>
      <c r="F372" s="29"/>
    </row>
    <row r="373" spans="1:6" s="6" customFormat="1" ht="13.9" customHeight="1" x14ac:dyDescent="0.25">
      <c r="A373" s="45">
        <f t="shared" si="25"/>
        <v>925</v>
      </c>
      <c r="B373" s="41" t="s">
        <v>421</v>
      </c>
      <c r="C373" s="40" t="s">
        <v>0</v>
      </c>
      <c r="D373" s="21">
        <v>30</v>
      </c>
      <c r="E373" s="25"/>
      <c r="F373" s="29"/>
    </row>
    <row r="374" spans="1:6" s="6" customFormat="1" ht="13.9" customHeight="1" x14ac:dyDescent="0.25">
      <c r="A374" s="45">
        <f t="shared" si="25"/>
        <v>926</v>
      </c>
      <c r="B374" s="41" t="s">
        <v>422</v>
      </c>
      <c r="C374" s="40" t="s">
        <v>0</v>
      </c>
      <c r="D374" s="21">
        <v>9</v>
      </c>
      <c r="E374" s="25"/>
      <c r="F374" s="29"/>
    </row>
    <row r="375" spans="1:6" s="6" customFormat="1" ht="13.9" customHeight="1" x14ac:dyDescent="0.25">
      <c r="A375" s="45">
        <f t="shared" si="25"/>
        <v>927</v>
      </c>
      <c r="B375" s="41" t="s">
        <v>423</v>
      </c>
      <c r="C375" s="40" t="s">
        <v>18</v>
      </c>
      <c r="D375" s="21">
        <v>1500</v>
      </c>
      <c r="E375" s="25"/>
      <c r="F375" s="29"/>
    </row>
    <row r="376" spans="1:6" s="6" customFormat="1" ht="13.9" customHeight="1" x14ac:dyDescent="0.25">
      <c r="A376" s="19"/>
      <c r="B376" s="27" t="s">
        <v>424</v>
      </c>
      <c r="C376" s="36"/>
      <c r="D376" s="21"/>
      <c r="E376" s="16"/>
      <c r="F376" s="29"/>
    </row>
    <row r="377" spans="1:6" s="6" customFormat="1" ht="13.9" customHeight="1" x14ac:dyDescent="0.25">
      <c r="A377" s="19">
        <f>A375+1</f>
        <v>928</v>
      </c>
      <c r="B377" s="41" t="s">
        <v>425</v>
      </c>
      <c r="C377" s="40" t="s">
        <v>0</v>
      </c>
      <c r="D377" s="21">
        <v>1</v>
      </c>
      <c r="E377" s="24"/>
      <c r="F377" s="29"/>
    </row>
    <row r="378" spans="1:6" ht="19.899999999999999" customHeight="1" x14ac:dyDescent="0.25">
      <c r="A378" s="54" t="s">
        <v>427</v>
      </c>
      <c r="B378" s="54"/>
      <c r="C378" s="54"/>
      <c r="D378" s="54"/>
      <c r="E378" s="54"/>
      <c r="F378" s="34"/>
    </row>
    <row r="379" spans="1:6" ht="19.899999999999999" customHeight="1" x14ac:dyDescent="0.25">
      <c r="A379" s="26"/>
      <c r="B379" s="27" t="s">
        <v>143</v>
      </c>
      <c r="C379" s="28"/>
      <c r="D379" s="21"/>
      <c r="E379" s="16"/>
      <c r="F379" s="29"/>
    </row>
    <row r="380" spans="1:6" s="4" customFormat="1" x14ac:dyDescent="0.25">
      <c r="A380" s="19">
        <v>1001</v>
      </c>
      <c r="B380" s="20" t="s">
        <v>221</v>
      </c>
      <c r="C380" s="19" t="s">
        <v>1</v>
      </c>
      <c r="D380" s="21">
        <v>800</v>
      </c>
      <c r="E380" s="16"/>
      <c r="F380" s="29"/>
    </row>
    <row r="381" spans="1:6" x14ac:dyDescent="0.25">
      <c r="A381" s="19">
        <f>+A380+1</f>
        <v>1002</v>
      </c>
      <c r="B381" s="20" t="s">
        <v>222</v>
      </c>
      <c r="C381" s="19" t="s">
        <v>1</v>
      </c>
      <c r="D381" s="21">
        <v>2400</v>
      </c>
      <c r="E381" s="16"/>
      <c r="F381" s="29"/>
    </row>
    <row r="382" spans="1:6" ht="13.9" customHeight="1" x14ac:dyDescent="0.25">
      <c r="A382" s="19">
        <f>+A381+1</f>
        <v>1003</v>
      </c>
      <c r="B382" s="20" t="s">
        <v>223</v>
      </c>
      <c r="C382" s="19" t="s">
        <v>1</v>
      </c>
      <c r="D382" s="21">
        <v>5517</v>
      </c>
      <c r="E382" s="16"/>
      <c r="F382" s="29"/>
    </row>
    <row r="383" spans="1:6" ht="19.899999999999999" customHeight="1" x14ac:dyDescent="0.25">
      <c r="A383" s="54" t="s">
        <v>124</v>
      </c>
      <c r="B383" s="54"/>
      <c r="C383" s="54"/>
      <c r="D383" s="54"/>
      <c r="E383" s="54"/>
      <c r="F383" s="34"/>
    </row>
    <row r="384" spans="1:6" ht="19.899999999999999" customHeight="1" x14ac:dyDescent="0.25">
      <c r="A384" s="30"/>
      <c r="B384" s="27" t="s">
        <v>144</v>
      </c>
      <c r="C384" s="33"/>
      <c r="D384" s="21"/>
      <c r="E384" s="16"/>
      <c r="F384" s="47"/>
    </row>
    <row r="385" spans="1:6" x14ac:dyDescent="0.25">
      <c r="A385" s="19">
        <v>1101</v>
      </c>
      <c r="B385" s="20" t="s">
        <v>226</v>
      </c>
      <c r="C385" s="19" t="s">
        <v>1</v>
      </c>
      <c r="D385" s="21">
        <v>6100</v>
      </c>
      <c r="E385" s="16"/>
      <c r="F385" s="29"/>
    </row>
    <row r="386" spans="1:6" x14ac:dyDescent="0.25">
      <c r="A386" s="19">
        <f>+A385+1</f>
        <v>1102</v>
      </c>
      <c r="B386" s="20" t="s">
        <v>230</v>
      </c>
      <c r="C386" s="19" t="s">
        <v>1</v>
      </c>
      <c r="D386" s="21">
        <v>260</v>
      </c>
      <c r="E386" s="16"/>
      <c r="F386" s="29"/>
    </row>
    <row r="387" spans="1:6" x14ac:dyDescent="0.25">
      <c r="A387" s="19">
        <f t="shared" ref="A387:A400" si="26">+A386+1</f>
        <v>1103</v>
      </c>
      <c r="B387" s="20" t="s">
        <v>227</v>
      </c>
      <c r="C387" s="19" t="s">
        <v>1</v>
      </c>
      <c r="D387" s="21">
        <v>840</v>
      </c>
      <c r="E387" s="16"/>
      <c r="F387" s="29"/>
    </row>
    <row r="388" spans="1:6" x14ac:dyDescent="0.25">
      <c r="A388" s="19">
        <f t="shared" si="26"/>
        <v>1104</v>
      </c>
      <c r="B388" s="20" t="s">
        <v>269</v>
      </c>
      <c r="C388" s="19" t="s">
        <v>10</v>
      </c>
      <c r="D388" s="21">
        <v>620</v>
      </c>
      <c r="E388" s="16"/>
      <c r="F388" s="29"/>
    </row>
    <row r="389" spans="1:6" x14ac:dyDescent="0.25">
      <c r="A389" s="19">
        <f t="shared" si="26"/>
        <v>1105</v>
      </c>
      <c r="B389" s="20" t="s">
        <v>270</v>
      </c>
      <c r="C389" s="19" t="s">
        <v>10</v>
      </c>
      <c r="D389" s="21">
        <v>620</v>
      </c>
      <c r="E389" s="16"/>
      <c r="F389" s="29"/>
    </row>
    <row r="390" spans="1:6" x14ac:dyDescent="0.25">
      <c r="A390" s="19">
        <f t="shared" si="26"/>
        <v>1106</v>
      </c>
      <c r="B390" s="20" t="s">
        <v>271</v>
      </c>
      <c r="C390" s="19" t="s">
        <v>10</v>
      </c>
      <c r="D390" s="21">
        <v>125</v>
      </c>
      <c r="E390" s="16"/>
      <c r="F390" s="29"/>
    </row>
    <row r="391" spans="1:6" x14ac:dyDescent="0.25">
      <c r="A391" s="19">
        <f t="shared" si="26"/>
        <v>1107</v>
      </c>
      <c r="B391" s="20" t="s">
        <v>272</v>
      </c>
      <c r="C391" s="19" t="s">
        <v>1</v>
      </c>
      <c r="D391" s="21">
        <v>2056</v>
      </c>
      <c r="E391" s="16"/>
      <c r="F391" s="29"/>
    </row>
    <row r="392" spans="1:6" x14ac:dyDescent="0.25">
      <c r="A392" s="19">
        <f t="shared" si="26"/>
        <v>1108</v>
      </c>
      <c r="B392" s="20" t="s">
        <v>428</v>
      </c>
      <c r="C392" s="19" t="s">
        <v>10</v>
      </c>
      <c r="D392" s="21">
        <v>620</v>
      </c>
      <c r="E392" s="16"/>
      <c r="F392" s="29"/>
    </row>
    <row r="393" spans="1:6" x14ac:dyDescent="0.25">
      <c r="A393" s="19">
        <f t="shared" si="26"/>
        <v>1109</v>
      </c>
      <c r="B393" s="20" t="s">
        <v>273</v>
      </c>
      <c r="C393" s="19" t="s">
        <v>1</v>
      </c>
      <c r="D393" s="21">
        <v>2056</v>
      </c>
      <c r="E393" s="16"/>
      <c r="F393" s="29"/>
    </row>
    <row r="394" spans="1:6" ht="25.5" x14ac:dyDescent="0.25">
      <c r="A394" s="19">
        <f t="shared" si="26"/>
        <v>1110</v>
      </c>
      <c r="B394" s="20" t="s">
        <v>429</v>
      </c>
      <c r="C394" s="19" t="s">
        <v>10</v>
      </c>
      <c r="D394" s="21">
        <v>190</v>
      </c>
      <c r="E394" s="16"/>
      <c r="F394" s="29"/>
    </row>
    <row r="395" spans="1:6" ht="25.5" x14ac:dyDescent="0.25">
      <c r="A395" s="19">
        <f t="shared" si="26"/>
        <v>1111</v>
      </c>
      <c r="B395" s="20" t="s">
        <v>274</v>
      </c>
      <c r="C395" s="19" t="s">
        <v>1</v>
      </c>
      <c r="D395" s="21">
        <v>2056</v>
      </c>
      <c r="E395" s="16"/>
      <c r="F395" s="29"/>
    </row>
    <row r="396" spans="1:6" x14ac:dyDescent="0.25">
      <c r="A396" s="19"/>
      <c r="B396" s="20" t="s">
        <v>275</v>
      </c>
      <c r="C396" s="19"/>
      <c r="D396" s="21"/>
      <c r="E396" s="16"/>
      <c r="F396" s="29" t="str">
        <f t="shared" ref="F396" si="27">IF(C396&lt;&gt;"",TRUNC(D396*E396,2),"")</f>
        <v/>
      </c>
    </row>
    <row r="397" spans="1:6" x14ac:dyDescent="0.25">
      <c r="A397" s="19">
        <f>+A395+1</f>
        <v>1112</v>
      </c>
      <c r="B397" s="20" t="s">
        <v>276</v>
      </c>
      <c r="C397" s="19" t="s">
        <v>2</v>
      </c>
      <c r="D397" s="21">
        <v>450</v>
      </c>
      <c r="E397" s="16"/>
      <c r="F397" s="29"/>
    </row>
    <row r="398" spans="1:6" x14ac:dyDescent="0.25">
      <c r="A398" s="19">
        <f t="shared" si="26"/>
        <v>1113</v>
      </c>
      <c r="B398" s="20" t="s">
        <v>277</v>
      </c>
      <c r="C398" s="19" t="s">
        <v>2</v>
      </c>
      <c r="D398" s="21">
        <v>120</v>
      </c>
      <c r="E398" s="16"/>
      <c r="F398" s="29"/>
    </row>
    <row r="399" spans="1:6" x14ac:dyDescent="0.25">
      <c r="A399" s="19">
        <f t="shared" si="26"/>
        <v>1114</v>
      </c>
      <c r="B399" s="20" t="s">
        <v>228</v>
      </c>
      <c r="C399" s="19" t="s">
        <v>1</v>
      </c>
      <c r="D399" s="21">
        <v>400</v>
      </c>
      <c r="E399" s="16"/>
      <c r="F399" s="29"/>
    </row>
    <row r="400" spans="1:6" s="6" customFormat="1" ht="17.100000000000001" customHeight="1" x14ac:dyDescent="0.25">
      <c r="A400" s="19">
        <f t="shared" si="26"/>
        <v>1115</v>
      </c>
      <c r="B400" s="20" t="s">
        <v>229</v>
      </c>
      <c r="C400" s="19" t="s">
        <v>0</v>
      </c>
      <c r="D400" s="21">
        <v>8</v>
      </c>
      <c r="E400" s="16"/>
      <c r="F400" s="29"/>
    </row>
    <row r="401" spans="1:6" ht="19.899999999999999" customHeight="1" x14ac:dyDescent="0.25">
      <c r="A401" s="52" t="s">
        <v>123</v>
      </c>
      <c r="B401" s="52"/>
      <c r="C401" s="52"/>
      <c r="D401" s="52"/>
      <c r="E401" s="52"/>
      <c r="F401" s="34"/>
    </row>
    <row r="402" spans="1:6" ht="19.899999999999999" customHeight="1" x14ac:dyDescent="0.25">
      <c r="A402" s="30"/>
      <c r="B402" s="27" t="s">
        <v>224</v>
      </c>
      <c r="C402" s="33"/>
      <c r="D402" s="21"/>
      <c r="E402" s="16"/>
      <c r="F402" s="47"/>
    </row>
    <row r="403" spans="1:6" ht="25.5" x14ac:dyDescent="0.25">
      <c r="A403" s="19">
        <v>1201</v>
      </c>
      <c r="B403" s="20" t="s">
        <v>248</v>
      </c>
      <c r="C403" s="19" t="s">
        <v>11</v>
      </c>
      <c r="D403" s="21">
        <v>180000</v>
      </c>
      <c r="E403" s="16"/>
      <c r="F403" s="29"/>
    </row>
    <row r="404" spans="1:6" ht="25.5" x14ac:dyDescent="0.25">
      <c r="A404" s="19">
        <f>+A403+1</f>
        <v>1202</v>
      </c>
      <c r="B404" s="20" t="s">
        <v>252</v>
      </c>
      <c r="C404" s="19" t="s">
        <v>1</v>
      </c>
      <c r="D404" s="21">
        <v>1567</v>
      </c>
      <c r="E404" s="16"/>
      <c r="F404" s="29"/>
    </row>
    <row r="405" spans="1:6" x14ac:dyDescent="0.25">
      <c r="A405" s="19">
        <f t="shared" ref="A405:A412" si="28">+A404+1</f>
        <v>1203</v>
      </c>
      <c r="B405" s="20" t="s">
        <v>253</v>
      </c>
      <c r="C405" s="19" t="s">
        <v>2</v>
      </c>
      <c r="D405" s="21">
        <v>264</v>
      </c>
      <c r="E405" s="16"/>
      <c r="F405" s="29"/>
    </row>
    <row r="406" spans="1:6" x14ac:dyDescent="0.25">
      <c r="A406" s="19">
        <f t="shared" si="28"/>
        <v>1204</v>
      </c>
      <c r="B406" s="20" t="s">
        <v>264</v>
      </c>
      <c r="C406" s="19" t="s">
        <v>1</v>
      </c>
      <c r="D406" s="21">
        <v>264</v>
      </c>
      <c r="E406" s="16"/>
      <c r="F406" s="29"/>
    </row>
    <row r="407" spans="1:6" x14ac:dyDescent="0.25">
      <c r="A407" s="19">
        <f t="shared" si="28"/>
        <v>1205</v>
      </c>
      <c r="B407" s="20" t="s">
        <v>254</v>
      </c>
      <c r="C407" s="19" t="s">
        <v>2</v>
      </c>
      <c r="D407" s="21">
        <v>240</v>
      </c>
      <c r="E407" s="16"/>
      <c r="F407" s="29"/>
    </row>
    <row r="408" spans="1:6" x14ac:dyDescent="0.25">
      <c r="A408" s="19">
        <f t="shared" si="28"/>
        <v>1206</v>
      </c>
      <c r="B408" s="20" t="s">
        <v>255</v>
      </c>
      <c r="C408" s="19" t="s">
        <v>2</v>
      </c>
      <c r="D408" s="21">
        <v>90</v>
      </c>
      <c r="E408" s="16"/>
      <c r="F408" s="29"/>
    </row>
    <row r="409" spans="1:6" x14ac:dyDescent="0.25">
      <c r="A409" s="19">
        <f t="shared" si="28"/>
        <v>1207</v>
      </c>
      <c r="B409" s="20" t="s">
        <v>256</v>
      </c>
      <c r="C409" s="19" t="s">
        <v>2</v>
      </c>
      <c r="D409" s="21">
        <v>50</v>
      </c>
      <c r="E409" s="16"/>
      <c r="F409" s="29"/>
    </row>
    <row r="410" spans="1:6" x14ac:dyDescent="0.25">
      <c r="A410" s="19">
        <f t="shared" si="28"/>
        <v>1208</v>
      </c>
      <c r="B410" s="20" t="s">
        <v>257</v>
      </c>
      <c r="C410" s="19" t="s">
        <v>4</v>
      </c>
      <c r="D410" s="21">
        <v>1</v>
      </c>
      <c r="E410" s="16"/>
      <c r="F410" s="29"/>
    </row>
    <row r="411" spans="1:6" x14ac:dyDescent="0.25">
      <c r="A411" s="19">
        <f>+A410+1</f>
        <v>1209</v>
      </c>
      <c r="B411" s="20" t="s">
        <v>258</v>
      </c>
      <c r="C411" s="19" t="s">
        <v>0</v>
      </c>
      <c r="D411" s="21">
        <v>2</v>
      </c>
      <c r="E411" s="16"/>
      <c r="F411" s="29"/>
    </row>
    <row r="412" spans="1:6" x14ac:dyDescent="0.25">
      <c r="A412" s="19">
        <f t="shared" si="28"/>
        <v>1210</v>
      </c>
      <c r="B412" s="20" t="s">
        <v>259</v>
      </c>
      <c r="C412" s="19" t="s">
        <v>0</v>
      </c>
      <c r="D412" s="21">
        <v>2</v>
      </c>
      <c r="E412" s="16"/>
      <c r="F412" s="29"/>
    </row>
    <row r="413" spans="1:6" ht="19.899999999999999" customHeight="1" x14ac:dyDescent="0.25">
      <c r="A413" s="52" t="s">
        <v>225</v>
      </c>
      <c r="B413" s="52"/>
      <c r="C413" s="52"/>
      <c r="D413" s="52"/>
      <c r="E413" s="52"/>
      <c r="F413" s="34"/>
    </row>
    <row r="414" spans="1:6" ht="13.5" x14ac:dyDescent="0.25">
      <c r="A414" s="58"/>
      <c r="B414" s="59"/>
      <c r="C414" s="60"/>
      <c r="D414" s="61"/>
      <c r="E414" s="62"/>
      <c r="F414" s="63"/>
    </row>
    <row r="415" spans="1:6" ht="23.65" customHeight="1" x14ac:dyDescent="0.25">
      <c r="A415" s="51" t="s">
        <v>5</v>
      </c>
      <c r="B415" s="51"/>
      <c r="C415" s="51"/>
      <c r="D415" s="51"/>
      <c r="E415" s="51"/>
      <c r="F415" s="51"/>
    </row>
    <row r="416" spans="1:6" ht="13.5" x14ac:dyDescent="0.25">
      <c r="A416" s="7">
        <v>100</v>
      </c>
      <c r="B416" s="49" t="str">
        <f>+A64</f>
        <v>TOTAL GROS ŒUVRE</v>
      </c>
      <c r="C416" s="49"/>
      <c r="D416" s="49"/>
      <c r="E416" s="49"/>
      <c r="F416" s="8"/>
    </row>
    <row r="417" spans="1:6" ht="13.5" x14ac:dyDescent="0.25">
      <c r="A417" s="7">
        <v>200</v>
      </c>
      <c r="B417" s="49" t="str">
        <f>+A78</f>
        <v>TOTAL ETANCHEITE</v>
      </c>
      <c r="C417" s="49"/>
      <c r="D417" s="49"/>
      <c r="E417" s="49"/>
      <c r="F417" s="8"/>
    </row>
    <row r="418" spans="1:6" ht="13.5" x14ac:dyDescent="0.25">
      <c r="A418" s="7">
        <v>300</v>
      </c>
      <c r="B418" s="49" t="str">
        <f>+A95</f>
        <v>TOTAL REVETEMENTS</v>
      </c>
      <c r="C418" s="49"/>
      <c r="D418" s="49"/>
      <c r="E418" s="49"/>
      <c r="F418" s="8"/>
    </row>
    <row r="419" spans="1:6" ht="13.5" x14ac:dyDescent="0.25">
      <c r="A419" s="7">
        <v>400</v>
      </c>
      <c r="B419" s="49" t="str">
        <f>+A107</f>
        <v>TOTAL FAUX PLAFONDS</v>
      </c>
      <c r="C419" s="49"/>
      <c r="D419" s="49"/>
      <c r="E419" s="49"/>
      <c r="F419" s="8"/>
    </row>
    <row r="420" spans="1:6" ht="13.5" x14ac:dyDescent="0.25">
      <c r="A420" s="7">
        <v>500</v>
      </c>
      <c r="B420" s="49" t="str">
        <f>+A127</f>
        <v>TOTAL MENUISERIES</v>
      </c>
      <c r="C420" s="49"/>
      <c r="D420" s="49"/>
      <c r="E420" s="49"/>
      <c r="F420" s="8"/>
    </row>
    <row r="421" spans="1:6" ht="13.5" x14ac:dyDescent="0.25">
      <c r="A421" s="7">
        <v>600</v>
      </c>
      <c r="B421" s="49" t="str">
        <f>+A204</f>
        <v>TOTAL PLOMBERIE SANITAIRE - PROTECTION INCENDIE</v>
      </c>
      <c r="C421" s="49"/>
      <c r="D421" s="49"/>
      <c r="E421" s="49"/>
      <c r="F421" s="8"/>
    </row>
    <row r="422" spans="1:6" ht="13.5" x14ac:dyDescent="0.25">
      <c r="A422" s="7">
        <v>700</v>
      </c>
      <c r="B422" s="49" t="str">
        <f>+A241</f>
        <v>TOTAL CLIMATISATION - VENTILATION</v>
      </c>
      <c r="C422" s="49"/>
      <c r="D422" s="49"/>
      <c r="E422" s="49"/>
      <c r="F422" s="8"/>
    </row>
    <row r="423" spans="1:6" ht="13.5" x14ac:dyDescent="0.25">
      <c r="A423" s="7">
        <v>800</v>
      </c>
      <c r="B423" s="49" t="str">
        <f>+A346</f>
        <v>TOTAL ELECTRICITE CFO - LUSTRERIE</v>
      </c>
      <c r="C423" s="49"/>
      <c r="D423" s="49"/>
      <c r="E423" s="49"/>
      <c r="F423" s="8"/>
    </row>
    <row r="424" spans="1:6" ht="13.5" x14ac:dyDescent="0.25">
      <c r="A424" s="7">
        <v>900</v>
      </c>
      <c r="B424" s="49" t="str">
        <f>+A378</f>
        <v>TOTAL DETECTION INCENDIE-ASCENSEURS</v>
      </c>
      <c r="C424" s="49"/>
      <c r="D424" s="49"/>
      <c r="E424" s="49"/>
      <c r="F424" s="8"/>
    </row>
    <row r="425" spans="1:6" ht="13.5" x14ac:dyDescent="0.25">
      <c r="A425" s="7">
        <v>1000</v>
      </c>
      <c r="B425" s="49" t="str">
        <f>+A383</f>
        <v>TOTAL PEINTURE</v>
      </c>
      <c r="C425" s="49"/>
      <c r="D425" s="49"/>
      <c r="E425" s="49"/>
      <c r="F425" s="8"/>
    </row>
    <row r="426" spans="1:6" ht="13.5" x14ac:dyDescent="0.25">
      <c r="A426" s="7">
        <v>1100</v>
      </c>
      <c r="B426" s="49" t="str">
        <f>+A401</f>
        <v>TOTAL AMENAGEMENTS EXTERIEURS</v>
      </c>
      <c r="C426" s="49"/>
      <c r="D426" s="49"/>
      <c r="E426" s="49"/>
      <c r="F426" s="8"/>
    </row>
    <row r="427" spans="1:6" ht="13.5" x14ac:dyDescent="0.25">
      <c r="A427" s="7">
        <v>1200</v>
      </c>
      <c r="B427" s="49" t="str">
        <f>+A413</f>
        <v>TOTAL CHARPENTE METALLIQUE ET COUVERTURE</v>
      </c>
      <c r="C427" s="49"/>
      <c r="D427" s="49"/>
      <c r="E427" s="49"/>
      <c r="F427" s="8"/>
    </row>
    <row r="428" spans="1:6" x14ac:dyDescent="0.25">
      <c r="A428" s="50" t="s">
        <v>15</v>
      </c>
      <c r="B428" s="50"/>
      <c r="C428" s="50"/>
      <c r="D428" s="50"/>
      <c r="E428" s="50"/>
      <c r="F428" s="9"/>
    </row>
    <row r="429" spans="1:6" x14ac:dyDescent="0.25">
      <c r="A429" s="50" t="s">
        <v>131</v>
      </c>
      <c r="B429" s="50"/>
      <c r="C429" s="50"/>
      <c r="D429" s="50"/>
      <c r="E429" s="50"/>
      <c r="F429" s="9"/>
    </row>
    <row r="430" spans="1:6" x14ac:dyDescent="0.25">
      <c r="A430" s="48" t="s">
        <v>132</v>
      </c>
      <c r="B430" s="48"/>
      <c r="C430" s="48"/>
      <c r="D430" s="48"/>
      <c r="E430" s="48"/>
      <c r="F430" s="9"/>
    </row>
    <row r="437" spans="4:4" hidden="1" x14ac:dyDescent="0.25"/>
    <row r="438" spans="4:4" hidden="1" x14ac:dyDescent="0.25">
      <c r="D438" s="11">
        <f>(1+1+1.6*2)*3*5</f>
        <v>78</v>
      </c>
    </row>
    <row r="439" spans="4:4" hidden="1" x14ac:dyDescent="0.25">
      <c r="D439" s="11">
        <f>(5.4+1.2)*2*3</f>
        <v>39.6</v>
      </c>
    </row>
    <row r="440" spans="4:4" hidden="1" x14ac:dyDescent="0.25">
      <c r="D440" s="11">
        <f>14*3</f>
        <v>42</v>
      </c>
    </row>
    <row r="441" spans="4:4" hidden="1" x14ac:dyDescent="0.25">
      <c r="D441" s="11">
        <f>12.2*3</f>
        <v>36.599999999999994</v>
      </c>
    </row>
    <row r="442" spans="4:4" hidden="1" x14ac:dyDescent="0.25">
      <c r="D442" s="11">
        <f>24*3+13*3</f>
        <v>111</v>
      </c>
    </row>
    <row r="443" spans="4:4" hidden="1" x14ac:dyDescent="0.25">
      <c r="D443" s="11">
        <f>15*3</f>
        <v>45</v>
      </c>
    </row>
    <row r="444" spans="4:4" hidden="1" x14ac:dyDescent="0.25"/>
  </sheetData>
  <mergeCells count="30">
    <mergeCell ref="A378:E378"/>
    <mergeCell ref="A95:E95"/>
    <mergeCell ref="A2:F2"/>
    <mergeCell ref="A346:E346"/>
    <mergeCell ref="A64:E64"/>
    <mergeCell ref="A78:E78"/>
    <mergeCell ref="A415:F415"/>
    <mergeCell ref="B425:E425"/>
    <mergeCell ref="B426:E426"/>
    <mergeCell ref="A401:E401"/>
    <mergeCell ref="A383:E383"/>
    <mergeCell ref="B416:E416"/>
    <mergeCell ref="B417:E417"/>
    <mergeCell ref="A413:E413"/>
    <mergeCell ref="A430:E430"/>
    <mergeCell ref="B418:E418"/>
    <mergeCell ref="B419:E419"/>
    <mergeCell ref="B420:E420"/>
    <mergeCell ref="B421:E421"/>
    <mergeCell ref="B422:E422"/>
    <mergeCell ref="B423:E423"/>
    <mergeCell ref="B424:E424"/>
    <mergeCell ref="A428:E428"/>
    <mergeCell ref="A429:E429"/>
    <mergeCell ref="B427:E427"/>
    <mergeCell ref="B1:E1"/>
    <mergeCell ref="A241:E241"/>
    <mergeCell ref="A204:E204"/>
    <mergeCell ref="A127:E127"/>
    <mergeCell ref="A107:E107"/>
  </mergeCells>
  <phoneticPr fontId="4" type="noConversion"/>
  <printOptions horizontalCentered="1"/>
  <pageMargins left="0.59055118110236227" right="0.39370078740157483" top="0.59055118110236227" bottom="0.59055118110236227" header="0.31496062992125984" footer="0.31496062992125984"/>
  <pageSetup paperSize="9" scale="83" firstPageNumber="229" fitToHeight="0" orientation="portrait" useFirstPageNumber="1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Morad</dc:creator>
  <cp:lastModifiedBy>Omar LAARIF</cp:lastModifiedBy>
  <cp:lastPrinted>2026-08-19T11:47:20Z</cp:lastPrinted>
  <dcterms:created xsi:type="dcterms:W3CDTF">2015-06-05T18:17:20Z</dcterms:created>
  <dcterms:modified xsi:type="dcterms:W3CDTF">2026-08-19T11:47:25Z</dcterms:modified>
</cp:coreProperties>
</file>