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Poste ANAS\anass d\Mes Marchés (BC, AO ET CA)\les appels d'offres 2026\AO 218 2026 DAO 201-26 RN8 VERS DOUAR AIT ROUADI\AO 218-2026\"/>
    </mc:Choice>
  </mc:AlternateContent>
  <xr:revisionPtr revIDLastSave="0" documentId="8_{FCB432E6-67A3-41A8-9D14-16103A10FCD9}" xr6:coauthVersionLast="47" xr6:coauthVersionMax="47" xr10:uidLastSave="{00000000-0000-0000-0000-000000000000}"/>
  <bookViews>
    <workbookView xWindow="-120" yWindow="-120" windowWidth="29040" windowHeight="15720" tabRatio="865" xr2:uid="{A0E41BFE-9263-467A-ADE8-CC4B0DD5595F}"/>
  </bookViews>
  <sheets>
    <sheet name="BPDE" sheetId="104" r:id="rId1"/>
    <sheet name="PROTECTIONS EN GABIONS" sheetId="51" state="hidden" r:id="rId2"/>
    <sheet name="RécapDalots" sheetId="71" state="hidden" r:id="rId3"/>
  </sheets>
  <definedNames>
    <definedName name="_xlnm._FilterDatabase" localSheetId="1" hidden="1">'PROTECTIONS EN GABIONS'!$B$8:$L$18</definedName>
    <definedName name="A">#N/A</definedName>
    <definedName name="_xlnm.Criteria" localSheetId="2">#REF!</definedName>
    <definedName name="_xlnm.Criteria">#REF!</definedName>
    <definedName name="DALOT">#N/A</definedName>
    <definedName name="_xlnm.Extract" localSheetId="2">#REF!</definedName>
    <definedName name="_xlnm.Extract">#REF!</definedName>
    <definedName name="K">#N/A</definedName>
    <definedName name="MAX24H" localSheetId="2">#REF!</definedName>
    <definedName name="MAX24H">#REF!</definedName>
    <definedName name="PERIODE">#N/A</definedName>
    <definedName name="PLUIE">#N/A</definedName>
    <definedName name="Sérieprix" localSheetId="2">#REF!</definedName>
    <definedName name="Sérieprix">#REF!</definedName>
    <definedName name="_xlnm.Print_Area" localSheetId="0">BPDE!$A$1:$F$26</definedName>
    <definedName name="_xlnm.Print_Area" localSheetId="1">'PROTECTIONS EN GABIONS'!$B$1:$L$19</definedName>
    <definedName name="_xlnm.Print_Area" localSheetId="2">RécapDalots!$A$1:$H$73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7" i="71" l="1"/>
  <c r="G12" i="71"/>
  <c r="G19" i="71"/>
  <c r="G11" i="71"/>
  <c r="G61" i="71"/>
  <c r="G49" i="71"/>
  <c r="G43" i="71"/>
  <c r="G31" i="71"/>
  <c r="G25" i="71"/>
  <c r="G10" i="71"/>
  <c r="G13" i="71"/>
  <c r="G7" i="71"/>
  <c r="C71" i="71"/>
  <c r="C72" i="71"/>
  <c r="C65" i="71"/>
  <c r="C66" i="71"/>
  <c r="C59" i="71"/>
  <c r="C60" i="71"/>
  <c r="C53" i="71"/>
  <c r="C54" i="71"/>
  <c r="C47" i="71"/>
  <c r="C48" i="71"/>
  <c r="C41" i="71"/>
  <c r="C42" i="71"/>
  <c r="C11" i="71"/>
  <c r="C17" i="71"/>
  <c r="C23" i="71"/>
  <c r="C29" i="71"/>
  <c r="C35" i="71"/>
  <c r="C12" i="71"/>
  <c r="C18" i="71"/>
  <c r="C24" i="71"/>
  <c r="C30" i="71"/>
  <c r="C36" i="71"/>
  <c r="G78" i="71"/>
  <c r="C77" i="71"/>
  <c r="C76" i="71"/>
  <c r="C70" i="71"/>
  <c r="C64" i="71"/>
  <c r="C58" i="71"/>
  <c r="C52" i="71"/>
  <c r="C46" i="71"/>
  <c r="C40" i="71"/>
  <c r="C10" i="71"/>
  <c r="C16" i="71"/>
  <c r="C22" i="71"/>
  <c r="C28" i="71"/>
  <c r="C34" i="71"/>
  <c r="E9" i="51"/>
  <c r="E10" i="51"/>
  <c r="E11" i="51"/>
  <c r="E12" i="51"/>
  <c r="E13" i="51"/>
  <c r="H13" i="51"/>
  <c r="E14" i="51"/>
  <c r="E15" i="51"/>
  <c r="E16" i="51"/>
  <c r="E17" i="51"/>
  <c r="H17" i="51"/>
  <c r="E18" i="51"/>
  <c r="E8" i="51"/>
  <c r="O19" i="51"/>
  <c r="N19" i="51"/>
  <c r="M19" i="51"/>
  <c r="C18" i="51"/>
  <c r="F18" i="51"/>
  <c r="A18" i="51"/>
  <c r="D18" i="51"/>
  <c r="H18" i="51"/>
  <c r="C17" i="51"/>
  <c r="F17" i="51"/>
  <c r="A17" i="51"/>
  <c r="D17" i="51"/>
  <c r="C16" i="51"/>
  <c r="F16" i="51"/>
  <c r="A16" i="51"/>
  <c r="D16" i="51"/>
  <c r="C15" i="51"/>
  <c r="F15" i="51"/>
  <c r="A15" i="51"/>
  <c r="D15" i="51"/>
  <c r="C14" i="51"/>
  <c r="F14" i="51"/>
  <c r="A14" i="51"/>
  <c r="D14" i="51"/>
  <c r="C13" i="51"/>
  <c r="F13" i="51"/>
  <c r="A13" i="51"/>
  <c r="D13" i="51"/>
  <c r="C12" i="51"/>
  <c r="F12" i="51"/>
  <c r="A12" i="51"/>
  <c r="D12" i="51"/>
  <c r="C11" i="51"/>
  <c r="F11" i="51"/>
  <c r="H11" i="51"/>
  <c r="A11" i="51"/>
  <c r="D11" i="51"/>
  <c r="C10" i="51"/>
  <c r="F10" i="51"/>
  <c r="A10" i="51"/>
  <c r="D10" i="51"/>
  <c r="H10" i="51"/>
  <c r="C9" i="51"/>
  <c r="F9" i="51"/>
  <c r="A9" i="51"/>
  <c r="D9" i="51"/>
  <c r="H9" i="51"/>
  <c r="C8" i="51"/>
  <c r="F8" i="51"/>
  <c r="A8" i="51"/>
  <c r="D8" i="51"/>
  <c r="H8" i="51"/>
  <c r="G55" i="71"/>
  <c r="G73" i="71"/>
  <c r="H15" i="51"/>
  <c r="K15" i="51"/>
  <c r="K10" i="51"/>
  <c r="L10" i="51"/>
  <c r="H16" i="51"/>
  <c r="L18" i="51"/>
  <c r="K18" i="51"/>
  <c r="L8" i="51"/>
  <c r="K8" i="51"/>
  <c r="L17" i="51"/>
  <c r="K17" i="51"/>
  <c r="H14" i="51"/>
  <c r="K9" i="51"/>
  <c r="L9" i="51"/>
  <c r="L13" i="51"/>
  <c r="K13" i="51"/>
  <c r="K11" i="51"/>
  <c r="L11" i="51"/>
  <c r="H12" i="51"/>
  <c r="L15" i="51"/>
  <c r="K16" i="51"/>
  <c r="L16" i="51"/>
  <c r="K14" i="51"/>
  <c r="L14" i="51"/>
  <c r="L12" i="51"/>
  <c r="K12" i="51"/>
</calcChain>
</file>

<file path=xl/sharedStrings.xml><?xml version="1.0" encoding="utf-8"?>
<sst xmlns="http://schemas.openxmlformats.org/spreadsheetml/2006/main" count="113" uniqueCount="72">
  <si>
    <t>ml</t>
  </si>
  <si>
    <t>REMBLAIEMENT DES FOUILLES</t>
  </si>
  <si>
    <t>PT</t>
  </si>
  <si>
    <t>G</t>
  </si>
  <si>
    <t>D</t>
  </si>
  <si>
    <t>AVANT METRE DES PROTECTIONS EN GABIONS</t>
  </si>
  <si>
    <t>POUR LA STABILITE DES TALUS</t>
  </si>
  <si>
    <t>Absc_avant</t>
  </si>
  <si>
    <t>Abscisse</t>
  </si>
  <si>
    <t>Absc_après</t>
  </si>
  <si>
    <t>Coté</t>
  </si>
  <si>
    <t>Linéaire</t>
  </si>
  <si>
    <t>Surface</t>
  </si>
  <si>
    <t>Volume</t>
  </si>
  <si>
    <t>(m)</t>
  </si>
  <si>
    <t>gabions (m²)</t>
  </si>
  <si>
    <t>fouilles (m²)</t>
  </si>
  <si>
    <r>
      <t>gabions (m</t>
    </r>
    <r>
      <rPr>
        <b/>
        <vertAlign val="superscript"/>
        <sz val="11"/>
        <rFont val="Times New Roman"/>
        <family val="1"/>
      </rPr>
      <t>3</t>
    </r>
    <r>
      <rPr>
        <b/>
        <sz val="11"/>
        <rFont val="Times New Roman"/>
        <family val="1"/>
      </rPr>
      <t>)</t>
    </r>
  </si>
  <si>
    <r>
      <t>fouilles (m</t>
    </r>
    <r>
      <rPr>
        <b/>
        <vertAlign val="superscript"/>
        <sz val="11"/>
        <rFont val="Times New Roman"/>
        <family val="1"/>
      </rPr>
      <t>3</t>
    </r>
    <r>
      <rPr>
        <b/>
        <sz val="11"/>
        <rFont val="Times New Roman"/>
        <family val="1"/>
      </rPr>
      <t>)</t>
    </r>
  </si>
  <si>
    <t>Total :</t>
  </si>
  <si>
    <t>U</t>
  </si>
  <si>
    <t>AVANT METRE RECAPITULATIF DES DALOTS</t>
  </si>
  <si>
    <t>TERRASSEMENTS</t>
  </si>
  <si>
    <t>Total  …………………………………………</t>
  </si>
  <si>
    <r>
      <t>m</t>
    </r>
    <r>
      <rPr>
        <b/>
        <vertAlign val="superscript"/>
        <sz val="10"/>
        <rFont val="Arial"/>
        <family val="2"/>
      </rPr>
      <t>3</t>
    </r>
  </si>
  <si>
    <t xml:space="preserve">GABIONS </t>
  </si>
  <si>
    <t>BETON DE PROPRETE</t>
  </si>
  <si>
    <t>BETON POUR BA</t>
  </si>
  <si>
    <t>ARMATURES</t>
  </si>
  <si>
    <t>Kg</t>
  </si>
  <si>
    <t>BADIGEONAGE</t>
  </si>
  <si>
    <r>
      <t>m</t>
    </r>
    <r>
      <rPr>
        <b/>
        <vertAlign val="superscript"/>
        <sz val="10"/>
        <rFont val="Arial"/>
        <family val="2"/>
      </rPr>
      <t>2</t>
    </r>
  </si>
  <si>
    <t>COUCHE DE DRAINAGE</t>
  </si>
  <si>
    <t>GROS BETON</t>
  </si>
  <si>
    <t>GEOTEXTILE</t>
  </si>
  <si>
    <t>TUYAU  Ø160</t>
  </si>
  <si>
    <t>JOINT WATERSTOP</t>
  </si>
  <si>
    <t>JOINT SEC</t>
  </si>
  <si>
    <t>Dalot du PT17</t>
  </si>
  <si>
    <t>Dalot du PT196</t>
  </si>
  <si>
    <t>Dalot du PT199</t>
  </si>
  <si>
    <t>N°</t>
  </si>
  <si>
    <t>ML</t>
  </si>
  <si>
    <t>M²</t>
  </si>
  <si>
    <t>DESIGNATION DES TRAVAUX</t>
  </si>
  <si>
    <t>UNITE</t>
  </si>
  <si>
    <t>PRIX</t>
  </si>
  <si>
    <t>TOTAL HORS T.V.A</t>
  </si>
  <si>
    <t>TAUX T.V.A  20%</t>
  </si>
  <si>
    <t>TOTAL T.T.C</t>
  </si>
  <si>
    <t>Fourniture et mise en œuvre de la Couche de base GNA</t>
  </si>
  <si>
    <t>Traçage de la chaussée avec peinture rétro-réfléchissante</t>
  </si>
  <si>
    <t>Fourniture transport et pose de Pavés autobloquant de 6 cm y/c lit de sable</t>
  </si>
  <si>
    <t>Fourniture transport et pose de Pavés autobloquant de 8 cm y/c lit de sable</t>
  </si>
  <si>
    <t>Fourniture et pose de bordure type I2, y compris peinture</t>
  </si>
  <si>
    <t>Fourniture et pose de conduite Ø400 en PEHD série 1 y/c Terrassement et lit de pose, remblai primaire et secondaire</t>
  </si>
  <si>
    <t>Bouche d’égout à grille y compris cadre et grille en fonte ductile D400</t>
  </si>
  <si>
    <t>Fourreau Ø 200 en PVC S-1 y/c terrassement, lit de pose et remblai compacté</t>
  </si>
  <si>
    <t>Fourniture et pose des panneaux de direction</t>
  </si>
  <si>
    <t>TOTAL HT</t>
  </si>
  <si>
    <t>ROYAUME DU MAROC
MINISTERE DE L’INTERIEUR
REGION BENI MELLAL-KHENIFRA
AGENCE REGIONALE D’EXECUTION DES PROJETS</t>
  </si>
  <si>
    <r>
      <t>M</t>
    </r>
    <r>
      <rPr>
        <b/>
        <vertAlign val="superscript"/>
        <sz val="13"/>
        <rFont val="Garamond"/>
        <family val="1"/>
      </rPr>
      <t>3</t>
    </r>
  </si>
  <si>
    <t>Fourniture et pose des panneaux de signalisation</t>
  </si>
  <si>
    <t>T</t>
  </si>
  <si>
    <t xml:space="preserve">QTE </t>
  </si>
  <si>
    <t>Reprofilage en EB 0/10</t>
  </si>
  <si>
    <t xml:space="preserve">Revêtement en enrobé dense de 5 cm </t>
  </si>
  <si>
    <t xml:space="preserve">Accotements betonnes </t>
  </si>
  <si>
    <t>Préparation du support des travaux d'élargissement de la chaussée y compris terrassements, décapage et mise en forme</t>
  </si>
  <si>
    <t>Objet :TRAVAUX DE CONSTRUCTION DE LA ROUTE NON CLASSÉE RELIANT LA RN N° 8 AU DOUAR AÏT ROUADI, RELEVANT DE LA COMMUNE DE SEMGUET, PROVINCE DE BÉNI MELLAL – LOT UNIQUE –</t>
  </si>
  <si>
    <t>BPDE</t>
  </si>
  <si>
    <t>AO N°218/AREP-BK/2026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</si>
</sst>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#,##0.00\ &quot;DH&quot;;[Red]\-#,##0.00\ &quot;DH&quot;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_-* #,##0.00\ _F_-;\-* #,##0.00\ _F_-;_-* &quot;-&quot;??\ _F_-;_-@_-"/>
    <numFmt numFmtId="167" formatCode="_-* #,##0.00\ [$€]_-;\-* #,##0.00\ [$€]_-;_-* &quot;-&quot;??\ [$€]_-;_-@_-"/>
    <numFmt numFmtId="168" formatCode="_-* #,##0\ _€_-;\-* #,##0\ _€_-;_-* &quot;-&quot;??\ _€_-;_-@_-"/>
    <numFmt numFmtId="169" formatCode="_-* #,##0.00\ _D_H_s_-;\-* #,##0.00\ _D_H_s_-;_-* &quot;-&quot;??\ _D_H_s_-;_-@_-"/>
  </numFmts>
  <fonts count="43">
    <font>
      <sz val="10"/>
      <name val="Times New Roman"/>
    </font>
    <font>
      <sz val="10"/>
      <name val="Times New Roman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u/>
      <sz val="11"/>
      <name val="Arial"/>
      <family val="2"/>
    </font>
    <font>
      <sz val="11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b/>
      <sz val="9"/>
      <name val="Arial"/>
      <family val="2"/>
    </font>
    <font>
      <sz val="10"/>
      <name val="Times New Roman"/>
      <family val="1"/>
    </font>
    <font>
      <b/>
      <u/>
      <sz val="11"/>
      <name val="Times New Roman"/>
      <family val="1"/>
    </font>
    <font>
      <b/>
      <sz val="11"/>
      <name val="Times New Roman"/>
      <family val="1"/>
    </font>
    <font>
      <b/>
      <vertAlign val="superscript"/>
      <sz val="11"/>
      <name val="Times New Roman"/>
      <family val="1"/>
    </font>
    <font>
      <sz val="8"/>
      <name val="Times New Roman"/>
      <family val="1"/>
    </font>
    <font>
      <sz val="11"/>
      <color indexed="8"/>
      <name val="Calibri"/>
      <family val="2"/>
    </font>
    <font>
      <sz val="10"/>
      <name val="Helv"/>
    </font>
    <font>
      <sz val="10"/>
      <name val="Times New Roman"/>
      <family val="1"/>
    </font>
    <font>
      <b/>
      <u/>
      <sz val="10"/>
      <name val="Arial"/>
      <family val="2"/>
    </font>
    <font>
      <sz val="10"/>
      <name val="Times New Roman"/>
      <family val="1"/>
    </font>
    <font>
      <sz val="9"/>
      <name val="Arial"/>
      <family val="2"/>
    </font>
    <font>
      <sz val="9"/>
      <name val="Times New Roman"/>
      <family val="1"/>
    </font>
    <font>
      <b/>
      <vertAlign val="superscript"/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hadow/>
      <sz val="14"/>
      <name val="Garamond"/>
      <family val="1"/>
    </font>
    <font>
      <sz val="12"/>
      <name val="Garamond"/>
      <family val="1"/>
    </font>
    <font>
      <b/>
      <sz val="12"/>
      <name val="Garamond"/>
      <family val="1"/>
    </font>
    <font>
      <sz val="10"/>
      <name val="Arial"/>
      <family val="2"/>
    </font>
    <font>
      <sz val="8"/>
      <name val="Arial"/>
      <family val="2"/>
    </font>
    <font>
      <sz val="10"/>
      <name val="Courier"/>
      <family val="3"/>
    </font>
    <font>
      <sz val="10"/>
      <name val="Geneva"/>
    </font>
    <font>
      <sz val="13"/>
      <name val="Garamond"/>
      <family val="1"/>
    </font>
    <font>
      <b/>
      <sz val="13"/>
      <name val="Garamond"/>
      <family val="1"/>
    </font>
    <font>
      <b/>
      <vertAlign val="superscript"/>
      <sz val="13"/>
      <name val="Garamond"/>
      <family val="1"/>
    </font>
    <font>
      <sz val="11"/>
      <color theme="1"/>
      <name val="Calibri"/>
      <family val="2"/>
      <scheme val="minor"/>
    </font>
    <font>
      <b/>
      <sz val="11"/>
      <color rgb="FF002060"/>
      <name val="Garamond"/>
      <family val="1"/>
    </font>
    <font>
      <b/>
      <sz val="12"/>
      <color rgb="FF002060"/>
      <name val="Garamond"/>
      <family val="1"/>
    </font>
    <font>
      <sz val="12"/>
      <color theme="1"/>
      <name val="Century"/>
      <family val="1"/>
    </font>
    <font>
      <b/>
      <sz val="13"/>
      <color theme="1"/>
      <name val="Garamond"/>
      <family val="1"/>
    </font>
    <font>
      <sz val="13"/>
      <color theme="1"/>
      <name val="Garamond"/>
      <family val="1"/>
    </font>
    <font>
      <b/>
      <sz val="14"/>
      <color theme="1"/>
      <name val="Garamond"/>
      <family val="1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CC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77">
    <xf numFmtId="0" fontId="0" fillId="0" borderId="0"/>
    <xf numFmtId="167" fontId="1" fillId="0" borderId="0" applyFont="0" applyFill="0" applyBorder="0" applyAlignment="0" applyProtection="0"/>
    <xf numFmtId="167" fontId="25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1" fillId="0" borderId="0" applyFont="0" applyFill="0" applyBorder="0" applyAlignment="0" applyProtection="0"/>
    <xf numFmtId="165" fontId="16" fillId="0" borderId="0" applyFont="0" applyFill="0" applyBorder="0" applyAlignment="0" applyProtection="0"/>
    <xf numFmtId="166" fontId="7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6" fillId="0" borderId="0" applyFont="0" applyFill="0" applyBorder="0" applyAlignment="0" applyProtection="0"/>
    <xf numFmtId="8" fontId="7" fillId="0" borderId="0" applyFont="0" applyFill="0" applyBorder="0" applyAlignment="0" applyProtection="0"/>
    <xf numFmtId="8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0" fillId="0" borderId="0" applyBorder="0" applyProtection="0">
      <alignment horizontal="left" vertical="top" wrapText="1"/>
      <protection locked="0"/>
    </xf>
    <xf numFmtId="0" fontId="30" fillId="0" borderId="0" applyBorder="0" applyProtection="0">
      <alignment horizontal="left" vertical="top" wrapText="1"/>
      <protection locked="0"/>
    </xf>
    <xf numFmtId="166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8" fontId="7" fillId="0" borderId="0" applyFont="0" applyFill="0" applyBorder="0" applyAlignment="0" applyProtection="0"/>
    <xf numFmtId="8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6" fontId="25" fillId="0" borderId="0" applyFont="0" applyFill="0" applyBorder="0" applyAlignment="0" applyProtection="0"/>
    <xf numFmtId="165" fontId="36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1" fillId="0" borderId="0"/>
    <xf numFmtId="0" fontId="31" fillId="0" borderId="0"/>
    <xf numFmtId="0" fontId="7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18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9" fillId="0" borderId="0"/>
    <xf numFmtId="0" fontId="8" fillId="3" borderId="19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</cellStyleXfs>
  <cellXfs count="95">
    <xf numFmtId="0" fontId="0" fillId="0" borderId="0" xfId="0"/>
    <xf numFmtId="0" fontId="2" fillId="0" borderId="0" xfId="0" applyFont="1"/>
    <xf numFmtId="0" fontId="6" fillId="2" borderId="0" xfId="47" applyFont="1" applyFill="1" applyAlignment="1">
      <alignment horizontal="center" vertical="center"/>
    </xf>
    <xf numFmtId="0" fontId="12" fillId="2" borderId="0" xfId="47" applyFont="1" applyFill="1" applyAlignment="1">
      <alignment horizontal="center" vertical="center"/>
    </xf>
    <xf numFmtId="0" fontId="13" fillId="2" borderId="0" xfId="47" applyFont="1" applyFill="1" applyAlignment="1">
      <alignment horizontal="center" vertical="center"/>
    </xf>
    <xf numFmtId="0" fontId="13" fillId="2" borderId="1" xfId="47" applyFont="1" applyFill="1" applyBorder="1" applyAlignment="1">
      <alignment horizontal="center" vertical="center"/>
    </xf>
    <xf numFmtId="0" fontId="13" fillId="2" borderId="2" xfId="47" applyFont="1" applyFill="1" applyBorder="1" applyAlignment="1">
      <alignment horizontal="center" vertical="center"/>
    </xf>
    <xf numFmtId="0" fontId="13" fillId="2" borderId="3" xfId="47" applyFont="1" applyFill="1" applyBorder="1" applyAlignment="1">
      <alignment horizontal="center" vertical="center"/>
    </xf>
    <xf numFmtId="0" fontId="13" fillId="2" borderId="4" xfId="47" applyFont="1" applyFill="1" applyBorder="1" applyAlignment="1">
      <alignment horizontal="center" vertical="center"/>
    </xf>
    <xf numFmtId="0" fontId="13" fillId="2" borderId="5" xfId="47" applyFont="1" applyFill="1" applyBorder="1" applyAlignment="1">
      <alignment horizontal="center" vertical="center"/>
    </xf>
    <xf numFmtId="0" fontId="13" fillId="2" borderId="6" xfId="47" applyFont="1" applyFill="1" applyBorder="1" applyAlignment="1">
      <alignment horizontal="center" vertical="center"/>
    </xf>
    <xf numFmtId="3" fontId="6" fillId="2" borderId="0" xfId="47" applyNumberFormat="1" applyFont="1" applyFill="1" applyAlignment="1">
      <alignment horizontal="center" vertical="center"/>
    </xf>
    <xf numFmtId="3" fontId="6" fillId="2" borderId="7" xfId="47" applyNumberFormat="1" applyFont="1" applyFill="1" applyBorder="1" applyAlignment="1">
      <alignment horizontal="center" vertical="center"/>
    </xf>
    <xf numFmtId="3" fontId="6" fillId="2" borderId="4" xfId="47" applyNumberFormat="1" applyFont="1" applyFill="1" applyBorder="1" applyAlignment="1">
      <alignment horizontal="center" vertical="center"/>
    </xf>
    <xf numFmtId="4" fontId="6" fillId="2" borderId="5" xfId="47" applyNumberFormat="1" applyFont="1" applyFill="1" applyBorder="1" applyAlignment="1">
      <alignment horizontal="center" vertical="center"/>
    </xf>
    <xf numFmtId="4" fontId="6" fillId="2" borderId="6" xfId="47" applyNumberFormat="1" applyFont="1" applyFill="1" applyBorder="1" applyAlignment="1">
      <alignment horizontal="center" vertical="center"/>
    </xf>
    <xf numFmtId="4" fontId="6" fillId="2" borderId="0" xfId="47" applyNumberFormat="1" applyFont="1" applyFill="1" applyAlignment="1">
      <alignment horizontal="center" vertical="center"/>
    </xf>
    <xf numFmtId="1" fontId="13" fillId="2" borderId="8" xfId="47" applyNumberFormat="1" applyFont="1" applyFill="1" applyBorder="1" applyAlignment="1">
      <alignment horizontal="center" vertical="center"/>
    </xf>
    <xf numFmtId="0" fontId="3" fillId="0" borderId="0" xfId="9" applyNumberFormat="1" applyFont="1" applyFill="1"/>
    <xf numFmtId="0" fontId="19" fillId="0" borderId="0" xfId="9" applyNumberFormat="1" applyFont="1" applyFill="1" applyAlignment="1"/>
    <xf numFmtId="0" fontId="2" fillId="0" borderId="0" xfId="0" applyFont="1" applyAlignment="1">
      <alignment horizontal="right"/>
    </xf>
    <xf numFmtId="166" fontId="3" fillId="0" borderId="0" xfId="9" applyFont="1" applyFill="1"/>
    <xf numFmtId="0" fontId="2" fillId="0" borderId="0" xfId="32" applyNumberFormat="1" applyFont="1" applyFill="1"/>
    <xf numFmtId="2" fontId="2" fillId="0" borderId="0" xfId="32" applyNumberFormat="1" applyFont="1" applyFill="1"/>
    <xf numFmtId="2" fontId="21" fillId="0" borderId="0" xfId="32" applyNumberFormat="1" applyFont="1" applyFill="1"/>
    <xf numFmtId="166" fontId="2" fillId="0" borderId="0" xfId="32" applyFont="1" applyFill="1"/>
    <xf numFmtId="166" fontId="3" fillId="0" borderId="0" xfId="32" applyFont="1" applyFill="1"/>
    <xf numFmtId="2" fontId="3" fillId="0" borderId="0" xfId="9" applyNumberFormat="1" applyFont="1" applyFill="1"/>
    <xf numFmtId="0" fontId="7" fillId="0" borderId="0" xfId="32" applyNumberFormat="1" applyFont="1" applyFill="1"/>
    <xf numFmtId="0" fontId="7" fillId="0" borderId="0" xfId="32" applyNumberFormat="1" applyFont="1" applyFill="1" applyAlignment="1">
      <alignment horizontal="right"/>
    </xf>
    <xf numFmtId="2" fontId="7" fillId="0" borderId="0" xfId="32" applyNumberFormat="1" applyFont="1" applyFill="1"/>
    <xf numFmtId="2" fontId="22" fillId="0" borderId="0" xfId="32" applyNumberFormat="1" applyFont="1" applyFill="1" applyAlignment="1">
      <alignment horizontal="center"/>
    </xf>
    <xf numFmtId="2" fontId="3" fillId="0" borderId="0" xfId="32" applyNumberFormat="1" applyFont="1" applyFill="1"/>
    <xf numFmtId="2" fontId="10" fillId="0" borderId="9" xfId="32" applyNumberFormat="1" applyFont="1" applyFill="1" applyBorder="1" applyAlignment="1">
      <alignment horizontal="center"/>
    </xf>
    <xf numFmtId="0" fontId="3" fillId="0" borderId="0" xfId="32" applyNumberFormat="1" applyFont="1" applyFill="1"/>
    <xf numFmtId="166" fontId="2" fillId="0" borderId="0" xfId="0" applyNumberFormat="1" applyFont="1"/>
    <xf numFmtId="2" fontId="10" fillId="0" borderId="0" xfId="32" applyNumberFormat="1" applyFont="1" applyFill="1" applyBorder="1"/>
    <xf numFmtId="166" fontId="22" fillId="0" borderId="0" xfId="32" applyFont="1" applyFill="1" applyAlignment="1">
      <alignment horizontal="center"/>
    </xf>
    <xf numFmtId="166" fontId="10" fillId="0" borderId="9" xfId="32" applyFont="1" applyFill="1" applyBorder="1" applyAlignment="1">
      <alignment horizontal="center"/>
    </xf>
    <xf numFmtId="0" fontId="9" fillId="0" borderId="0" xfId="32" applyNumberFormat="1" applyFont="1" applyFill="1"/>
    <xf numFmtId="0" fontId="21" fillId="0" borderId="0" xfId="32" applyNumberFormat="1" applyFont="1" applyFill="1"/>
    <xf numFmtId="2" fontId="21" fillId="0" borderId="0" xfId="32" applyNumberFormat="1" applyFont="1" applyFill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7" fillId="0" borderId="0" xfId="49" applyFont="1" applyAlignment="1">
      <alignment horizontal="center" vertical="center"/>
    </xf>
    <xf numFmtId="0" fontId="38" fillId="0" borderId="0" xfId="49" applyFont="1" applyAlignment="1">
      <alignment horizontal="center" vertical="center" wrapText="1"/>
    </xf>
    <xf numFmtId="0" fontId="38" fillId="0" borderId="0" xfId="49" applyFont="1" applyAlignment="1">
      <alignment horizontal="center" vertical="center"/>
    </xf>
    <xf numFmtId="4" fontId="38" fillId="0" borderId="0" xfId="49" applyNumberFormat="1" applyFont="1" applyAlignment="1">
      <alignment horizontal="center" vertical="center"/>
    </xf>
    <xf numFmtId="4" fontId="38" fillId="0" borderId="0" xfId="49" applyNumberFormat="1" applyFont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4" fontId="28" fillId="4" borderId="10" xfId="49" applyNumberFormat="1" applyFont="1" applyFill="1" applyBorder="1" applyAlignment="1">
      <alignment horizontal="right" vertical="center"/>
    </xf>
    <xf numFmtId="4" fontId="28" fillId="0" borderId="0" xfId="49" applyNumberFormat="1" applyFont="1" applyAlignment="1">
      <alignment horizontal="right" vertical="center"/>
    </xf>
    <xf numFmtId="0" fontId="27" fillId="0" borderId="0" xfId="49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33" fillId="0" borderId="5" xfId="49" applyFont="1" applyBorder="1" applyAlignment="1">
      <alignment horizontal="left" vertical="center" wrapText="1"/>
    </xf>
    <xf numFmtId="4" fontId="33" fillId="0" borderId="5" xfId="49" applyNumberFormat="1" applyFont="1" applyBorder="1" applyAlignment="1">
      <alignment horizontal="right" vertical="center" wrapText="1"/>
    </xf>
    <xf numFmtId="0" fontId="24" fillId="0" borderId="0" xfId="54" applyFont="1"/>
    <xf numFmtId="0" fontId="39" fillId="0" borderId="0" xfId="54" applyFont="1"/>
    <xf numFmtId="0" fontId="24" fillId="0" borderId="0" xfId="54" applyFont="1" applyAlignment="1">
      <alignment horizontal="left"/>
    </xf>
    <xf numFmtId="0" fontId="34" fillId="0" borderId="5" xfId="49" applyFont="1" applyBorder="1" applyAlignment="1">
      <alignment horizontal="center" vertical="center" wrapText="1"/>
    </xf>
    <xf numFmtId="4" fontId="34" fillId="0" borderId="5" xfId="49" applyNumberFormat="1" applyFont="1" applyBorder="1" applyAlignment="1">
      <alignment horizontal="right" vertical="center" wrapText="1"/>
    </xf>
    <xf numFmtId="0" fontId="37" fillId="4" borderId="5" xfId="49" applyFont="1" applyFill="1" applyBorder="1" applyAlignment="1">
      <alignment horizontal="center" vertical="center"/>
    </xf>
    <xf numFmtId="0" fontId="37" fillId="4" borderId="5" xfId="49" applyFont="1" applyFill="1" applyBorder="1" applyAlignment="1">
      <alignment horizontal="center" vertical="center" wrapText="1"/>
    </xf>
    <xf numFmtId="0" fontId="40" fillId="0" borderId="5" xfId="49" applyFont="1" applyBorder="1" applyAlignment="1">
      <alignment horizontal="center" vertical="center" wrapText="1"/>
    </xf>
    <xf numFmtId="0" fontId="41" fillId="0" borderId="5" xfId="49" applyFont="1" applyBorder="1" applyAlignment="1">
      <alignment horizontal="left" vertical="center" wrapText="1"/>
    </xf>
    <xf numFmtId="4" fontId="41" fillId="0" borderId="5" xfId="49" applyNumberFormat="1" applyFont="1" applyBorder="1" applyAlignment="1">
      <alignment horizontal="right" vertical="center" wrapText="1"/>
    </xf>
    <xf numFmtId="0" fontId="37" fillId="4" borderId="11" xfId="49" applyFont="1" applyFill="1" applyBorder="1" applyAlignment="1">
      <alignment horizontal="center" vertical="center"/>
    </xf>
    <xf numFmtId="4" fontId="37" fillId="4" borderId="5" xfId="49" applyNumberFormat="1" applyFont="1" applyFill="1" applyBorder="1" applyAlignment="1">
      <alignment horizontal="center" vertical="center"/>
    </xf>
    <xf numFmtId="166" fontId="0" fillId="0" borderId="0" xfId="4" applyFont="1" applyFill="1" applyAlignment="1">
      <alignment vertical="center"/>
    </xf>
    <xf numFmtId="166" fontId="39" fillId="0" borderId="0" xfId="4" applyFont="1"/>
    <xf numFmtId="0" fontId="38" fillId="4" borderId="12" xfId="49" applyFont="1" applyFill="1" applyBorder="1" applyAlignment="1">
      <alignment horizontal="center" vertical="center" wrapText="1"/>
    </xf>
    <xf numFmtId="0" fontId="38" fillId="4" borderId="13" xfId="49" applyFont="1" applyFill="1" applyBorder="1" applyAlignment="1">
      <alignment horizontal="center" vertical="center" wrapText="1"/>
    </xf>
    <xf numFmtId="0" fontId="38" fillId="4" borderId="14" xfId="49" applyFont="1" applyFill="1" applyBorder="1" applyAlignment="1">
      <alignment horizontal="center" vertical="center" wrapText="1"/>
    </xf>
    <xf numFmtId="0" fontId="37" fillId="4" borderId="15" xfId="49" applyFont="1" applyFill="1" applyBorder="1" applyAlignment="1">
      <alignment horizontal="center" vertical="center"/>
    </xf>
    <xf numFmtId="0" fontId="37" fillId="4" borderId="11" xfId="49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42" fillId="0" borderId="5" xfId="0" applyFont="1" applyBorder="1" applyAlignment="1">
      <alignment horizontal="left" vertical="center" wrapText="1"/>
    </xf>
    <xf numFmtId="0" fontId="26" fillId="0" borderId="5" xfId="71" applyFont="1" applyFill="1" applyBorder="1" applyAlignment="1">
      <alignment horizontal="center" vertical="center" wrapText="1"/>
    </xf>
    <xf numFmtId="0" fontId="2" fillId="0" borderId="5" xfId="71" applyFont="1" applyFill="1" applyBorder="1" applyAlignment="1">
      <alignment vertical="center"/>
    </xf>
    <xf numFmtId="0" fontId="37" fillId="4" borderId="5" xfId="49" applyFont="1" applyFill="1" applyBorder="1" applyAlignment="1">
      <alignment horizontal="center" vertical="center"/>
    </xf>
    <xf numFmtId="0" fontId="37" fillId="4" borderId="5" xfId="49" applyFont="1" applyFill="1" applyBorder="1" applyAlignment="1">
      <alignment horizontal="center" vertical="center" wrapText="1"/>
    </xf>
    <xf numFmtId="4" fontId="37" fillId="4" borderId="5" xfId="49" applyNumberFormat="1" applyFont="1" applyFill="1" applyBorder="1" applyAlignment="1">
      <alignment horizontal="center" vertical="center"/>
    </xf>
    <xf numFmtId="4" fontId="13" fillId="2" borderId="16" xfId="47" applyNumberFormat="1" applyFont="1" applyFill="1" applyBorder="1" applyAlignment="1">
      <alignment horizontal="center" vertical="center"/>
    </xf>
    <xf numFmtId="4" fontId="13" fillId="2" borderId="17" xfId="47" applyNumberFormat="1" applyFont="1" applyFill="1" applyBorder="1" applyAlignment="1">
      <alignment horizontal="center" vertical="center"/>
    </xf>
    <xf numFmtId="4" fontId="13" fillId="2" borderId="8" xfId="47" applyNumberFormat="1" applyFont="1" applyFill="1" applyBorder="1" applyAlignment="1">
      <alignment horizontal="center" vertical="center"/>
    </xf>
    <xf numFmtId="0" fontId="12" fillId="2" borderId="0" xfId="47" applyFont="1" applyFill="1" applyAlignment="1">
      <alignment horizontal="center" vertical="center"/>
    </xf>
    <xf numFmtId="0" fontId="13" fillId="2" borderId="18" xfId="47" applyFont="1" applyFill="1" applyBorder="1" applyAlignment="1">
      <alignment horizontal="center" vertical="center"/>
    </xf>
    <xf numFmtId="0" fontId="13" fillId="2" borderId="7" xfId="47" applyFont="1" applyFill="1" applyBorder="1" applyAlignment="1">
      <alignment horizontal="center" vertical="center"/>
    </xf>
    <xf numFmtId="0" fontId="4" fillId="2" borderId="2" xfId="47" applyFont="1" applyFill="1" applyBorder="1" applyAlignment="1">
      <alignment horizontal="center" vertical="center"/>
    </xf>
    <xf numFmtId="0" fontId="4" fillId="2" borderId="5" xfId="47" applyFont="1" applyFill="1" applyBorder="1" applyAlignment="1">
      <alignment horizontal="center" vertical="center"/>
    </xf>
    <xf numFmtId="0" fontId="13" fillId="2" borderId="2" xfId="47" applyFont="1" applyFill="1" applyBorder="1" applyAlignment="1">
      <alignment horizontal="center" vertical="center"/>
    </xf>
    <xf numFmtId="0" fontId="13" fillId="2" borderId="5" xfId="47" applyFont="1" applyFill="1" applyBorder="1" applyAlignment="1">
      <alignment horizontal="center" vertical="center"/>
    </xf>
    <xf numFmtId="0" fontId="5" fillId="0" borderId="0" xfId="9" applyNumberFormat="1" applyFont="1" applyFill="1" applyAlignment="1">
      <alignment horizontal="center"/>
    </xf>
  </cellXfs>
  <cellStyles count="77">
    <cellStyle name="Euro" xfId="1" xr:uid="{559E1827-181A-4AF3-90F3-4BF60012F86D}"/>
    <cellStyle name="Euro 2" xfId="2" xr:uid="{28879E1C-7FBD-493F-9352-F1A63AA6B66E}"/>
    <cellStyle name="Euro 3" xfId="3" xr:uid="{F20FA789-1DF4-4FC9-98F2-E42ACE2C064A}"/>
    <cellStyle name="Milliers" xfId="4" builtinId="3"/>
    <cellStyle name="Milliers 10 2" xfId="5" xr:uid="{88D5ECBA-47A8-426A-9E68-4A7A5D2CF022}"/>
    <cellStyle name="Milliers 15" xfId="6" xr:uid="{250F999C-BCE5-4EC9-A8F9-C2F14EB98647}"/>
    <cellStyle name="Milliers 2" xfId="7" xr:uid="{DACDE449-CEFF-458A-A3E7-13166B79D497}"/>
    <cellStyle name="Milliers 2 2" xfId="8" xr:uid="{0A796040-C3A3-42E3-803D-E70FCC732D40}"/>
    <cellStyle name="Milliers 2 2 2" xfId="9" xr:uid="{05786DCC-7A89-4514-A832-D7160F9B8757}"/>
    <cellStyle name="Milliers 2 2 2 2" xfId="10" xr:uid="{00CF20CD-41C9-4FEA-A057-A3458BD14272}"/>
    <cellStyle name="Milliers 2 2 3" xfId="11" xr:uid="{FE740D1D-7EB5-4BC3-90C3-F3C6F466A4D3}"/>
    <cellStyle name="Milliers 2 2 4" xfId="12" xr:uid="{5A2E12B9-D1EB-46D9-AB9F-0DC6C5A6858B}"/>
    <cellStyle name="Milliers 2 2 5" xfId="13" xr:uid="{BD228A09-C629-4407-BF4F-CDDD56684A49}"/>
    <cellStyle name="Milliers 2 2 6" xfId="14" xr:uid="{BD7B30EB-A2FC-4EA9-8703-03D66433E3C9}"/>
    <cellStyle name="Milliers 2 3" xfId="15" xr:uid="{7456CA39-E2D6-475C-A6EB-7AD9406525B1}"/>
    <cellStyle name="Milliers 2 3 2" xfId="16" xr:uid="{9E45C850-C1FF-4041-9168-8CCA1ECDC04A}"/>
    <cellStyle name="Milliers 2 4" xfId="17" xr:uid="{260D2CFC-2C7F-4C7F-8D35-0E49D6E4C326}"/>
    <cellStyle name="Milliers 2 5" xfId="18" xr:uid="{3F95868D-BBBE-4409-825D-BFFBD1079AF3}"/>
    <cellStyle name="Milliers 2 6" xfId="19" xr:uid="{0EB531FE-CE9E-4A86-A57C-903CC321AB1B}"/>
    <cellStyle name="Milliers 2 7" xfId="20" xr:uid="{5D9DA1EE-D957-4229-A3B7-E21677EA8B72}"/>
    <cellStyle name="Milliers 2 8" xfId="21" xr:uid="{71EAE00F-A310-4E48-AE71-C2BA01859EBA}"/>
    <cellStyle name="Milliers 2 9" xfId="22" xr:uid="{CA578C69-C5B2-452A-A3F2-E65D65EE1BB4}"/>
    <cellStyle name="Milliers 3" xfId="23" xr:uid="{584C1F9F-D7C5-46F9-858F-E51A7BF50995}"/>
    <cellStyle name="Milliers 3 2" xfId="24" xr:uid="{F5D39838-664D-4810-BDC8-3CA54BB67CF7}"/>
    <cellStyle name="Milliers 3 2 2" xfId="25" xr:uid="{C38A8AFB-C74B-4F42-B48A-30DEF1F1F853}"/>
    <cellStyle name="Milliers 3 3" xfId="26" xr:uid="{A92F1957-41F1-46F8-BCEE-A79F14C6E293}"/>
    <cellStyle name="Milliers 3 4" xfId="27" xr:uid="{C4F9237E-0D7F-4B8D-B4F0-6C7E35D9BB22}"/>
    <cellStyle name="Milliers 32" xfId="28" xr:uid="{872DCBB0-4AFF-49CC-ABC8-3D3885AF2F8E}"/>
    <cellStyle name="Milliers 32 2" xfId="29" xr:uid="{A98D3EEB-CD1A-4A12-B57D-AB36291C1868}"/>
    <cellStyle name="Milliers 4" xfId="30" xr:uid="{46F95CBA-C8B4-478A-93B1-83BAF53D209E}"/>
    <cellStyle name="Milliers 4 2" xfId="31" xr:uid="{026CFF44-E39F-4F5F-BDE4-6EB62C1B0164}"/>
    <cellStyle name="Milliers 5" xfId="32" xr:uid="{64DD5A14-C1C9-4588-AD11-2A2D205474B5}"/>
    <cellStyle name="Milliers 5 2" xfId="33" xr:uid="{E371FB8E-58C1-47CB-9E48-BE96200CE722}"/>
    <cellStyle name="Milliers 5 2 2" xfId="34" xr:uid="{B0032905-1BDD-42DD-BD62-A431E76158EB}"/>
    <cellStyle name="Milliers 5 3" xfId="35" xr:uid="{A0AF145A-3E09-411B-BF7A-F7D94915DC62}"/>
    <cellStyle name="Milliers 6" xfId="36" xr:uid="{80A9446E-103A-46D2-90BD-1092E9717B7D}"/>
    <cellStyle name="Milliers 6 2" xfId="37" xr:uid="{10A98B4D-6CC7-4370-BB6C-C448A1B0F012}"/>
    <cellStyle name="Milliers 6 3" xfId="38" xr:uid="{3D5F8C6F-6B13-4542-91BD-F3D7D2267EA5}"/>
    <cellStyle name="Milliers 6 3 2" xfId="39" xr:uid="{ACAD014C-E8EA-4DD3-B165-8A0575327519}"/>
    <cellStyle name="Milliers 7" xfId="40" xr:uid="{5806E7D1-62E7-4142-8C27-A045BD328BBE}"/>
    <cellStyle name="Milliers 7 2" xfId="41" xr:uid="{358C9F4D-DD61-4149-9076-04B8261370DA}"/>
    <cellStyle name="Milliers 8" xfId="42" xr:uid="{66CAC5DF-FB29-46A2-A9A8-95CEFE05ED8F}"/>
    <cellStyle name="Milliers 9" xfId="43" xr:uid="{058D5B8D-027D-44FA-9639-D1325A08EB63}"/>
    <cellStyle name="Monétaire 3" xfId="44" xr:uid="{8326231B-441C-4226-892F-11D0CFDBF80A}"/>
    <cellStyle name="Non défini" xfId="45" xr:uid="{238E89D7-1D69-4405-A7F9-2B215ECD7266}"/>
    <cellStyle name="Non défini 2" xfId="46" xr:uid="{3EA746DF-4EBD-4D1C-93EB-FE1269E48BE0}"/>
    <cellStyle name="Normal" xfId="0" builtinId="0"/>
    <cellStyle name="Normal 2" xfId="47" xr:uid="{94394981-B537-4E50-99B7-29B1EAF59E3A}"/>
    <cellStyle name="Normal 2 10" xfId="48" xr:uid="{F6990370-0827-4F72-902D-A3B064D9353C}"/>
    <cellStyle name="Normal 2 2" xfId="49" xr:uid="{081417E7-8878-48FF-93A3-B95BE761BCF9}"/>
    <cellStyle name="Normal 2 2 2" xfId="50" xr:uid="{7F904737-9E78-48A2-ABDF-989E7D6C3BDD}"/>
    <cellStyle name="Normal 2 2 3" xfId="51" xr:uid="{5601945D-BF51-40EE-87FF-60AD5910B07F}"/>
    <cellStyle name="Normal 2 2 4" xfId="52" xr:uid="{5F1D7BB1-46BB-4795-BEAA-8FA488221C05}"/>
    <cellStyle name="Normal 2 3" xfId="53" xr:uid="{1A3A2BC8-DA94-44D4-9932-996609F915BB}"/>
    <cellStyle name="Normal 20" xfId="54" xr:uid="{2ACE19CD-155E-4EA7-95C3-62FBAEE2B315}"/>
    <cellStyle name="Normal 3" xfId="55" xr:uid="{1C8D862A-A5BB-46BA-A643-A6155B24FEA2}"/>
    <cellStyle name="Normal 3 2" xfId="56" xr:uid="{41041445-51DF-4D81-9BF9-0D4295F49520}"/>
    <cellStyle name="Normal 3 2 2" xfId="57" xr:uid="{90700967-929B-45EA-A846-9D536183615B}"/>
    <cellStyle name="Normal 3 3" xfId="58" xr:uid="{1A9FB727-F0C8-4CA6-875B-51BBB1CB2048}"/>
    <cellStyle name="Normal 3 4" xfId="59" xr:uid="{010E2BB0-9608-44BA-AAE6-9D31C9CC8C81}"/>
    <cellStyle name="Normal 4" xfId="60" xr:uid="{B5D2F894-B120-490E-BDB9-4B3CA7D38E4E}"/>
    <cellStyle name="Normal 4 2" xfId="61" xr:uid="{77515E20-A7FA-4765-8A2A-E5D7D4963E65}"/>
    <cellStyle name="Normal 4 3" xfId="62" xr:uid="{B973299C-5626-4F28-BC45-B695170F0AC6}"/>
    <cellStyle name="Normal 4 4" xfId="63" xr:uid="{E93972D1-A19C-4F2D-A9CA-BDAEA6D21FDA}"/>
    <cellStyle name="Normal 4 5" xfId="64" xr:uid="{BA105680-2830-4061-BE49-9EC1FD7AAB39}"/>
    <cellStyle name="Normal 4 6" xfId="65" xr:uid="{90617637-912C-4593-9249-BDFBCA7D582D}"/>
    <cellStyle name="Normal 5" xfId="66" xr:uid="{8F4DCE38-46BB-44AE-97FA-0B926CC3B941}"/>
    <cellStyle name="Normal 6" xfId="67" xr:uid="{A0206AEE-D9B8-4153-AE0F-C5170A0AB729}"/>
    <cellStyle name="Normal 7" xfId="68" xr:uid="{A33682F8-C0EF-4078-92A5-FD7F30804DA6}"/>
    <cellStyle name="Normal 7 2" xfId="69" xr:uid="{168CBEF0-D6EC-4FB3-BF13-32FF409B8BAC}"/>
    <cellStyle name="Normal 8" xfId="70" xr:uid="{AE87641D-0607-4D37-9C4B-8964F5468FD0}"/>
    <cellStyle name="Note" xfId="71" builtinId="10"/>
    <cellStyle name="Pourcentage 2" xfId="72" xr:uid="{C0D4B836-3C0C-4EAF-B2A9-7CA32300B165}"/>
    <cellStyle name="Pourcentage 2 2" xfId="73" xr:uid="{09465BF8-F8CF-4877-BBD2-127EE91D977C}"/>
    <cellStyle name="Pourcentage 2 3" xfId="74" xr:uid="{60024AFB-7669-4E9F-8ED1-7BD6B67DDB55}"/>
    <cellStyle name="Pourcentage 3" xfId="75" xr:uid="{48378A1C-866A-4D6C-A803-F27B104B30E1}"/>
    <cellStyle name="Pourcentage 4" xfId="76" xr:uid="{E4277E46-EA9D-48D2-B1EE-3A2DDE3E1CB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3409950</xdr:colOff>
      <xdr:row>0</xdr:row>
      <xdr:rowOff>438150</xdr:rowOff>
    </xdr:from>
    <xdr:to>
      <xdr:col>1</xdr:col>
      <xdr:colOff>4343400</xdr:colOff>
      <xdr:row>0</xdr:row>
      <xdr:rowOff>1209675</xdr:rowOff>
    </xdr:to>
    <xdr:pic>
      <xdr:nvPicPr>
        <xdr:cNvPr id="4115" name="Picture 1087165291">
          <a:extLst>
            <a:ext uri="{FF2B5EF4-FFF2-40B4-BE49-F238E27FC236}">
              <a16:creationId xmlns:a16="http://schemas.microsoft.com/office/drawing/2014/main" id="{2626866D-0969-919D-6BB1-6278752B4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0475" y="438150"/>
          <a:ext cx="9334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A9E4B-456D-4AA3-AD39-D9C12189D863}">
  <sheetPr>
    <tabColor rgb="FFFFC000"/>
    <pageSetUpPr fitToPage="1"/>
  </sheetPr>
  <dimension ref="A1:G37"/>
  <sheetViews>
    <sheetView tabSelected="1" view="pageBreakPreview" zoomScaleNormal="100" zoomScaleSheetLayoutView="100" workbookViewId="0">
      <selection activeCell="A5" sqref="A5:A6"/>
    </sheetView>
  </sheetViews>
  <sheetFormatPr baseColWidth="10" defaultColWidth="11.5" defaultRowHeight="12.75"/>
  <cols>
    <col min="1" max="1" width="6.83203125" style="42" customWidth="1"/>
    <col min="2" max="2" width="78.33203125" style="44" customWidth="1"/>
    <col min="3" max="3" width="11.5" style="42"/>
    <col min="4" max="4" width="14.6640625" style="50" customWidth="1"/>
    <col min="5" max="5" width="14.6640625" style="43" customWidth="1"/>
    <col min="6" max="6" width="23.5" style="54" customWidth="1"/>
    <col min="7" max="7" width="38.33203125" style="69" customWidth="1"/>
    <col min="8" max="16384" width="11.5" style="42"/>
  </cols>
  <sheetData>
    <row r="1" spans="1:6" ht="130.5" customHeight="1">
      <c r="A1" s="76" t="s">
        <v>60</v>
      </c>
      <c r="B1" s="77"/>
      <c r="C1" s="77"/>
      <c r="D1" s="77"/>
      <c r="E1" s="77"/>
      <c r="F1" s="77"/>
    </row>
    <row r="2" spans="1:6" ht="73.5" customHeight="1">
      <c r="A2" s="78" t="s">
        <v>69</v>
      </c>
      <c r="B2" s="78"/>
      <c r="C2" s="78"/>
      <c r="D2" s="78"/>
      <c r="E2" s="78"/>
      <c r="F2" s="78"/>
    </row>
    <row r="3" spans="1:6" ht="28.5" customHeight="1">
      <c r="A3" s="79" t="s">
        <v>70</v>
      </c>
      <c r="B3" s="80"/>
      <c r="C3" s="80"/>
      <c r="D3" s="80"/>
      <c r="E3" s="80"/>
      <c r="F3" s="80"/>
    </row>
    <row r="4" spans="1:6" ht="24.75" customHeight="1">
      <c r="A4" s="79" t="s">
        <v>71</v>
      </c>
      <c r="B4" s="79"/>
      <c r="C4" s="79"/>
      <c r="D4" s="79"/>
      <c r="E4" s="79"/>
      <c r="F4" s="79"/>
    </row>
    <row r="5" spans="1:6" ht="15" customHeight="1">
      <c r="A5" s="81" t="s">
        <v>41</v>
      </c>
      <c r="B5" s="82" t="s">
        <v>44</v>
      </c>
      <c r="C5" s="81" t="s">
        <v>45</v>
      </c>
      <c r="D5" s="83" t="s">
        <v>64</v>
      </c>
      <c r="E5" s="74" t="s">
        <v>46</v>
      </c>
      <c r="F5" s="74" t="s">
        <v>59</v>
      </c>
    </row>
    <row r="6" spans="1:6" ht="15" customHeight="1">
      <c r="A6" s="81"/>
      <c r="B6" s="82"/>
      <c r="C6" s="81"/>
      <c r="D6" s="83"/>
      <c r="E6" s="75"/>
      <c r="F6" s="75"/>
    </row>
    <row r="7" spans="1:6" ht="15" customHeight="1">
      <c r="A7" s="62"/>
      <c r="B7" s="63"/>
      <c r="C7" s="62"/>
      <c r="D7" s="68"/>
      <c r="E7" s="67"/>
      <c r="F7" s="67"/>
    </row>
    <row r="8" spans="1:6" ht="33">
      <c r="A8" s="60">
        <v>1</v>
      </c>
      <c r="B8" s="55" t="s">
        <v>68</v>
      </c>
      <c r="C8" s="60" t="s">
        <v>61</v>
      </c>
      <c r="D8" s="56">
        <v>10400</v>
      </c>
      <c r="E8" s="56"/>
      <c r="F8" s="61"/>
    </row>
    <row r="9" spans="1:6" ht="26.25" customHeight="1">
      <c r="A9" s="60">
        <v>2</v>
      </c>
      <c r="B9" s="55" t="s">
        <v>50</v>
      </c>
      <c r="C9" s="60" t="s">
        <v>61</v>
      </c>
      <c r="D9" s="56">
        <v>2080</v>
      </c>
      <c r="E9" s="56"/>
      <c r="F9" s="61"/>
    </row>
    <row r="10" spans="1:6" ht="16.5">
      <c r="A10" s="60">
        <v>3</v>
      </c>
      <c r="B10" s="55" t="s">
        <v>66</v>
      </c>
      <c r="C10" s="60" t="s">
        <v>63</v>
      </c>
      <c r="D10" s="56">
        <v>3300</v>
      </c>
      <c r="E10" s="56"/>
      <c r="F10" s="61"/>
    </row>
    <row r="11" spans="1:6" ht="16.5">
      <c r="A11" s="60">
        <v>4</v>
      </c>
      <c r="B11" s="55" t="s">
        <v>65</v>
      </c>
      <c r="C11" s="60" t="s">
        <v>63</v>
      </c>
      <c r="D11" s="56">
        <v>60</v>
      </c>
      <c r="E11" s="56"/>
      <c r="F11" s="61"/>
    </row>
    <row r="12" spans="1:6" ht="26.25" customHeight="1">
      <c r="A12" s="60">
        <v>5</v>
      </c>
      <c r="B12" s="55" t="s">
        <v>51</v>
      </c>
      <c r="C12" s="60" t="s">
        <v>42</v>
      </c>
      <c r="D12" s="56">
        <v>9300</v>
      </c>
      <c r="E12" s="56"/>
      <c r="F12" s="61"/>
    </row>
    <row r="13" spans="1:6" ht="37.5" customHeight="1">
      <c r="A13" s="60">
        <v>6</v>
      </c>
      <c r="B13" s="65" t="s">
        <v>53</v>
      </c>
      <c r="C13" s="64" t="s">
        <v>43</v>
      </c>
      <c r="D13" s="66">
        <v>1500</v>
      </c>
      <c r="E13" s="66"/>
      <c r="F13" s="61"/>
    </row>
    <row r="14" spans="1:6" ht="35.25" customHeight="1">
      <c r="A14" s="60">
        <v>7</v>
      </c>
      <c r="B14" s="55" t="s">
        <v>52</v>
      </c>
      <c r="C14" s="60" t="s">
        <v>43</v>
      </c>
      <c r="D14" s="56">
        <v>2500</v>
      </c>
      <c r="E14" s="56"/>
      <c r="F14" s="61"/>
    </row>
    <row r="15" spans="1:6" ht="43.5" customHeight="1">
      <c r="A15" s="60">
        <v>8</v>
      </c>
      <c r="B15" s="55" t="s">
        <v>54</v>
      </c>
      <c r="C15" s="60" t="s">
        <v>42</v>
      </c>
      <c r="D15" s="56">
        <v>850</v>
      </c>
      <c r="E15" s="56"/>
      <c r="F15" s="61"/>
    </row>
    <row r="16" spans="1:6" ht="51.75" customHeight="1">
      <c r="A16" s="60">
        <v>9</v>
      </c>
      <c r="B16" s="55" t="s">
        <v>55</v>
      </c>
      <c r="C16" s="60" t="s">
        <v>42</v>
      </c>
      <c r="D16" s="56">
        <v>450</v>
      </c>
      <c r="E16" s="56"/>
      <c r="F16" s="61"/>
    </row>
    <row r="17" spans="1:7" ht="35.25" customHeight="1">
      <c r="A17" s="60">
        <v>10</v>
      </c>
      <c r="B17" s="55" t="s">
        <v>56</v>
      </c>
      <c r="C17" s="60" t="s">
        <v>20</v>
      </c>
      <c r="D17" s="56">
        <v>52</v>
      </c>
      <c r="E17" s="56"/>
      <c r="F17" s="61"/>
    </row>
    <row r="18" spans="1:7" ht="33.75" customHeight="1">
      <c r="A18" s="60">
        <v>11</v>
      </c>
      <c r="B18" s="55" t="s">
        <v>57</v>
      </c>
      <c r="C18" s="60" t="s">
        <v>42</v>
      </c>
      <c r="D18" s="56">
        <v>200</v>
      </c>
      <c r="E18" s="56"/>
      <c r="F18" s="61"/>
    </row>
    <row r="19" spans="1:7" ht="24" customHeight="1">
      <c r="A19" s="60">
        <v>12</v>
      </c>
      <c r="B19" s="55" t="s">
        <v>62</v>
      </c>
      <c r="C19" s="60" t="s">
        <v>20</v>
      </c>
      <c r="D19" s="56">
        <v>8</v>
      </c>
      <c r="E19" s="56"/>
      <c r="F19" s="61"/>
    </row>
    <row r="20" spans="1:7" ht="24" customHeight="1">
      <c r="A20" s="60">
        <v>13</v>
      </c>
      <c r="B20" s="55" t="s">
        <v>58</v>
      </c>
      <c r="C20" s="60" t="s">
        <v>20</v>
      </c>
      <c r="D20" s="56">
        <v>6</v>
      </c>
      <c r="E20" s="56"/>
      <c r="F20" s="61"/>
    </row>
    <row r="21" spans="1:7" ht="22.5" customHeight="1" thickBot="1">
      <c r="A21" s="60">
        <v>14</v>
      </c>
      <c r="B21" s="55" t="s">
        <v>67</v>
      </c>
      <c r="C21" s="60" t="s">
        <v>43</v>
      </c>
      <c r="D21" s="56">
        <v>1200</v>
      </c>
      <c r="E21" s="56"/>
      <c r="F21" s="61"/>
    </row>
    <row r="22" spans="1:7" ht="24" customHeight="1" thickBot="1">
      <c r="A22" s="71" t="s">
        <v>47</v>
      </c>
      <c r="B22" s="72"/>
      <c r="C22" s="72"/>
      <c r="D22" s="72"/>
      <c r="E22" s="73"/>
      <c r="F22" s="51"/>
    </row>
    <row r="23" spans="1:7" ht="16.5" thickBot="1">
      <c r="A23" s="45"/>
      <c r="B23" s="46"/>
      <c r="C23" s="47"/>
      <c r="D23" s="49"/>
      <c r="E23" s="48"/>
      <c r="F23" s="52"/>
    </row>
    <row r="24" spans="1:7" ht="21.75" customHeight="1" thickBot="1">
      <c r="A24" s="71" t="s">
        <v>48</v>
      </c>
      <c r="B24" s="72"/>
      <c r="C24" s="72"/>
      <c r="D24" s="72"/>
      <c r="E24" s="73"/>
      <c r="F24" s="51"/>
    </row>
    <row r="25" spans="1:7" ht="16.5" thickBot="1">
      <c r="A25" s="45"/>
      <c r="B25" s="46"/>
      <c r="C25" s="47"/>
      <c r="D25" s="49"/>
      <c r="E25" s="47"/>
      <c r="F25" s="53"/>
    </row>
    <row r="26" spans="1:7" ht="30" customHeight="1" thickBot="1">
      <c r="A26" s="71" t="s">
        <v>49</v>
      </c>
      <c r="B26" s="72"/>
      <c r="C26" s="72"/>
      <c r="D26" s="72"/>
      <c r="E26" s="73"/>
      <c r="F26" s="51"/>
    </row>
    <row r="28" spans="1:7" s="58" customFormat="1" ht="15" customHeight="1">
      <c r="A28" s="59"/>
      <c r="B28" s="57"/>
      <c r="C28" s="57"/>
      <c r="D28" s="57"/>
      <c r="E28" s="57"/>
      <c r="F28" s="57"/>
      <c r="G28" s="70"/>
    </row>
    <row r="33" spans="6:6">
      <c r="F33" s="50"/>
    </row>
    <row r="36" spans="6:6">
      <c r="F36" s="50"/>
    </row>
    <row r="37" spans="6:6">
      <c r="F37" s="50"/>
    </row>
  </sheetData>
  <mergeCells count="13">
    <mergeCell ref="A1:F1"/>
    <mergeCell ref="A2:F2"/>
    <mergeCell ref="A3:F3"/>
    <mergeCell ref="A4:F4"/>
    <mergeCell ref="A5:A6"/>
    <mergeCell ref="B5:B6"/>
    <mergeCell ref="C5:C6"/>
    <mergeCell ref="D5:D6"/>
    <mergeCell ref="A22:E22"/>
    <mergeCell ref="A24:E24"/>
    <mergeCell ref="A26:E26"/>
    <mergeCell ref="E5:E6"/>
    <mergeCell ref="F5:F6"/>
  </mergeCells>
  <pageMargins left="0.25" right="0.25" top="0.75" bottom="0.75" header="0.3" footer="0.3"/>
  <pageSetup paperSize="9" scale="74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A10EA-3471-4952-9BD1-CAB04A649A31}">
  <dimension ref="A2:O20"/>
  <sheetViews>
    <sheetView view="pageBreakPreview" topLeftCell="A3" zoomScale="130" zoomScaleNormal="100" zoomScaleSheetLayoutView="130" workbookViewId="0">
      <selection activeCell="L36" sqref="K36:L37"/>
    </sheetView>
  </sheetViews>
  <sheetFormatPr baseColWidth="10" defaultColWidth="7" defaultRowHeight="14.1" customHeight="1"/>
  <cols>
    <col min="1" max="2" width="14.83203125" style="2" customWidth="1"/>
    <col min="3" max="4" width="14.83203125" style="2" hidden="1" customWidth="1"/>
    <col min="5" max="5" width="14.83203125" style="2" customWidth="1"/>
    <col min="6" max="6" width="14.83203125" style="2" hidden="1" customWidth="1"/>
    <col min="7" max="12" width="14.83203125" style="2" customWidth="1"/>
    <col min="13" max="16384" width="7" style="2"/>
  </cols>
  <sheetData>
    <row r="2" spans="1:15" ht="14.1" customHeight="1">
      <c r="B2" s="87" t="s">
        <v>5</v>
      </c>
      <c r="C2" s="87"/>
      <c r="D2" s="87"/>
      <c r="E2" s="87"/>
      <c r="F2" s="87"/>
      <c r="G2" s="87"/>
      <c r="H2" s="87"/>
      <c r="I2" s="87"/>
      <c r="J2" s="87"/>
      <c r="K2" s="87"/>
      <c r="L2" s="87"/>
    </row>
    <row r="3" spans="1:15" ht="14.1" customHeight="1">
      <c r="B3" s="87" t="s">
        <v>6</v>
      </c>
      <c r="C3" s="87"/>
      <c r="D3" s="87"/>
      <c r="E3" s="87"/>
      <c r="F3" s="87"/>
      <c r="G3" s="87"/>
      <c r="H3" s="87"/>
      <c r="I3" s="87"/>
      <c r="J3" s="87"/>
      <c r="K3" s="87"/>
      <c r="L3" s="87"/>
    </row>
    <row r="4" spans="1:15" ht="14.1" customHeight="1">
      <c r="E4" s="3"/>
      <c r="F4" s="3"/>
      <c r="G4" s="3"/>
      <c r="H4" s="3"/>
      <c r="I4" s="3"/>
      <c r="J4" s="3"/>
      <c r="K4" s="3"/>
      <c r="L4" s="3"/>
    </row>
    <row r="5" spans="1:15" ht="14.1" customHeight="1" thickBot="1">
      <c r="E5" s="4"/>
      <c r="F5" s="4"/>
      <c r="G5" s="4"/>
      <c r="H5" s="4"/>
      <c r="I5" s="4"/>
      <c r="J5" s="4"/>
      <c r="K5" s="4"/>
      <c r="L5" s="4"/>
    </row>
    <row r="6" spans="1:15" ht="21" customHeight="1" thickTop="1">
      <c r="B6" s="88" t="s">
        <v>2</v>
      </c>
      <c r="C6" s="5"/>
      <c r="D6" s="90" t="s">
        <v>7</v>
      </c>
      <c r="E6" s="92" t="s">
        <v>8</v>
      </c>
      <c r="F6" s="92" t="s">
        <v>9</v>
      </c>
      <c r="G6" s="92" t="s">
        <v>10</v>
      </c>
      <c r="H6" s="6" t="s">
        <v>11</v>
      </c>
      <c r="I6" s="6" t="s">
        <v>12</v>
      </c>
      <c r="J6" s="6" t="s">
        <v>12</v>
      </c>
      <c r="K6" s="6" t="s">
        <v>13</v>
      </c>
      <c r="L6" s="7" t="s">
        <v>13</v>
      </c>
    </row>
    <row r="7" spans="1:15" ht="21" customHeight="1">
      <c r="B7" s="89"/>
      <c r="C7" s="8"/>
      <c r="D7" s="91"/>
      <c r="E7" s="93"/>
      <c r="F7" s="93"/>
      <c r="G7" s="93"/>
      <c r="H7" s="9" t="s">
        <v>14</v>
      </c>
      <c r="I7" s="9" t="s">
        <v>15</v>
      </c>
      <c r="J7" s="9" t="s">
        <v>16</v>
      </c>
      <c r="K7" s="9" t="s">
        <v>17</v>
      </c>
      <c r="L7" s="10" t="s">
        <v>18</v>
      </c>
    </row>
    <row r="8" spans="1:15" ht="15" customHeight="1">
      <c r="A8" s="11">
        <f>+B8-1</f>
        <v>226</v>
      </c>
      <c r="B8" s="12">
        <v>227</v>
      </c>
      <c r="C8" s="13">
        <f>+B8+1</f>
        <v>228</v>
      </c>
      <c r="D8" s="14" t="e">
        <f>VLOOKUP(A8,#REF!,2,FALSE)</f>
        <v>#REF!</v>
      </c>
      <c r="E8" s="14" t="e">
        <f>VLOOKUP(B8,#REF!,2,FALSE)</f>
        <v>#REF!</v>
      </c>
      <c r="F8" s="14" t="e">
        <f>VLOOKUP(C8,#REF!,2,FALSE)</f>
        <v>#REF!</v>
      </c>
      <c r="G8" s="14" t="s">
        <v>4</v>
      </c>
      <c r="H8" s="14" t="e">
        <f>ROUND((E8-D8+F8-E8)/2,0)</f>
        <v>#REF!</v>
      </c>
      <c r="I8" s="14">
        <v>1</v>
      </c>
      <c r="J8" s="14">
        <v>0.38</v>
      </c>
      <c r="K8" s="14" t="e">
        <f t="shared" ref="K8:K18" si="0">I8*H8</f>
        <v>#REF!</v>
      </c>
      <c r="L8" s="15" t="e">
        <f t="shared" ref="L8:L18" si="1">J8*H8</f>
        <v>#REF!</v>
      </c>
      <c r="M8" s="2">
        <v>1</v>
      </c>
      <c r="N8" s="16"/>
      <c r="O8" s="2">
        <v>15.4</v>
      </c>
    </row>
    <row r="9" spans="1:15" ht="15" customHeight="1">
      <c r="A9" s="11">
        <f t="shared" ref="A9:A18" si="2">+B9-1</f>
        <v>227</v>
      </c>
      <c r="B9" s="12">
        <v>228</v>
      </c>
      <c r="C9" s="13">
        <f>+B9+1</f>
        <v>229</v>
      </c>
      <c r="D9" s="14" t="e">
        <f>VLOOKUP(A9,#REF!,2,FALSE)</f>
        <v>#REF!</v>
      </c>
      <c r="E9" s="14" t="e">
        <f>VLOOKUP(B9,#REF!,2,FALSE)</f>
        <v>#REF!</v>
      </c>
      <c r="F9" s="14" t="e">
        <f>VLOOKUP(C9,#REF!,2,FALSE)</f>
        <v>#REF!</v>
      </c>
      <c r="G9" s="14" t="s">
        <v>4</v>
      </c>
      <c r="H9" s="14" t="e">
        <f t="shared" ref="H9:H18" si="3">ROUND((E9-D9+F9-E9)/2,0)</f>
        <v>#REF!</v>
      </c>
      <c r="I9" s="14">
        <v>1</v>
      </c>
      <c r="J9" s="14">
        <v>0.41</v>
      </c>
      <c r="K9" s="14" t="e">
        <f t="shared" si="0"/>
        <v>#REF!</v>
      </c>
      <c r="L9" s="15" t="e">
        <f t="shared" si="1"/>
        <v>#REF!</v>
      </c>
      <c r="M9" s="2">
        <v>2</v>
      </c>
      <c r="N9" s="16"/>
      <c r="O9" s="2">
        <v>14.7</v>
      </c>
    </row>
    <row r="10" spans="1:15" ht="15" customHeight="1">
      <c r="A10" s="11">
        <f t="shared" si="2"/>
        <v>230</v>
      </c>
      <c r="B10" s="12">
        <v>231</v>
      </c>
      <c r="C10" s="13">
        <f t="shared" ref="C10:C18" si="4">+B10+1</f>
        <v>232</v>
      </c>
      <c r="D10" s="14" t="e">
        <f>VLOOKUP(A10,#REF!,2,FALSE)</f>
        <v>#REF!</v>
      </c>
      <c r="E10" s="14" t="e">
        <f>VLOOKUP(B10,#REF!,2,FALSE)</f>
        <v>#REF!</v>
      </c>
      <c r="F10" s="14" t="e">
        <f>VLOOKUP(C10,#REF!,2,FALSE)</f>
        <v>#REF!</v>
      </c>
      <c r="G10" s="14" t="s">
        <v>3</v>
      </c>
      <c r="H10" s="14" t="e">
        <f t="shared" si="3"/>
        <v>#REF!</v>
      </c>
      <c r="I10" s="14">
        <v>1</v>
      </c>
      <c r="J10" s="14">
        <v>0.4</v>
      </c>
      <c r="K10" s="14" t="e">
        <f t="shared" si="0"/>
        <v>#REF!</v>
      </c>
      <c r="L10" s="15" t="e">
        <f t="shared" si="1"/>
        <v>#REF!</v>
      </c>
      <c r="M10" s="2">
        <v>3</v>
      </c>
      <c r="N10" s="16"/>
      <c r="O10" s="2">
        <v>17.899999999999999</v>
      </c>
    </row>
    <row r="11" spans="1:15" ht="15" customHeight="1">
      <c r="A11" s="11">
        <f t="shared" si="2"/>
        <v>585</v>
      </c>
      <c r="B11" s="12">
        <v>586</v>
      </c>
      <c r="C11" s="13">
        <f t="shared" si="4"/>
        <v>587</v>
      </c>
      <c r="D11" s="14" t="e">
        <f>VLOOKUP(A11,#REF!,2,FALSE)</f>
        <v>#REF!</v>
      </c>
      <c r="E11" s="14" t="e">
        <f>VLOOKUP(B11,#REF!,2,FALSE)</f>
        <v>#REF!</v>
      </c>
      <c r="F11" s="14" t="e">
        <f>VLOOKUP(C11,#REF!,2,FALSE)</f>
        <v>#REF!</v>
      </c>
      <c r="G11" s="14" t="s">
        <v>3</v>
      </c>
      <c r="H11" s="14" t="e">
        <f t="shared" si="3"/>
        <v>#REF!</v>
      </c>
      <c r="I11" s="14">
        <v>1</v>
      </c>
      <c r="J11" s="14">
        <v>0.39</v>
      </c>
      <c r="K11" s="14" t="e">
        <f t="shared" si="0"/>
        <v>#REF!</v>
      </c>
      <c r="L11" s="15" t="e">
        <f t="shared" si="1"/>
        <v>#REF!</v>
      </c>
      <c r="M11" s="2">
        <v>4</v>
      </c>
      <c r="N11" s="16"/>
      <c r="O11" s="2">
        <v>14.8</v>
      </c>
    </row>
    <row r="12" spans="1:15" ht="15" customHeight="1">
      <c r="A12" s="11">
        <f t="shared" si="2"/>
        <v>586</v>
      </c>
      <c r="B12" s="12">
        <v>587</v>
      </c>
      <c r="C12" s="13">
        <f t="shared" si="4"/>
        <v>588</v>
      </c>
      <c r="D12" s="14" t="e">
        <f>VLOOKUP(A12,#REF!,2,FALSE)</f>
        <v>#REF!</v>
      </c>
      <c r="E12" s="14" t="e">
        <f>VLOOKUP(B12,#REF!,2,FALSE)</f>
        <v>#REF!</v>
      </c>
      <c r="F12" s="14" t="e">
        <f>VLOOKUP(C12,#REF!,2,FALSE)</f>
        <v>#REF!</v>
      </c>
      <c r="G12" s="14" t="s">
        <v>3</v>
      </c>
      <c r="H12" s="14" t="e">
        <f t="shared" si="3"/>
        <v>#REF!</v>
      </c>
      <c r="I12" s="14">
        <v>1</v>
      </c>
      <c r="J12" s="14">
        <v>0.41</v>
      </c>
      <c r="K12" s="14" t="e">
        <f t="shared" si="0"/>
        <v>#REF!</v>
      </c>
      <c r="L12" s="15" t="e">
        <f t="shared" si="1"/>
        <v>#REF!</v>
      </c>
      <c r="M12" s="2">
        <v>5</v>
      </c>
      <c r="N12" s="16"/>
      <c r="O12" s="2">
        <v>14.8</v>
      </c>
    </row>
    <row r="13" spans="1:15" ht="15" customHeight="1">
      <c r="A13" s="11">
        <f t="shared" si="2"/>
        <v>739</v>
      </c>
      <c r="B13" s="12">
        <v>740</v>
      </c>
      <c r="C13" s="13">
        <f t="shared" si="4"/>
        <v>741</v>
      </c>
      <c r="D13" s="14" t="e">
        <f>VLOOKUP(A13,#REF!,2,FALSE)</f>
        <v>#REF!</v>
      </c>
      <c r="E13" s="14" t="e">
        <f>VLOOKUP(B13,#REF!,2,FALSE)</f>
        <v>#REF!</v>
      </c>
      <c r="F13" s="14" t="e">
        <f>VLOOKUP(C13,#REF!,2,FALSE)</f>
        <v>#REF!</v>
      </c>
      <c r="G13" s="14" t="s">
        <v>4</v>
      </c>
      <c r="H13" s="14" t="e">
        <f t="shared" si="3"/>
        <v>#REF!</v>
      </c>
      <c r="I13" s="14">
        <v>1</v>
      </c>
      <c r="J13" s="14">
        <v>0.43</v>
      </c>
      <c r="K13" s="14" t="e">
        <f t="shared" si="0"/>
        <v>#REF!</v>
      </c>
      <c r="L13" s="15" t="e">
        <f t="shared" si="1"/>
        <v>#REF!</v>
      </c>
      <c r="M13" s="2">
        <v>6</v>
      </c>
      <c r="N13" s="16"/>
      <c r="O13" s="2">
        <v>14.8</v>
      </c>
    </row>
    <row r="14" spans="1:15" ht="15" customHeight="1">
      <c r="A14" s="11">
        <f t="shared" si="2"/>
        <v>842</v>
      </c>
      <c r="B14" s="12">
        <v>843</v>
      </c>
      <c r="C14" s="13">
        <f t="shared" si="4"/>
        <v>844</v>
      </c>
      <c r="D14" s="14" t="e">
        <f>VLOOKUP(A14,#REF!,2,FALSE)</f>
        <v>#REF!</v>
      </c>
      <c r="E14" s="14" t="e">
        <f>VLOOKUP(B14,#REF!,2,FALSE)</f>
        <v>#REF!</v>
      </c>
      <c r="F14" s="14" t="e">
        <f>VLOOKUP(C14,#REF!,2,FALSE)</f>
        <v>#REF!</v>
      </c>
      <c r="G14" s="14" t="s">
        <v>3</v>
      </c>
      <c r="H14" s="14" t="e">
        <f t="shared" si="3"/>
        <v>#REF!</v>
      </c>
      <c r="I14" s="14">
        <v>1</v>
      </c>
      <c r="J14" s="14">
        <v>0.44</v>
      </c>
      <c r="K14" s="14" t="e">
        <f t="shared" si="0"/>
        <v>#REF!</v>
      </c>
      <c r="L14" s="15" t="e">
        <f t="shared" si="1"/>
        <v>#REF!</v>
      </c>
      <c r="M14" s="2">
        <v>7</v>
      </c>
      <c r="N14" s="16"/>
      <c r="O14" s="2">
        <v>21.1</v>
      </c>
    </row>
    <row r="15" spans="1:15" ht="15" customHeight="1">
      <c r="A15" s="11">
        <f t="shared" si="2"/>
        <v>852</v>
      </c>
      <c r="B15" s="12">
        <v>853</v>
      </c>
      <c r="C15" s="13">
        <f t="shared" si="4"/>
        <v>854</v>
      </c>
      <c r="D15" s="14" t="e">
        <f>VLOOKUP(A15,#REF!,2,FALSE)</f>
        <v>#REF!</v>
      </c>
      <c r="E15" s="14" t="e">
        <f>VLOOKUP(B15,#REF!,2,FALSE)</f>
        <v>#REF!</v>
      </c>
      <c r="F15" s="14" t="e">
        <f>VLOOKUP(C15,#REF!,2,FALSE)</f>
        <v>#REF!</v>
      </c>
      <c r="G15" s="14" t="s">
        <v>4</v>
      </c>
      <c r="H15" s="14" t="e">
        <f t="shared" si="3"/>
        <v>#REF!</v>
      </c>
      <c r="I15" s="14">
        <v>1</v>
      </c>
      <c r="J15" s="14">
        <v>0.45</v>
      </c>
      <c r="K15" s="14" t="e">
        <f t="shared" si="0"/>
        <v>#REF!</v>
      </c>
      <c r="L15" s="15" t="e">
        <f t="shared" si="1"/>
        <v>#REF!</v>
      </c>
      <c r="M15" s="2">
        <v>8</v>
      </c>
      <c r="N15" s="16"/>
      <c r="O15" s="2">
        <v>21.1</v>
      </c>
    </row>
    <row r="16" spans="1:15" ht="15" customHeight="1">
      <c r="A16" s="11">
        <f t="shared" si="2"/>
        <v>871</v>
      </c>
      <c r="B16" s="12">
        <v>872</v>
      </c>
      <c r="C16" s="13">
        <f t="shared" si="4"/>
        <v>873</v>
      </c>
      <c r="D16" s="14" t="e">
        <f>VLOOKUP(A16,#REF!,2,FALSE)</f>
        <v>#REF!</v>
      </c>
      <c r="E16" s="14" t="e">
        <f>VLOOKUP(B16,#REF!,2,FALSE)</f>
        <v>#REF!</v>
      </c>
      <c r="F16" s="14" t="e">
        <f>VLOOKUP(C16,#REF!,2,FALSE)</f>
        <v>#REF!</v>
      </c>
      <c r="G16" s="14" t="s">
        <v>4</v>
      </c>
      <c r="H16" s="14" t="e">
        <f t="shared" si="3"/>
        <v>#REF!</v>
      </c>
      <c r="I16" s="14">
        <v>3</v>
      </c>
      <c r="J16" s="14">
        <v>1.48</v>
      </c>
      <c r="K16" s="14" t="e">
        <f t="shared" si="0"/>
        <v>#REF!</v>
      </c>
      <c r="L16" s="15" t="e">
        <f t="shared" si="1"/>
        <v>#REF!</v>
      </c>
      <c r="M16" s="2">
        <v>9</v>
      </c>
      <c r="N16" s="16"/>
      <c r="O16" s="2">
        <v>14.7</v>
      </c>
    </row>
    <row r="17" spans="1:15" ht="15" customHeight="1">
      <c r="A17" s="11">
        <f t="shared" si="2"/>
        <v>882</v>
      </c>
      <c r="B17" s="12">
        <v>883</v>
      </c>
      <c r="C17" s="13">
        <f t="shared" si="4"/>
        <v>884</v>
      </c>
      <c r="D17" s="14" t="e">
        <f>VLOOKUP(A17,#REF!,2,FALSE)</f>
        <v>#REF!</v>
      </c>
      <c r="E17" s="14" t="e">
        <f>VLOOKUP(B17,#REF!,2,FALSE)</f>
        <v>#REF!</v>
      </c>
      <c r="F17" s="14" t="e">
        <f>VLOOKUP(C17,#REF!,2,FALSE)</f>
        <v>#REF!</v>
      </c>
      <c r="G17" s="14" t="s">
        <v>4</v>
      </c>
      <c r="H17" s="14" t="e">
        <f t="shared" si="3"/>
        <v>#REF!</v>
      </c>
      <c r="I17" s="14">
        <v>3</v>
      </c>
      <c r="J17" s="14">
        <v>1.56</v>
      </c>
      <c r="K17" s="14" t="e">
        <f t="shared" si="0"/>
        <v>#REF!</v>
      </c>
      <c r="L17" s="15" t="e">
        <f t="shared" si="1"/>
        <v>#REF!</v>
      </c>
      <c r="M17" s="2">
        <v>10</v>
      </c>
      <c r="N17" s="16"/>
      <c r="O17" s="2">
        <v>22.7</v>
      </c>
    </row>
    <row r="18" spans="1:15" ht="15" customHeight="1">
      <c r="A18" s="11">
        <f t="shared" si="2"/>
        <v>1097</v>
      </c>
      <c r="B18" s="12">
        <v>1098</v>
      </c>
      <c r="C18" s="13">
        <f t="shared" si="4"/>
        <v>1099</v>
      </c>
      <c r="D18" s="14" t="e">
        <f>VLOOKUP(A18,#REF!,2,FALSE)</f>
        <v>#REF!</v>
      </c>
      <c r="E18" s="14" t="e">
        <f>VLOOKUP(B18,#REF!,2,FALSE)</f>
        <v>#REF!</v>
      </c>
      <c r="F18" s="14" t="e">
        <f>VLOOKUP(C18,#REF!,2,FALSE)</f>
        <v>#REF!</v>
      </c>
      <c r="G18" s="14" t="s">
        <v>4</v>
      </c>
      <c r="H18" s="14" t="e">
        <f t="shared" si="3"/>
        <v>#REF!</v>
      </c>
      <c r="I18" s="14">
        <v>3</v>
      </c>
      <c r="J18" s="14">
        <v>1.08</v>
      </c>
      <c r="K18" s="14" t="e">
        <f t="shared" si="0"/>
        <v>#REF!</v>
      </c>
      <c r="L18" s="15" t="e">
        <f t="shared" si="1"/>
        <v>#REF!</v>
      </c>
      <c r="M18" s="2">
        <v>11</v>
      </c>
      <c r="N18" s="16"/>
      <c r="O18" s="2">
        <v>14.5</v>
      </c>
    </row>
    <row r="19" spans="1:15" ht="15" customHeight="1" thickBot="1">
      <c r="A19" s="11"/>
      <c r="B19" s="84" t="s">
        <v>19</v>
      </c>
      <c r="C19" s="85"/>
      <c r="D19" s="86"/>
      <c r="E19" s="86"/>
      <c r="F19" s="86"/>
      <c r="G19" s="86"/>
      <c r="H19" s="17"/>
      <c r="I19" s="17"/>
      <c r="J19" s="17"/>
      <c r="K19" s="17"/>
      <c r="L19" s="17"/>
      <c r="M19" s="17">
        <f>SUM(M8:M18)</f>
        <v>66</v>
      </c>
      <c r="N19" s="17">
        <f>SUM(N8:N18)</f>
        <v>0</v>
      </c>
      <c r="O19" s="17">
        <f>SUM(O8:O18)</f>
        <v>186.49999999999997</v>
      </c>
    </row>
    <row r="20" spans="1:15" ht="14.1" customHeight="1" thickTop="1"/>
  </sheetData>
  <mergeCells count="8">
    <mergeCell ref="B19:G19"/>
    <mergeCell ref="B2:L2"/>
    <mergeCell ref="B3:L3"/>
    <mergeCell ref="B6:B7"/>
    <mergeCell ref="D6:D7"/>
    <mergeCell ref="E6:E7"/>
    <mergeCell ref="F6:F7"/>
    <mergeCell ref="G6:G7"/>
  </mergeCells>
  <phoneticPr fontId="15" type="noConversion"/>
  <pageMargins left="0.78740157499999996" right="0.78740157499999996" top="0.984251969" bottom="0.984251969" header="0.4921259845" footer="0.4921259845"/>
  <pageSetup paperSize="9" scale="5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640DA-B2B8-46FD-AC06-80D17AE52371}">
  <dimension ref="A1:Q80"/>
  <sheetViews>
    <sheetView view="pageBreakPreview" zoomScale="115" zoomScaleNormal="100" zoomScaleSheetLayoutView="115" workbookViewId="0">
      <selection activeCell="G73" sqref="G73"/>
    </sheetView>
  </sheetViews>
  <sheetFormatPr baseColWidth="10" defaultColWidth="13.33203125" defaultRowHeight="12.75"/>
  <cols>
    <col min="1" max="1" width="3.1640625" style="22" customWidth="1"/>
    <col min="2" max="2" width="6.5" style="22" customWidth="1"/>
    <col min="3" max="3" width="25.6640625" style="22" customWidth="1"/>
    <col min="4" max="4" width="2" style="22" customWidth="1"/>
    <col min="5" max="5" width="6.6640625" style="22" customWidth="1"/>
    <col min="6" max="6" width="2.6640625" style="22" customWidth="1"/>
    <col min="7" max="7" width="15.83203125" style="40" bestFit="1" customWidth="1"/>
    <col min="8" max="8" width="10" style="22" bestFit="1" customWidth="1"/>
    <col min="9" max="9" width="14.33203125" style="22" customWidth="1"/>
    <col min="10" max="10" width="11.33203125" style="22" customWidth="1"/>
    <col min="11" max="11" width="2.33203125" style="22" customWidth="1"/>
    <col min="12" max="12" width="5.83203125" style="22" customWidth="1"/>
    <col min="13" max="13" width="2.6640625" style="22" customWidth="1"/>
    <col min="14" max="14" width="16" style="25" customWidth="1"/>
    <col min="15" max="15" width="4.5" style="22" customWidth="1"/>
    <col min="16" max="16" width="13.83203125" style="1" customWidth="1"/>
    <col min="17" max="19" width="13.33203125" style="1"/>
    <col min="20" max="20" width="19" style="1" customWidth="1"/>
    <col min="21" max="21" width="13.33203125" style="1"/>
    <col min="22" max="22" width="11.83203125" style="1" customWidth="1"/>
    <col min="23" max="23" width="14.6640625" style="1" customWidth="1"/>
    <col min="24" max="16384" width="13.33203125" style="1"/>
  </cols>
  <sheetData>
    <row r="1" spans="1:17" ht="15.95" customHeight="1">
      <c r="A1" s="18"/>
      <c r="B1" s="94" t="s">
        <v>21</v>
      </c>
      <c r="C1" s="94"/>
      <c r="D1" s="94"/>
      <c r="E1" s="94"/>
      <c r="F1" s="94"/>
      <c r="G1" s="94"/>
      <c r="H1" s="94"/>
      <c r="I1" s="19"/>
      <c r="J1" s="19"/>
      <c r="K1" s="19"/>
      <c r="L1" s="19"/>
      <c r="M1" s="19"/>
      <c r="N1" s="19"/>
      <c r="O1" s="19"/>
      <c r="P1" s="20"/>
      <c r="Q1" s="21"/>
    </row>
    <row r="2" spans="1:17" ht="18" customHeight="1">
      <c r="E2" s="23"/>
      <c r="F2" s="23"/>
      <c r="G2" s="24"/>
      <c r="H2" s="23"/>
      <c r="I2" s="23"/>
      <c r="J2" s="23"/>
      <c r="K2" s="23"/>
      <c r="L2" s="23"/>
      <c r="M2" s="23"/>
      <c r="P2" s="20"/>
      <c r="Q2" s="26"/>
    </row>
    <row r="3" spans="1:17" ht="14.25" customHeight="1">
      <c r="A3" s="18"/>
      <c r="B3" s="18" t="s">
        <v>22</v>
      </c>
      <c r="C3" s="18"/>
      <c r="D3" s="18"/>
      <c r="E3" s="27"/>
      <c r="F3" s="27"/>
      <c r="G3" s="27"/>
      <c r="H3" s="27"/>
      <c r="I3" s="27"/>
      <c r="J3" s="27"/>
      <c r="K3" s="27"/>
      <c r="L3" s="27"/>
      <c r="M3" s="27"/>
      <c r="N3" s="21"/>
      <c r="O3" s="18"/>
      <c r="Q3" s="21"/>
    </row>
    <row r="4" spans="1:17" ht="18" customHeight="1">
      <c r="C4" s="28" t="s">
        <v>38</v>
      </c>
      <c r="D4" s="29"/>
      <c r="E4" s="30"/>
      <c r="F4" s="30"/>
      <c r="G4" s="31">
        <v>0</v>
      </c>
      <c r="H4" s="23"/>
      <c r="I4" s="23"/>
      <c r="J4" s="23"/>
      <c r="K4" s="23"/>
      <c r="L4" s="23"/>
      <c r="M4" s="23"/>
    </row>
    <row r="5" spans="1:17" ht="18" customHeight="1">
      <c r="C5" s="28" t="s">
        <v>39</v>
      </c>
      <c r="D5" s="29"/>
      <c r="E5" s="30"/>
      <c r="F5" s="30"/>
      <c r="G5" s="31">
        <v>0</v>
      </c>
      <c r="H5" s="23"/>
      <c r="I5" s="23"/>
      <c r="J5" s="23"/>
      <c r="K5" s="23"/>
      <c r="L5" s="23"/>
      <c r="M5" s="23"/>
    </row>
    <row r="6" spans="1:17" ht="18" customHeight="1" thickBot="1">
      <c r="C6" s="28" t="s">
        <v>40</v>
      </c>
      <c r="D6" s="29"/>
      <c r="E6" s="30"/>
      <c r="F6" s="30"/>
      <c r="G6" s="31">
        <v>0</v>
      </c>
      <c r="H6" s="23"/>
      <c r="I6" s="23"/>
      <c r="J6" s="23"/>
      <c r="K6" s="23"/>
      <c r="L6" s="23"/>
      <c r="M6" s="23"/>
    </row>
    <row r="7" spans="1:17" ht="18" customHeight="1">
      <c r="C7" s="32" t="s">
        <v>23</v>
      </c>
      <c r="D7" s="23"/>
      <c r="E7" s="23"/>
      <c r="F7" s="23"/>
      <c r="G7" s="33">
        <f>SUM(G4:G6)</f>
        <v>0</v>
      </c>
      <c r="H7" s="34" t="s">
        <v>24</v>
      </c>
      <c r="I7" s="23"/>
      <c r="J7" s="23"/>
      <c r="K7" s="23"/>
      <c r="Q7" s="35"/>
    </row>
    <row r="8" spans="1:17" ht="11.25" customHeight="1">
      <c r="C8" s="32"/>
      <c r="D8" s="23"/>
      <c r="E8" s="23"/>
      <c r="F8" s="23"/>
      <c r="G8" s="36"/>
      <c r="H8" s="34"/>
      <c r="I8" s="23"/>
      <c r="J8" s="23"/>
      <c r="K8" s="23"/>
      <c r="Q8" s="35"/>
    </row>
    <row r="9" spans="1:17" ht="14.25" customHeight="1">
      <c r="A9" s="18"/>
      <c r="B9" s="18" t="s">
        <v>1</v>
      </c>
      <c r="C9" s="18"/>
      <c r="D9" s="18"/>
      <c r="E9" s="27"/>
      <c r="F9" s="27"/>
      <c r="G9" s="27"/>
      <c r="H9" s="27"/>
      <c r="I9" s="27"/>
      <c r="J9" s="27"/>
      <c r="K9" s="27"/>
      <c r="L9" s="27"/>
      <c r="M9" s="27"/>
      <c r="N9" s="21"/>
      <c r="O9" s="18"/>
      <c r="Q9" s="21"/>
    </row>
    <row r="10" spans="1:17" ht="18" customHeight="1">
      <c r="C10" s="28" t="str">
        <f>C4</f>
        <v>Dalot du PT17</v>
      </c>
      <c r="D10" s="29"/>
      <c r="E10" s="30"/>
      <c r="F10" s="30"/>
      <c r="G10" s="31">
        <f>12/100*G4</f>
        <v>0</v>
      </c>
      <c r="H10" s="23"/>
      <c r="I10" s="23"/>
      <c r="J10" s="23"/>
      <c r="K10" s="23"/>
      <c r="L10" s="23"/>
      <c r="M10" s="23"/>
    </row>
    <row r="11" spans="1:17" ht="18" customHeight="1">
      <c r="C11" s="28" t="str">
        <f>C5</f>
        <v>Dalot du PT196</v>
      </c>
      <c r="D11" s="29"/>
      <c r="E11" s="30"/>
      <c r="F11" s="30"/>
      <c r="G11" s="31">
        <f>12/100*G5</f>
        <v>0</v>
      </c>
      <c r="H11" s="23"/>
      <c r="I11" s="23"/>
      <c r="J11" s="23"/>
      <c r="K11" s="23"/>
      <c r="L11" s="23"/>
      <c r="M11" s="23"/>
    </row>
    <row r="12" spans="1:17" ht="18" customHeight="1" thickBot="1">
      <c r="C12" s="28" t="str">
        <f>C6</f>
        <v>Dalot du PT199</v>
      </c>
      <c r="D12" s="29"/>
      <c r="E12" s="30"/>
      <c r="F12" s="30"/>
      <c r="G12" s="31">
        <f>12/100*G6</f>
        <v>0</v>
      </c>
      <c r="H12" s="23"/>
      <c r="I12" s="23"/>
      <c r="J12" s="23"/>
      <c r="K12" s="23"/>
      <c r="L12" s="23"/>
      <c r="M12" s="23"/>
    </row>
    <row r="13" spans="1:17" ht="18" customHeight="1">
      <c r="C13" s="32" t="s">
        <v>23</v>
      </c>
      <c r="D13" s="23"/>
      <c r="E13" s="23"/>
      <c r="F13" s="23"/>
      <c r="G13" s="33">
        <f>SUM(G10:G12)</f>
        <v>0</v>
      </c>
      <c r="H13" s="34" t="s">
        <v>24</v>
      </c>
    </row>
    <row r="14" spans="1:17" ht="11.25" customHeight="1">
      <c r="C14" s="32"/>
      <c r="D14" s="23"/>
      <c r="E14" s="23"/>
      <c r="F14" s="23"/>
      <c r="G14" s="36"/>
      <c r="H14" s="34"/>
      <c r="I14" s="23"/>
      <c r="J14" s="23"/>
      <c r="K14" s="23"/>
      <c r="Q14" s="35"/>
    </row>
    <row r="15" spans="1:17" ht="14.25" customHeight="1">
      <c r="A15" s="18"/>
      <c r="B15" s="18" t="s">
        <v>25</v>
      </c>
      <c r="C15" s="18"/>
      <c r="D15" s="18"/>
      <c r="E15" s="27"/>
      <c r="F15" s="27"/>
      <c r="G15" s="27"/>
      <c r="H15" s="27"/>
      <c r="I15" s="27"/>
      <c r="J15" s="27"/>
      <c r="K15" s="27"/>
      <c r="L15" s="27"/>
      <c r="M15" s="27"/>
      <c r="N15" s="21"/>
      <c r="O15" s="18"/>
      <c r="Q15" s="21"/>
    </row>
    <row r="16" spans="1:17" ht="18" customHeight="1">
      <c r="C16" s="28" t="str">
        <f>C10</f>
        <v>Dalot du PT17</v>
      </c>
      <c r="D16" s="29"/>
      <c r="E16" s="30"/>
      <c r="F16" s="30"/>
      <c r="G16" s="31">
        <v>0</v>
      </c>
      <c r="H16" s="23"/>
      <c r="I16" s="23"/>
      <c r="J16" s="23"/>
      <c r="K16" s="23"/>
      <c r="L16" s="23"/>
      <c r="M16" s="23"/>
    </row>
    <row r="17" spans="1:17" ht="18" customHeight="1">
      <c r="C17" s="28" t="str">
        <f>C11</f>
        <v>Dalot du PT196</v>
      </c>
      <c r="D17" s="29"/>
      <c r="E17" s="30"/>
      <c r="F17" s="30"/>
      <c r="G17" s="31">
        <v>36</v>
      </c>
      <c r="H17" s="23"/>
      <c r="I17" s="23"/>
      <c r="J17" s="23"/>
      <c r="K17" s="23"/>
      <c r="L17" s="23"/>
      <c r="M17" s="23"/>
    </row>
    <row r="18" spans="1:17" ht="18" customHeight="1" thickBot="1">
      <c r="C18" s="28" t="str">
        <f>C12</f>
        <v>Dalot du PT199</v>
      </c>
      <c r="D18" s="29"/>
      <c r="E18" s="30"/>
      <c r="F18" s="30"/>
      <c r="G18" s="31">
        <v>120</v>
      </c>
      <c r="H18" s="23"/>
      <c r="I18" s="23"/>
      <c r="J18" s="23"/>
      <c r="K18" s="23"/>
      <c r="L18" s="23"/>
      <c r="M18" s="23"/>
    </row>
    <row r="19" spans="1:17" ht="18" customHeight="1">
      <c r="C19" s="32" t="s">
        <v>23</v>
      </c>
      <c r="D19" s="23"/>
      <c r="E19" s="23"/>
      <c r="F19" s="23"/>
      <c r="G19" s="33">
        <f>SUM(G16:G18)</f>
        <v>156</v>
      </c>
      <c r="H19" s="34" t="s">
        <v>24</v>
      </c>
      <c r="I19" s="23"/>
      <c r="J19" s="23"/>
      <c r="K19" s="23"/>
      <c r="Q19" s="35"/>
    </row>
    <row r="20" spans="1:17" ht="11.25" customHeight="1">
      <c r="C20" s="32"/>
      <c r="D20" s="23"/>
      <c r="E20" s="23"/>
      <c r="F20" s="23"/>
      <c r="G20" s="36"/>
      <c r="H20" s="34"/>
      <c r="I20" s="23"/>
      <c r="J20" s="23"/>
      <c r="K20" s="23"/>
      <c r="Q20" s="35"/>
    </row>
    <row r="21" spans="1:17" ht="14.25" customHeight="1">
      <c r="A21" s="18"/>
      <c r="B21" s="18" t="s">
        <v>26</v>
      </c>
      <c r="C21" s="18"/>
      <c r="D21" s="18"/>
      <c r="E21" s="27"/>
      <c r="F21" s="27"/>
      <c r="G21" s="27"/>
      <c r="H21" s="27"/>
      <c r="I21" s="27"/>
      <c r="J21" s="27"/>
      <c r="K21" s="27"/>
      <c r="L21" s="27"/>
      <c r="M21" s="27"/>
      <c r="N21" s="21"/>
      <c r="O21" s="18"/>
      <c r="Q21" s="21"/>
    </row>
    <row r="22" spans="1:17" ht="18" customHeight="1">
      <c r="C22" s="28" t="str">
        <f>C16</f>
        <v>Dalot du PT17</v>
      </c>
      <c r="D22" s="29"/>
      <c r="E22" s="30"/>
      <c r="F22" s="30"/>
      <c r="G22" s="31">
        <v>0</v>
      </c>
      <c r="H22" s="23"/>
      <c r="I22" s="23"/>
      <c r="J22" s="23"/>
      <c r="K22" s="23"/>
      <c r="L22" s="23"/>
      <c r="M22" s="23"/>
    </row>
    <row r="23" spans="1:17" ht="18" customHeight="1">
      <c r="C23" s="28" t="str">
        <f>C17</f>
        <v>Dalot du PT196</v>
      </c>
      <c r="D23" s="29"/>
      <c r="E23" s="30"/>
      <c r="F23" s="30"/>
      <c r="G23" s="31">
        <v>0</v>
      </c>
      <c r="H23" s="23"/>
      <c r="I23" s="23"/>
      <c r="J23" s="23"/>
      <c r="K23" s="23"/>
      <c r="L23" s="23"/>
      <c r="M23" s="23"/>
    </row>
    <row r="24" spans="1:17" ht="18" customHeight="1" thickBot="1">
      <c r="C24" s="28" t="str">
        <f>C18</f>
        <v>Dalot du PT199</v>
      </c>
      <c r="D24" s="29"/>
      <c r="E24" s="30"/>
      <c r="F24" s="30"/>
      <c r="G24" s="31">
        <v>0</v>
      </c>
      <c r="H24" s="23"/>
      <c r="I24" s="23"/>
      <c r="J24" s="23"/>
      <c r="K24" s="23"/>
      <c r="L24" s="23"/>
      <c r="M24" s="23"/>
    </row>
    <row r="25" spans="1:17" ht="18" customHeight="1">
      <c r="C25" s="32" t="s">
        <v>23</v>
      </c>
      <c r="D25" s="23"/>
      <c r="E25" s="23"/>
      <c r="F25" s="23"/>
      <c r="G25" s="33">
        <f>SUM(G22:G24)</f>
        <v>0</v>
      </c>
      <c r="H25" s="34" t="s">
        <v>24</v>
      </c>
      <c r="I25" s="23"/>
      <c r="J25" s="23"/>
      <c r="K25" s="23"/>
      <c r="Q25" s="35"/>
    </row>
    <row r="26" spans="1:17" ht="18" customHeight="1">
      <c r="G26" s="24"/>
    </row>
    <row r="27" spans="1:17" ht="14.25" customHeight="1">
      <c r="A27" s="18"/>
      <c r="B27" s="18" t="s">
        <v>27</v>
      </c>
      <c r="C27" s="18"/>
      <c r="D27" s="18"/>
      <c r="E27" s="27"/>
      <c r="F27" s="27"/>
      <c r="G27" s="27"/>
      <c r="H27" s="27"/>
      <c r="I27" s="27"/>
      <c r="J27" s="27"/>
      <c r="K27" s="27"/>
      <c r="L27" s="27"/>
      <c r="M27" s="27"/>
      <c r="N27" s="21"/>
      <c r="O27" s="18"/>
      <c r="Q27" s="21"/>
    </row>
    <row r="28" spans="1:17" ht="18" customHeight="1">
      <c r="C28" s="28" t="str">
        <f>C22</f>
        <v>Dalot du PT17</v>
      </c>
      <c r="D28" s="29"/>
      <c r="E28" s="30"/>
      <c r="F28" s="30"/>
      <c r="G28" s="31">
        <v>0</v>
      </c>
      <c r="H28" s="23"/>
      <c r="I28" s="23"/>
      <c r="J28" s="23"/>
      <c r="K28" s="23"/>
      <c r="L28" s="23"/>
      <c r="M28" s="23"/>
    </row>
    <row r="29" spans="1:17" ht="18" customHeight="1">
      <c r="C29" s="28" t="str">
        <f>C23</f>
        <v>Dalot du PT196</v>
      </c>
      <c r="D29" s="29"/>
      <c r="E29" s="30"/>
      <c r="F29" s="30"/>
      <c r="G29" s="31">
        <v>0</v>
      </c>
      <c r="H29" s="23"/>
      <c r="I29" s="23"/>
      <c r="J29" s="23"/>
      <c r="K29" s="23"/>
      <c r="L29" s="23"/>
      <c r="M29" s="23"/>
    </row>
    <row r="30" spans="1:17" ht="18" customHeight="1" thickBot="1">
      <c r="C30" s="28" t="str">
        <f>C24</f>
        <v>Dalot du PT199</v>
      </c>
      <c r="D30" s="29"/>
      <c r="E30" s="30"/>
      <c r="F30" s="30"/>
      <c r="G30" s="31">
        <v>0</v>
      </c>
      <c r="H30" s="23"/>
      <c r="I30" s="23"/>
      <c r="J30" s="23"/>
      <c r="K30" s="23"/>
      <c r="L30" s="23"/>
      <c r="M30" s="23"/>
    </row>
    <row r="31" spans="1:17" ht="18" customHeight="1">
      <c r="C31" s="32" t="s">
        <v>23</v>
      </c>
      <c r="D31" s="23"/>
      <c r="E31" s="23"/>
      <c r="F31" s="23"/>
      <c r="G31" s="33">
        <f>SUM(G28:G30)</f>
        <v>0</v>
      </c>
      <c r="H31" s="34" t="s">
        <v>24</v>
      </c>
      <c r="I31" s="23"/>
      <c r="J31" s="23"/>
      <c r="K31" s="23"/>
      <c r="Q31" s="35"/>
    </row>
    <row r="32" spans="1:17" ht="11.25" customHeight="1">
      <c r="C32" s="32"/>
      <c r="D32" s="23"/>
      <c r="E32" s="23"/>
      <c r="F32" s="23"/>
      <c r="G32" s="36"/>
      <c r="H32" s="34"/>
      <c r="I32" s="23"/>
      <c r="J32" s="23"/>
      <c r="K32" s="23"/>
      <c r="Q32" s="35"/>
    </row>
    <row r="33" spans="1:17" ht="14.25" customHeight="1">
      <c r="A33" s="18"/>
      <c r="B33" s="18" t="s">
        <v>28</v>
      </c>
      <c r="C33" s="18"/>
      <c r="D33" s="18"/>
      <c r="E33" s="27"/>
      <c r="F33" s="27"/>
      <c r="G33" s="27"/>
      <c r="H33" s="27"/>
      <c r="I33" s="27"/>
      <c r="J33" s="27"/>
      <c r="K33" s="27"/>
      <c r="L33" s="27"/>
      <c r="M33" s="27"/>
      <c r="N33" s="21"/>
      <c r="O33" s="18"/>
      <c r="Q33" s="21"/>
    </row>
    <row r="34" spans="1:17" ht="18" customHeight="1">
      <c r="C34" s="28" t="str">
        <f>C28</f>
        <v>Dalot du PT17</v>
      </c>
      <c r="D34" s="29"/>
      <c r="E34" s="30"/>
      <c r="F34" s="30"/>
      <c r="G34" s="37" t="e">
        <v>#REF!</v>
      </c>
      <c r="H34" s="23"/>
      <c r="I34" s="23"/>
      <c r="J34" s="23"/>
      <c r="K34" s="23"/>
      <c r="L34" s="23"/>
      <c r="M34" s="23"/>
    </row>
    <row r="35" spans="1:17" ht="18" customHeight="1">
      <c r="C35" s="28" t="str">
        <f>C29</f>
        <v>Dalot du PT196</v>
      </c>
      <c r="D35" s="29"/>
      <c r="E35" s="30"/>
      <c r="F35" s="30"/>
      <c r="G35" s="37">
        <v>0</v>
      </c>
      <c r="H35" s="23"/>
      <c r="I35" s="23"/>
      <c r="J35" s="23"/>
      <c r="K35" s="23"/>
      <c r="L35" s="23"/>
      <c r="M35" s="23"/>
    </row>
    <row r="36" spans="1:17" ht="18" customHeight="1" thickBot="1">
      <c r="C36" s="28" t="str">
        <f>C30</f>
        <v>Dalot du PT199</v>
      </c>
      <c r="D36" s="29"/>
      <c r="E36" s="30"/>
      <c r="F36" s="30"/>
      <c r="G36" s="37">
        <v>0</v>
      </c>
      <c r="H36" s="23"/>
      <c r="I36" s="23"/>
      <c r="J36" s="23"/>
      <c r="K36" s="23"/>
      <c r="L36" s="23"/>
      <c r="M36" s="23"/>
    </row>
    <row r="37" spans="1:17" ht="18" customHeight="1">
      <c r="C37" s="32" t="s">
        <v>23</v>
      </c>
      <c r="D37" s="23"/>
      <c r="E37" s="23"/>
      <c r="F37" s="23"/>
      <c r="G37" s="38">
        <v>0</v>
      </c>
      <c r="H37" s="34" t="s">
        <v>29</v>
      </c>
      <c r="I37" s="23"/>
      <c r="J37" s="23"/>
      <c r="K37" s="23"/>
      <c r="Q37" s="35"/>
    </row>
    <row r="38" spans="1:17" ht="11.25" customHeight="1">
      <c r="C38" s="32"/>
      <c r="D38" s="23"/>
      <c r="E38" s="23"/>
      <c r="F38" s="23"/>
      <c r="G38" s="36"/>
      <c r="H38" s="34"/>
      <c r="I38" s="23"/>
      <c r="J38" s="23"/>
      <c r="K38" s="23"/>
      <c r="Q38" s="35"/>
    </row>
    <row r="39" spans="1:17" ht="14.25" customHeight="1">
      <c r="A39" s="18"/>
      <c r="B39" s="18" t="s">
        <v>30</v>
      </c>
      <c r="C39" s="18"/>
      <c r="D39" s="18"/>
      <c r="E39" s="27"/>
      <c r="F39" s="27"/>
      <c r="G39" s="27"/>
      <c r="H39" s="27"/>
      <c r="I39" s="27"/>
      <c r="J39" s="27"/>
      <c r="K39" s="27"/>
      <c r="L39" s="27"/>
      <c r="M39" s="27"/>
      <c r="N39" s="21"/>
      <c r="O39" s="18"/>
      <c r="Q39" s="21"/>
    </row>
    <row r="40" spans="1:17" ht="18" customHeight="1">
      <c r="C40" s="28" t="str">
        <f>+C4</f>
        <v>Dalot du PT17</v>
      </c>
      <c r="D40" s="29"/>
      <c r="E40" s="30"/>
      <c r="F40" s="30"/>
      <c r="G40" s="31">
        <v>0</v>
      </c>
      <c r="H40" s="23"/>
      <c r="I40" s="23"/>
      <c r="J40" s="23"/>
      <c r="K40" s="23"/>
      <c r="L40" s="23"/>
      <c r="M40" s="23"/>
    </row>
    <row r="41" spans="1:17" ht="18" customHeight="1">
      <c r="C41" s="28" t="str">
        <f>+C5</f>
        <v>Dalot du PT196</v>
      </c>
      <c r="D41" s="29"/>
      <c r="E41" s="30"/>
      <c r="F41" s="30"/>
      <c r="G41" s="31">
        <v>0</v>
      </c>
      <c r="H41" s="23"/>
      <c r="I41" s="23"/>
      <c r="J41" s="23"/>
      <c r="K41" s="23"/>
      <c r="L41" s="23"/>
      <c r="M41" s="23"/>
    </row>
    <row r="42" spans="1:17" ht="18" customHeight="1" thickBot="1">
      <c r="C42" s="28" t="str">
        <f>+C6</f>
        <v>Dalot du PT199</v>
      </c>
      <c r="D42" s="29"/>
      <c r="E42" s="30"/>
      <c r="F42" s="30"/>
      <c r="G42" s="31">
        <v>0</v>
      </c>
      <c r="H42" s="23"/>
      <c r="I42" s="23"/>
      <c r="J42" s="23"/>
      <c r="K42" s="23"/>
      <c r="L42" s="23"/>
      <c r="M42" s="23"/>
    </row>
    <row r="43" spans="1:17" ht="18" customHeight="1">
      <c r="C43" s="32" t="s">
        <v>23</v>
      </c>
      <c r="D43" s="23"/>
      <c r="E43" s="23"/>
      <c r="F43" s="23"/>
      <c r="G43" s="33">
        <f>SUM(G40:G42)</f>
        <v>0</v>
      </c>
      <c r="H43" s="34" t="s">
        <v>31</v>
      </c>
      <c r="I43" s="23"/>
      <c r="J43" s="23"/>
      <c r="K43" s="23"/>
      <c r="Q43" s="35"/>
    </row>
    <row r="44" spans="1:17" ht="18" customHeight="1">
      <c r="B44"/>
      <c r="C44"/>
      <c r="G44" s="24"/>
    </row>
    <row r="45" spans="1:17" ht="14.25" customHeight="1">
      <c r="A45" s="18"/>
      <c r="B45" s="18" t="s">
        <v>32</v>
      </c>
      <c r="C45" s="18"/>
      <c r="D45" s="18"/>
      <c r="E45" s="27"/>
      <c r="F45" s="27"/>
      <c r="G45" s="27"/>
      <c r="H45" s="27"/>
      <c r="I45" s="27"/>
      <c r="J45" s="27"/>
      <c r="K45" s="27"/>
      <c r="L45" s="27"/>
      <c r="M45" s="27"/>
      <c r="N45" s="21"/>
      <c r="O45" s="18"/>
      <c r="Q45" s="21"/>
    </row>
    <row r="46" spans="1:17" ht="18" customHeight="1">
      <c r="C46" s="28" t="str">
        <f>C4</f>
        <v>Dalot du PT17</v>
      </c>
      <c r="D46" s="29"/>
      <c r="E46" s="30"/>
      <c r="F46" s="30"/>
      <c r="G46" s="31">
        <v>0</v>
      </c>
      <c r="H46" s="23"/>
      <c r="I46" s="23"/>
      <c r="J46" s="23"/>
      <c r="K46" s="23"/>
      <c r="L46" s="23"/>
      <c r="M46" s="23"/>
    </row>
    <row r="47" spans="1:17" ht="18" customHeight="1">
      <c r="C47" s="28" t="str">
        <f>C5</f>
        <v>Dalot du PT196</v>
      </c>
      <c r="D47" s="29"/>
      <c r="E47" s="30"/>
      <c r="F47" s="30"/>
      <c r="G47" s="31">
        <v>0</v>
      </c>
      <c r="H47" s="23"/>
      <c r="I47" s="23"/>
      <c r="J47" s="23"/>
      <c r="K47" s="23"/>
      <c r="L47" s="23"/>
      <c r="M47" s="23"/>
    </row>
    <row r="48" spans="1:17" ht="18" customHeight="1" thickBot="1">
      <c r="C48" s="28" t="str">
        <f>C6</f>
        <v>Dalot du PT199</v>
      </c>
      <c r="D48" s="29"/>
      <c r="E48" s="30"/>
      <c r="F48" s="30"/>
      <c r="G48" s="31">
        <v>0</v>
      </c>
      <c r="H48" s="23"/>
      <c r="I48" s="23"/>
      <c r="J48" s="23"/>
      <c r="K48" s="23"/>
      <c r="L48" s="23"/>
      <c r="M48" s="23"/>
    </row>
    <row r="49" spans="1:17" ht="18" customHeight="1">
      <c r="C49" s="32" t="s">
        <v>23</v>
      </c>
      <c r="D49" s="23"/>
      <c r="E49" s="23"/>
      <c r="F49" s="23"/>
      <c r="G49" s="33">
        <f>SUM(G46:G48)</f>
        <v>0</v>
      </c>
      <c r="H49" s="34" t="s">
        <v>24</v>
      </c>
      <c r="I49" s="23"/>
      <c r="J49" s="23"/>
      <c r="K49" s="23"/>
      <c r="Q49" s="35"/>
    </row>
    <row r="50" spans="1:17" ht="11.25" customHeight="1">
      <c r="C50" s="32"/>
      <c r="D50" s="23"/>
      <c r="E50" s="23"/>
      <c r="F50" s="23"/>
      <c r="G50" s="36"/>
      <c r="H50" s="34"/>
      <c r="I50" s="23"/>
      <c r="J50" s="23"/>
      <c r="K50" s="23"/>
      <c r="Q50" s="35"/>
    </row>
    <row r="51" spans="1:17" ht="14.25" customHeight="1">
      <c r="A51" s="18"/>
      <c r="B51" s="18" t="s">
        <v>33</v>
      </c>
      <c r="C51" s="18"/>
      <c r="D51" s="18"/>
      <c r="E51" s="27"/>
      <c r="F51" s="27"/>
      <c r="G51" s="27"/>
      <c r="H51" s="27"/>
      <c r="I51" s="27"/>
      <c r="J51" s="27"/>
      <c r="K51" s="27"/>
      <c r="L51" s="27"/>
      <c r="M51" s="27"/>
      <c r="N51" s="21"/>
      <c r="O51" s="18"/>
      <c r="Q51" s="21"/>
    </row>
    <row r="52" spans="1:17" ht="18" customHeight="1">
      <c r="C52" s="28" t="str">
        <f>C4</f>
        <v>Dalot du PT17</v>
      </c>
      <c r="D52" s="29"/>
      <c r="E52" s="30"/>
      <c r="F52" s="30"/>
      <c r="G52" s="31">
        <v>0</v>
      </c>
      <c r="H52" s="23"/>
      <c r="I52" s="23"/>
      <c r="J52" s="23"/>
      <c r="K52" s="23"/>
      <c r="L52" s="23"/>
      <c r="M52" s="23"/>
    </row>
    <row r="53" spans="1:17" ht="18" customHeight="1">
      <c r="C53" s="28" t="str">
        <f>C5</f>
        <v>Dalot du PT196</v>
      </c>
      <c r="D53" s="29"/>
      <c r="E53" s="30"/>
      <c r="F53" s="30"/>
      <c r="G53" s="31">
        <v>0</v>
      </c>
      <c r="H53" s="23"/>
      <c r="I53" s="23"/>
      <c r="J53" s="23"/>
      <c r="K53" s="23"/>
      <c r="L53" s="23"/>
      <c r="M53" s="23"/>
    </row>
    <row r="54" spans="1:17" ht="18" customHeight="1" thickBot="1">
      <c r="C54" s="28" t="str">
        <f>C6</f>
        <v>Dalot du PT199</v>
      </c>
      <c r="D54" s="29"/>
      <c r="E54" s="30"/>
      <c r="F54" s="30"/>
      <c r="G54" s="31">
        <v>0</v>
      </c>
      <c r="H54" s="23"/>
      <c r="I54" s="23"/>
      <c r="J54" s="23"/>
      <c r="K54" s="23"/>
      <c r="L54" s="23"/>
      <c r="M54" s="23"/>
    </row>
    <row r="55" spans="1:17" ht="18" customHeight="1">
      <c r="C55" s="32" t="s">
        <v>23</v>
      </c>
      <c r="D55" s="23"/>
      <c r="E55" s="23"/>
      <c r="F55" s="23"/>
      <c r="G55" s="33">
        <f>SUM(G52:G54)</f>
        <v>0</v>
      </c>
      <c r="H55" s="34" t="s">
        <v>24</v>
      </c>
      <c r="I55" s="23"/>
      <c r="J55" s="23"/>
      <c r="K55" s="23"/>
      <c r="Q55" s="35"/>
    </row>
    <row r="56" spans="1:17" ht="18" customHeight="1">
      <c r="B56"/>
      <c r="C56"/>
      <c r="G56" s="24"/>
    </row>
    <row r="57" spans="1:17" ht="14.25" customHeight="1">
      <c r="A57" s="18"/>
      <c r="B57" s="18" t="s">
        <v>34</v>
      </c>
      <c r="C57" s="18"/>
      <c r="D57" s="18"/>
      <c r="E57" s="27"/>
      <c r="F57" s="27"/>
      <c r="G57" s="27"/>
      <c r="H57" s="27"/>
      <c r="I57" s="27"/>
      <c r="J57" s="27"/>
      <c r="K57" s="27"/>
      <c r="L57" s="27"/>
      <c r="M57" s="27"/>
      <c r="N57" s="21"/>
      <c r="O57" s="18"/>
      <c r="Q57" s="21"/>
    </row>
    <row r="58" spans="1:17" ht="18" customHeight="1">
      <c r="C58" s="28" t="str">
        <f>+C4</f>
        <v>Dalot du PT17</v>
      </c>
      <c r="D58" s="29"/>
      <c r="E58" s="30"/>
      <c r="F58" s="30"/>
      <c r="G58" s="31">
        <v>0</v>
      </c>
      <c r="H58" s="23"/>
      <c r="I58" s="23"/>
      <c r="J58" s="23"/>
      <c r="K58" s="23"/>
      <c r="L58" s="23"/>
      <c r="M58" s="23"/>
    </row>
    <row r="59" spans="1:17" ht="18" customHeight="1">
      <c r="C59" s="28" t="str">
        <f>+C5</f>
        <v>Dalot du PT196</v>
      </c>
      <c r="D59" s="29"/>
      <c r="E59" s="30"/>
      <c r="F59" s="30"/>
      <c r="G59" s="31">
        <v>0</v>
      </c>
      <c r="H59" s="23"/>
      <c r="I59" s="23"/>
      <c r="J59" s="23"/>
      <c r="K59" s="23"/>
      <c r="L59" s="23"/>
      <c r="M59" s="23"/>
    </row>
    <row r="60" spans="1:17" ht="18" customHeight="1" thickBot="1">
      <c r="C60" s="28" t="str">
        <f>+C6</f>
        <v>Dalot du PT199</v>
      </c>
      <c r="D60" s="29"/>
      <c r="E60" s="30"/>
      <c r="F60" s="30"/>
      <c r="G60" s="31">
        <v>0</v>
      </c>
      <c r="H60" s="23"/>
      <c r="I60" s="23"/>
      <c r="J60" s="23"/>
      <c r="K60" s="23"/>
      <c r="L60" s="23"/>
      <c r="M60" s="23"/>
    </row>
    <row r="61" spans="1:17" ht="18" customHeight="1">
      <c r="C61" s="32" t="s">
        <v>23</v>
      </c>
      <c r="D61" s="23"/>
      <c r="E61" s="23"/>
      <c r="F61" s="23"/>
      <c r="G61" s="33">
        <f>SUM(G58:G60)</f>
        <v>0</v>
      </c>
      <c r="H61" s="34" t="s">
        <v>31</v>
      </c>
      <c r="I61" s="23"/>
      <c r="J61" s="23"/>
      <c r="K61" s="23"/>
      <c r="Q61" s="35"/>
    </row>
    <row r="62" spans="1:17" ht="11.25" customHeight="1">
      <c r="C62" s="32"/>
      <c r="D62" s="23"/>
      <c r="E62" s="23"/>
      <c r="F62" s="23"/>
      <c r="G62" s="36"/>
      <c r="H62" s="34"/>
      <c r="I62" s="23"/>
      <c r="J62" s="23"/>
      <c r="K62" s="23"/>
      <c r="Q62" s="35"/>
    </row>
    <row r="63" spans="1:17" ht="14.25" customHeight="1">
      <c r="A63" s="18"/>
      <c r="B63" s="18" t="s">
        <v>35</v>
      </c>
      <c r="C63" s="18"/>
      <c r="D63" s="18"/>
      <c r="E63" s="27"/>
      <c r="F63" s="27"/>
      <c r="G63" s="27"/>
      <c r="H63" s="27"/>
      <c r="I63" s="27"/>
      <c r="J63" s="27"/>
      <c r="K63" s="27"/>
      <c r="L63" s="27"/>
      <c r="M63" s="27"/>
      <c r="N63" s="21"/>
      <c r="O63" s="18"/>
      <c r="Q63" s="21"/>
    </row>
    <row r="64" spans="1:17" ht="18" customHeight="1">
      <c r="C64" s="28" t="str">
        <f>+C4</f>
        <v>Dalot du PT17</v>
      </c>
      <c r="D64" s="29"/>
      <c r="E64" s="30"/>
      <c r="F64" s="30"/>
      <c r="G64" s="31">
        <v>0</v>
      </c>
      <c r="H64" s="23"/>
      <c r="I64" s="23"/>
      <c r="J64" s="23"/>
      <c r="K64" s="23"/>
      <c r="L64" s="23"/>
      <c r="M64" s="23"/>
    </row>
    <row r="65" spans="1:17" ht="18" customHeight="1">
      <c r="C65" s="28" t="str">
        <f>+C5</f>
        <v>Dalot du PT196</v>
      </c>
      <c r="D65" s="29"/>
      <c r="E65" s="30"/>
      <c r="F65" s="30"/>
      <c r="G65" s="31">
        <v>0</v>
      </c>
      <c r="H65" s="23"/>
      <c r="I65" s="23"/>
      <c r="J65" s="23"/>
      <c r="K65" s="23"/>
      <c r="L65" s="23"/>
      <c r="M65" s="23"/>
    </row>
    <row r="66" spans="1:17" ht="18" customHeight="1" thickBot="1">
      <c r="C66" s="28" t="str">
        <f>+C6</f>
        <v>Dalot du PT199</v>
      </c>
      <c r="D66" s="29"/>
      <c r="E66" s="30"/>
      <c r="F66" s="30"/>
      <c r="G66" s="31">
        <v>0</v>
      </c>
      <c r="H66" s="23"/>
      <c r="I66" s="23"/>
      <c r="J66" s="23"/>
      <c r="K66" s="23"/>
      <c r="L66" s="23"/>
      <c r="M66" s="23"/>
    </row>
    <row r="67" spans="1:17" ht="18" customHeight="1">
      <c r="C67" s="32" t="s">
        <v>23</v>
      </c>
      <c r="D67" s="23"/>
      <c r="E67" s="23"/>
      <c r="F67" s="23"/>
      <c r="G67" s="33">
        <f>SUM(G64:G66)</f>
        <v>0</v>
      </c>
      <c r="H67" s="34" t="s">
        <v>0</v>
      </c>
      <c r="I67" s="23"/>
      <c r="J67" s="23"/>
      <c r="K67" s="23"/>
      <c r="Q67" s="35"/>
    </row>
    <row r="68" spans="1:17" ht="11.25" customHeight="1">
      <c r="C68" s="32"/>
      <c r="D68" s="23"/>
      <c r="E68" s="23"/>
      <c r="F68" s="23"/>
      <c r="G68" s="36"/>
      <c r="H68" s="34"/>
      <c r="I68" s="23"/>
      <c r="J68" s="23"/>
      <c r="K68" s="23"/>
      <c r="Q68" s="35"/>
    </row>
    <row r="69" spans="1:17" ht="14.25" customHeight="1">
      <c r="A69" s="18"/>
      <c r="B69" s="18" t="s">
        <v>36</v>
      </c>
      <c r="C69" s="18"/>
      <c r="D69" s="18"/>
      <c r="E69" s="27"/>
      <c r="F69" s="27"/>
      <c r="G69" s="27"/>
      <c r="H69" s="27"/>
      <c r="I69" s="27"/>
      <c r="J69" s="27"/>
      <c r="K69" s="27"/>
      <c r="L69" s="27"/>
      <c r="M69" s="27"/>
      <c r="N69" s="21"/>
      <c r="O69" s="18"/>
      <c r="Q69" s="21"/>
    </row>
    <row r="70" spans="1:17" ht="18" customHeight="1">
      <c r="C70" s="28" t="str">
        <f>+C4</f>
        <v>Dalot du PT17</v>
      </c>
      <c r="D70" s="29"/>
      <c r="E70" s="30"/>
      <c r="F70" s="30"/>
      <c r="G70" s="31">
        <v>0</v>
      </c>
      <c r="H70" s="23"/>
      <c r="I70" s="23"/>
      <c r="J70" s="23"/>
      <c r="K70" s="23"/>
      <c r="L70" s="23"/>
      <c r="M70" s="23"/>
    </row>
    <row r="71" spans="1:17" ht="18" customHeight="1">
      <c r="C71" s="28" t="str">
        <f>+C5</f>
        <v>Dalot du PT196</v>
      </c>
      <c r="D71" s="29"/>
      <c r="E71" s="30"/>
      <c r="F71" s="30"/>
      <c r="G71" s="31">
        <v>0</v>
      </c>
      <c r="H71" s="23"/>
      <c r="I71" s="23"/>
      <c r="J71" s="23"/>
      <c r="K71" s="23"/>
      <c r="L71" s="23"/>
      <c r="M71" s="23"/>
    </row>
    <row r="72" spans="1:17" ht="18" customHeight="1" thickBot="1">
      <c r="C72" s="28" t="str">
        <f>+C6</f>
        <v>Dalot du PT199</v>
      </c>
      <c r="D72" s="29"/>
      <c r="E72" s="30"/>
      <c r="F72" s="30"/>
      <c r="G72" s="31">
        <v>0</v>
      </c>
      <c r="H72" s="23"/>
      <c r="I72" s="23"/>
      <c r="J72" s="23"/>
      <c r="K72" s="23"/>
      <c r="L72" s="23"/>
      <c r="M72" s="23"/>
    </row>
    <row r="73" spans="1:17" ht="18" customHeight="1">
      <c r="C73" s="32" t="s">
        <v>23</v>
      </c>
      <c r="D73" s="23"/>
      <c r="E73" s="23"/>
      <c r="F73" s="23"/>
      <c r="G73" s="33">
        <f>SUM(G70:G72)</f>
        <v>0</v>
      </c>
      <c r="H73" s="34" t="s">
        <v>0</v>
      </c>
      <c r="I73" s="23"/>
      <c r="J73" s="23"/>
      <c r="K73" s="23"/>
      <c r="Q73" s="35"/>
    </row>
    <row r="74" spans="1:17" ht="18" customHeight="1">
      <c r="B74" s="39"/>
      <c r="C74" s="39"/>
    </row>
    <row r="75" spans="1:17" ht="14.25" hidden="1" customHeight="1">
      <c r="A75" s="18"/>
      <c r="B75" s="18" t="s">
        <v>37</v>
      </c>
      <c r="C75" s="18"/>
      <c r="D75" s="18"/>
      <c r="E75" s="27"/>
      <c r="F75" s="27"/>
      <c r="G75" s="27"/>
      <c r="H75" s="27"/>
      <c r="I75" s="27"/>
      <c r="J75" s="27"/>
      <c r="K75" s="27"/>
      <c r="L75" s="27"/>
      <c r="M75" s="27"/>
      <c r="N75" s="21"/>
      <c r="O75" s="18"/>
      <c r="Q75" s="21"/>
    </row>
    <row r="76" spans="1:17" ht="18" hidden="1" customHeight="1">
      <c r="C76" s="28" t="str">
        <f>+C4</f>
        <v>Dalot du PT17</v>
      </c>
      <c r="D76" s="29"/>
      <c r="E76" s="30"/>
      <c r="F76" s="30"/>
      <c r="G76" s="41">
        <v>0</v>
      </c>
      <c r="H76" s="23"/>
      <c r="I76" s="23"/>
      <c r="J76" s="23"/>
      <c r="K76" s="23"/>
      <c r="L76" s="23"/>
      <c r="M76" s="23"/>
    </row>
    <row r="77" spans="1:17" ht="18" hidden="1" customHeight="1" thickBot="1">
      <c r="C77" s="28" t="e">
        <f>+#REF!</f>
        <v>#REF!</v>
      </c>
      <c r="D77" s="29"/>
      <c r="E77" s="30"/>
      <c r="F77" s="30"/>
      <c r="G77" s="41">
        <v>0</v>
      </c>
      <c r="H77" s="23"/>
      <c r="I77" s="23"/>
      <c r="J77" s="23"/>
      <c r="K77" s="23"/>
      <c r="L77" s="23"/>
      <c r="M77" s="23"/>
    </row>
    <row r="78" spans="1:17" ht="18" hidden="1" customHeight="1">
      <c r="C78" s="32" t="s">
        <v>23</v>
      </c>
      <c r="D78" s="23"/>
      <c r="E78" s="23"/>
      <c r="F78" s="23"/>
      <c r="G78" s="33">
        <f>SUM(G76:G77)</f>
        <v>0</v>
      </c>
      <c r="H78" s="34" t="s">
        <v>31</v>
      </c>
      <c r="I78" s="23"/>
      <c r="J78" s="23"/>
      <c r="K78" s="23"/>
      <c r="Q78" s="35"/>
    </row>
    <row r="79" spans="1:17" hidden="1"/>
    <row r="80" spans="1:17" hidden="1"/>
  </sheetData>
  <mergeCells count="1">
    <mergeCell ref="B1:H1"/>
  </mergeCells>
  <pageMargins left="2.16" right="0.78740157480314965" top="0.98425196850393704" bottom="0.98425196850393704" header="0.51181102362204722" footer="0.51181102362204722"/>
  <pageSetup paperSize="9" scale="54" orientation="portrait" r:id="rId1"/>
  <headerFooter alignWithMargins="0"/>
  <rowBreaks count="1" manualBreakCount="1">
    <brk id="73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BPDE</vt:lpstr>
      <vt:lpstr>PROTECTIONS EN GABIONS</vt:lpstr>
      <vt:lpstr>RécapDalots</vt:lpstr>
      <vt:lpstr>BPDE!Zone_d_impression</vt:lpstr>
      <vt:lpstr>'PROTECTIONS EN GABIONS'!Zone_d_impression</vt:lpstr>
      <vt:lpstr>RécapDalots!Zone_d_impression</vt:lpstr>
    </vt:vector>
  </TitlesOfParts>
  <Company>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Anass MEKAOUI</cp:lastModifiedBy>
  <cp:lastPrinted>2026-08-27T11:57:28Z</cp:lastPrinted>
  <dcterms:created xsi:type="dcterms:W3CDTF">2002-01-30T06:37:50Z</dcterms:created>
  <dcterms:modified xsi:type="dcterms:W3CDTF">2026-09-04T11:10:13Z</dcterms:modified>
</cp:coreProperties>
</file>