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PC\Desktop\TRAVAUX D'ALIMENTATION DU SYSTEME EAU POTABLE AUX DOUAR IKISSE A LA COMMUNE EDDIR, PROVINCE TAROUDANT\"/>
    </mc:Choice>
  </mc:AlternateContent>
  <xr:revisionPtr revIDLastSave="0" documentId="13_ncr:1_{40243EEB-D7D5-4C72-B844-A63E4BF98939}" xr6:coauthVersionLast="47" xr6:coauthVersionMax="47" xr10:uidLastSave="{00000000-0000-0000-0000-000000000000}"/>
  <bookViews>
    <workbookView xWindow="-120" yWindow="-120" windowWidth="20730" windowHeight="11040" xr2:uid="{00000000-000D-0000-FFFF-FFFF00000000}"/>
  </bookViews>
  <sheets>
    <sheet name="ESTIMATION" sheetId="2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B">#REF!</definedName>
    <definedName name="\C">#REF!</definedName>
    <definedName name="_100_Fonte_k9">#REF!</definedName>
    <definedName name="_110PN10">#REF!</definedName>
    <definedName name="_110PN16">#REF!</definedName>
    <definedName name="_125_Fonte_k9">#REF!</definedName>
    <definedName name="_125PN10">#REF!</definedName>
    <definedName name="_125PN16">#REF!</definedName>
    <definedName name="_140PN10">#REF!</definedName>
    <definedName name="_140PN16">#REF!</definedName>
    <definedName name="_150_Fonte_k9">#REF!</definedName>
    <definedName name="_160PN10">#REF!</definedName>
    <definedName name="_160PN16">#REF!</definedName>
    <definedName name="_200_Fonte_k9">#REF!</definedName>
    <definedName name="_200PN10">#REF!</definedName>
    <definedName name="_200PN16">#REF!</definedName>
    <definedName name="_225_Fonte_k9">#REF!</definedName>
    <definedName name="_225PN10">#REF!</definedName>
    <definedName name="_225PN16">#REF!</definedName>
    <definedName name="_250_Fonte_k9">#REF!</definedName>
    <definedName name="_250PN10">#REF!</definedName>
    <definedName name="_250PN16">#REF!</definedName>
    <definedName name="_300_Fonte_k9">#REF!</definedName>
    <definedName name="_315PN10">#REF!</definedName>
    <definedName name="_315PN16">#REF!</definedName>
    <definedName name="_400_Fonte_k9">#REF!</definedName>
    <definedName name="_50PN10">#REF!</definedName>
    <definedName name="_50PN16">#REF!</definedName>
    <definedName name="_60_Fonte_k9">#REF!</definedName>
    <definedName name="_63PN10">#REF!</definedName>
    <definedName name="_63PN16">#REF!</definedName>
    <definedName name="_75PN10">#REF!</definedName>
    <definedName name="_75PN16">#REF!</definedName>
    <definedName name="_80_Fonte_k9">#REF!</definedName>
    <definedName name="_90PN10">#REF!</definedName>
    <definedName name="_90PN16">#REF!</definedName>
    <definedName name="_AA1">'[1]Macro-Dexterne'!$A$12</definedName>
    <definedName name="_R150_">#REF!</definedName>
    <definedName name="_R200_">#REF!</definedName>
    <definedName name="_R300_">#REF!</definedName>
    <definedName name="_ss1">'[2]Macro-Diam-interne'!$A$12</definedName>
    <definedName name="_ss2">'[2]Macro-Epaisseur'!$A$12</definedName>
    <definedName name="_ss3">'[2]Macro-Dexterne'!$A$12</definedName>
    <definedName name="_ss4">'[3]Macro-Dexterne'!$A$12</definedName>
    <definedName name="_ST150">#REF!</definedName>
    <definedName name="_ST200">#REF!</definedName>
    <definedName name="_ST300">#REF!</definedName>
    <definedName name="ab">[4]Bache!$J$9</definedName>
    <definedName name="AG_100">#REF!</definedName>
    <definedName name="AG_150">#REF!</definedName>
    <definedName name="AG_200">#REF!</definedName>
    <definedName name="AG_250">#REF!</definedName>
    <definedName name="AG_40">#REF!</definedName>
    <definedName name="AG_60">#REF!</definedName>
    <definedName name="AG_80">#REF!</definedName>
    <definedName name="Agglos_20cm">#REF!</definedName>
    <definedName name="Agitateur">#REF!</definedName>
    <definedName name="Anti_bélier_100">#REF!</definedName>
    <definedName name="Anti_bélier_1000">#REF!</definedName>
    <definedName name="Anti_bélier_150">#REF!</definedName>
    <definedName name="Anti_bélier_200">#REF!</definedName>
    <definedName name="Anti_bélier_250">#REF!</definedName>
    <definedName name="Anti_bélier_300">#REF!</definedName>
    <definedName name="Anti_bélier_50">#REF!</definedName>
    <definedName name="Anti_bélier_500">#REF!</definedName>
    <definedName name="armoire_arrivée">#REF!</definedName>
    <definedName name="Armoire_électrique">#REF!</definedName>
    <definedName name="armoire_groupe">#REF!</definedName>
    <definedName name="Asphalte">#REF!</definedName>
    <definedName name="Assurance_decennale">#REF!</definedName>
    <definedName name="aui">'[5]Macro-press'!$A$16:$C$39</definedName>
    <definedName name="BA">#REF!</definedName>
    <definedName name="Bac_100">#REF!</definedName>
    <definedName name="Bac_douche_gré_0.70x0.70">#REF!</definedName>
    <definedName name="Badigeon_chaux">#REF!</definedName>
    <definedName name="Badigeon_flinkote">#REF!</definedName>
    <definedName name="Barbacanes">#REF!</definedName>
    <definedName name="BEL">'[1]Macro-Dexterne'!$A$12</definedName>
    <definedName name="Béton_B2">#REF!</definedName>
    <definedName name="Béton_B3">#REF!</definedName>
    <definedName name="Béton_B4">#REF!</definedName>
    <definedName name="Béton_B5">#REF!</definedName>
    <definedName name="Béton_Bhydrofuge">#REF!</definedName>
    <definedName name="Béton_cellulaire">#REF!</definedName>
    <definedName name="Béton_cyclopéen">#REF!</definedName>
    <definedName name="bordure_trottoir">#REF!</definedName>
    <definedName name="Borne_fontaine">#REF!</definedName>
    <definedName name="bouchon_110">#REF!</definedName>
    <definedName name="bouchon_125">#REF!</definedName>
    <definedName name="bouchon_160">#REF!</definedName>
    <definedName name="bouchon_50">#REF!</definedName>
    <definedName name="bouchon_63">#REF!</definedName>
    <definedName name="bouchon_75">#REF!</definedName>
    <definedName name="bouchon_90">#REF!</definedName>
    <definedName name="Bouchon_SR_110">#REF!</definedName>
    <definedName name="Bouchon_SR_50">#REF!</definedName>
    <definedName name="Bouchon_SR_63">#REF!</definedName>
    <definedName name="Bouchon_SR_75">#REF!</definedName>
    <definedName name="Bouchon_SR_90">#REF!</definedName>
    <definedName name="Briques_20cm">#REF!</definedName>
    <definedName name="BU_fonte_100">#REF!</definedName>
    <definedName name="BU_fonte_150">#REF!</definedName>
    <definedName name="BU_fonte_200">#REF!</definedName>
    <definedName name="BU_fonte_250">#REF!</definedName>
    <definedName name="BU_fonte_300">#REF!</definedName>
    <definedName name="BU_fonte_400">#REF!</definedName>
    <definedName name="BU_fonte_60">#REF!</definedName>
    <definedName name="BU_fonte_80">#REF!</definedName>
    <definedName name="BU_PVC_110">#REF!</definedName>
    <definedName name="BU_PVC_125">#REF!</definedName>
    <definedName name="BU_PVC_160">#REF!</definedName>
    <definedName name="BU_PVC_63">#REF!</definedName>
    <definedName name="BU_PVC_75">#REF!</definedName>
    <definedName name="BU_PVC_90">#REF!</definedName>
    <definedName name="Bureaux_location">[6]Z.Fnche!#REF!</definedName>
    <definedName name="Buse_100">#REF!</definedName>
    <definedName name="Buse_200">#REF!</definedName>
    <definedName name="cable_arrivée">#REF!</definedName>
    <definedName name="cable_BT_groupes">#REF!</definedName>
    <definedName name="Canniveaux_cable">#REF!</definedName>
    <definedName name="Canniveaux_eau_fuite">#REF!</definedName>
    <definedName name="Capot_regard">#REF!</definedName>
    <definedName name="chassis_0.4x0.3">#REF!</definedName>
    <definedName name="chassis_1_3x0.5">#REF!</definedName>
    <definedName name="Chaussée_encaillasée">#REF!</definedName>
    <definedName name="circuit_terre">#REF!</definedName>
    <definedName name="CIVIL">'[7]Macro-Long'!$A$12:$B$53</definedName>
    <definedName name="CIVILASLOUJI">'[7]Macro-press'!$A$16:$C$39</definedName>
    <definedName name="Clapet_100">#REF!</definedName>
    <definedName name="Clapet_150">#REF!</definedName>
    <definedName name="Clapet_200">#REF!</definedName>
    <definedName name="Clapet_250">#REF!</definedName>
    <definedName name="Clapet_300">#REF!</definedName>
    <definedName name="Clapet_40">#REF!</definedName>
    <definedName name="Clapet_60">#REF!</definedName>
    <definedName name="Clapet_80">#REF!</definedName>
    <definedName name="Clôture_A">#REF!</definedName>
    <definedName name="Clôture_B">#REF!</definedName>
    <definedName name="Clôture_C">#REF!</definedName>
    <definedName name="Clôture_D">#REF!</definedName>
    <definedName name="Collet_bridé_110">#REF!</definedName>
    <definedName name="Collet_bridé_125">#REF!</definedName>
    <definedName name="Collet_bridé_140">#REF!</definedName>
    <definedName name="Collet_bridé_160">#REF!</definedName>
    <definedName name="Collet_bridé_200">#REF!</definedName>
    <definedName name="Collet_bridé_250">#REF!</definedName>
    <definedName name="Collet_bridé_50">#REF!</definedName>
    <definedName name="Collet_bridé_63">#REF!</definedName>
    <definedName name="Collet_bridé_75">#REF!</definedName>
    <definedName name="Collet_bridé_90">#REF!</definedName>
    <definedName name="Commande_régulation">#REF!</definedName>
    <definedName name="Compteur_100">#REF!</definedName>
    <definedName name="Compteur_150">#REF!</definedName>
    <definedName name="Compteur_200">#REF!</definedName>
    <definedName name="Compteur_250">#REF!</definedName>
    <definedName name="Compteur_300">#REF!</definedName>
    <definedName name="Compteur_40">#REF!</definedName>
    <definedName name="Compteur_50">#REF!</definedName>
    <definedName name="Compteur_60">#REF!</definedName>
    <definedName name="Compteur_80">#REF!</definedName>
    <definedName name="Cône_100">#REF!</definedName>
    <definedName name="cone_100_60">#REF!</definedName>
    <definedName name="cone_100_80">#REF!</definedName>
    <definedName name="Cône_150">#REF!</definedName>
    <definedName name="cone_150_100">#REF!</definedName>
    <definedName name="cone_150_80">#REF!</definedName>
    <definedName name="Cône_200">#REF!</definedName>
    <definedName name="cone_200_150">#REF!</definedName>
    <definedName name="cone_250_200">#REF!</definedName>
    <definedName name="cone_300_200">#REF!</definedName>
    <definedName name="cone_300_250">#REF!</definedName>
    <definedName name="cone_400_300">#REF!</definedName>
    <definedName name="Cône_60">#REF!</definedName>
    <definedName name="Cône_80">#REF!</definedName>
    <definedName name="cone_80_60">#REF!</definedName>
    <definedName name="Confection_paillasse">#REF!</definedName>
    <definedName name="cote_forage">#REF!</definedName>
    <definedName name="cote_forage1">#REF!</definedName>
    <definedName name="Couche_d_accrochage">#REF!</definedName>
    <definedName name="coude_110">#REF!</definedName>
    <definedName name="coude_125">#REF!</definedName>
    <definedName name="coude_140">#REF!</definedName>
    <definedName name="coude_160">#REF!</definedName>
    <definedName name="coude_200">#REF!</definedName>
    <definedName name="coude_50">#REF!</definedName>
    <definedName name="coude_63">#REF!</definedName>
    <definedName name="coude_75">#REF!</definedName>
    <definedName name="coude_90">#REF!</definedName>
    <definedName name="Coude_bridé_100">#REF!</definedName>
    <definedName name="Coude_bridé_150">#REF!</definedName>
    <definedName name="Coude_bridé_200">#REF!</definedName>
    <definedName name="Coude_bridé_250">#REF!</definedName>
    <definedName name="Coude_bridé_300">#REF!</definedName>
    <definedName name="Coude_bridé_40">#REF!</definedName>
    <definedName name="Coude_bridé_60">#REF!</definedName>
    <definedName name="Coude_bridé_80">#REF!</definedName>
    <definedName name="Crépine_100">#REF!</definedName>
    <definedName name="Crépine_150">#REF!</definedName>
    <definedName name="Crépine_200">#REF!</definedName>
    <definedName name="Crépine_250">#REF!</definedName>
    <definedName name="Crépine_300">#REF!</definedName>
    <definedName name="Crépine_40">#REF!</definedName>
    <definedName name="Crépine_60">#REF!</definedName>
    <definedName name="Crépine_80">#REF!</definedName>
    <definedName name="cvn">'[3]Macro-Dexterne'!$A$12</definedName>
    <definedName name="cxq">'[3]Macro-Long'!$A$12:$B$53</definedName>
    <definedName name="d">'[7]Macro-Dexterne'!$A$12</definedName>
    <definedName name="Deboisement_déracinnage">#REF!</definedName>
    <definedName name="Décapage_intérieur">#REF!</definedName>
    <definedName name="demi_buse_100">#REF!</definedName>
    <definedName name="demi_buse_200">#REF!</definedName>
    <definedName name="demi_buse_300">#REF!</definedName>
    <definedName name="Démolition_chaussée">#REF!</definedName>
    <definedName name="Désignation_des_ouvrages">[8]S.P1!$B$7</definedName>
    <definedName name="désinfection">#REF!</definedName>
    <definedName name="DF">'[9]GC 150m3 MGHASSINE'!$J$33</definedName>
    <definedName name="DFE">'[3]Macro-Long'!$A$12:$B$53</definedName>
    <definedName name="dfg">#REF!</definedName>
    <definedName name="Disjoncteur_général">#REF!</definedName>
    <definedName name="e">'[7]Macro-Long'!$A$12:$B$53</definedName>
    <definedName name="Echelle_AGC_ml">#REF!</definedName>
    <definedName name="Echelle_AGF_ml">#REF!</definedName>
    <definedName name="Eclairage_extérieure">#REF!</definedName>
    <definedName name="éclairage_int_station">#REF!</definedName>
    <definedName name="Eclairage_intérieur">#REF!</definedName>
    <definedName name="électrode">#REF!</definedName>
    <definedName name="Embase_IPN">#REF!</definedName>
    <definedName name="Enduit_bitumineux">#REF!</definedName>
    <definedName name="Enduit_étanche">#REF!</definedName>
    <definedName name="Enduit_exterieur">#REF!</definedName>
    <definedName name="Enduit_hydraulique_Sous_dalle">#REF!</definedName>
    <definedName name="Enduit_interieur">#REF!</definedName>
    <definedName name="Enduite_couche_0_5">#REF!</definedName>
    <definedName name="enrichissement_ciment">#REF!</definedName>
    <definedName name="Enseigne_ONEP">#REF!</definedName>
    <definedName name="Enter">'[2]Macro-Long'!$A$12:$B$53</definedName>
    <definedName name="ENTREE1">'[2]Macro-press'!$A$16:$C$39</definedName>
    <definedName name="ép">#REF!</definedName>
    <definedName name="ép_accrot">#REF!</definedName>
    <definedName name="ép_accrot1">#REF!</definedName>
    <definedName name="ép_canniveau">#REF!</definedName>
    <definedName name="ép_canniveau150">#REF!</definedName>
    <definedName name="ép_canniveau300">#REF!</definedName>
    <definedName name="ép_Chicane">#REF!</definedName>
    <definedName name="ép_coupole">#REF!</definedName>
    <definedName name="ép_coupole150">#REF!</definedName>
    <definedName name="ép_coupole300">#REF!</definedName>
    <definedName name="ép_lanterne">#REF!</definedName>
    <definedName name="ép_lanterne150">#REF!</definedName>
    <definedName name="ép_lanterne300">#REF!</definedName>
    <definedName name="ép_paroi_vanne">#REF!</definedName>
    <definedName name="ép_paroi_vanne150">#REF!</definedName>
    <definedName name="ép_paroi_vanne300">#REF!</definedName>
    <definedName name="ép_parois">#REF!</definedName>
    <definedName name="ép_parois1">#REF!</definedName>
    <definedName name="ép_radier">#REF!</definedName>
    <definedName name="ép_radier1">#REF!</definedName>
    <definedName name="ép_radier150">#REF!</definedName>
    <definedName name="ép_radier300">#REF!</definedName>
    <definedName name="ép_tour">#REF!</definedName>
    <definedName name="ép_tour150">#REF!</definedName>
    <definedName name="ép_tour300">#REF!</definedName>
    <definedName name="ép_voile">#REF!</definedName>
    <definedName name="ép_voile1">#REF!</definedName>
    <definedName name="ép1">#REF!</definedName>
    <definedName name="ép2">[10]BacheSR3NZ!#REF!</definedName>
    <definedName name="Essai_etancheité">#REF!</definedName>
    <definedName name="Etanchéité">#REF!</definedName>
    <definedName name="Etancheité_couverture">#REF!</definedName>
    <definedName name="Etude_d_exécution">#REF!</definedName>
    <definedName name="ev">'[3]Macro-Long'!$A$12:$B$53</definedName>
    <definedName name="Evacuation_Terres">#REF!</definedName>
    <definedName name="Evier_cuisine_gré">#REF!</definedName>
    <definedName name="Extincteur_10">#REF!</definedName>
    <definedName name="fenêtre_0.75_1.30">#REF!</definedName>
    <definedName name="Fenêtre_0.75x0.75">#REF!</definedName>
    <definedName name="Fenêtre_1.0x1.25">#REF!</definedName>
    <definedName name="Fenêtre_2.1x1.25">#REF!</definedName>
    <definedName name="Forme_pente">#REF!</definedName>
    <definedName name="Fosse_septique_filtre">#REF!</definedName>
    <definedName name="Fourreau_100">#REF!</definedName>
    <definedName name="Fourreau_150">#REF!</definedName>
    <definedName name="Fourreau_200">#REF!</definedName>
    <definedName name="Fourreau_60">#REF!</definedName>
    <definedName name="Fourreau_80">#REF!</definedName>
    <definedName name="Foyer_etanche">#REF!</definedName>
    <definedName name="Foyer_simple">#REF!</definedName>
    <definedName name="Fût_200">#REF!</definedName>
    <definedName name="Gargouille">#REF!</definedName>
    <definedName name="Gazon">#REF!</definedName>
    <definedName name="gfr">'[3]Macro-press'!$A$16:$C$39</definedName>
    <definedName name="GHJ">'[9]GC 150m3 MGHASSINE'!$J$14</definedName>
    <definedName name="H">#REF!</definedName>
    <definedName name="H_acces">#REF!</definedName>
    <definedName name="H_accrot">#REF!</definedName>
    <definedName name="H_accrot_vanne">#REF!</definedName>
    <definedName name="H_accrot_vanne150">#REF!</definedName>
    <definedName name="H_accrot_vanne300">#REF!</definedName>
    <definedName name="H_accrot1">#REF!</definedName>
    <definedName name="H_accrot2">[10]BacheSR3NZ!#REF!</definedName>
    <definedName name="H_accrotère">#REF!</definedName>
    <definedName name="H_accrotère150">#REF!</definedName>
    <definedName name="H_accrotère300">#REF!</definedName>
    <definedName name="H_BA_forage">#REF!</definedName>
    <definedName name="H_BA_forage1">#REF!</definedName>
    <definedName name="H_canniveau">#REF!</definedName>
    <definedName name="H_canniveau150">#REF!</definedName>
    <definedName name="H_canniveau300">#REF!</definedName>
    <definedName name="H_ch_sup">#REF!</definedName>
    <definedName name="H_ch_sup150">#REF!</definedName>
    <definedName name="H_ch_sup300">#REF!</definedName>
    <definedName name="H_ch_vanne">#REF!</definedName>
    <definedName name="H_ch_vanne150">#REF!</definedName>
    <definedName name="H_ch_vanne300">#REF!</definedName>
    <definedName name="H_chain">#REF!</definedName>
    <definedName name="H_chainage">#REF!</definedName>
    <definedName name="H_chainage1">#REF!</definedName>
    <definedName name="H_chicane">#REF!</definedName>
    <definedName name="H_dép">#REF!</definedName>
    <definedName name="H_dép2">[10]BacheSR3NZ!#REF!</definedName>
    <definedName name="H_départ">#REF!</definedName>
    <definedName name="H_départ150">#REF!</definedName>
    <definedName name="H_départ300">#REF!</definedName>
    <definedName name="H_escalier">#REF!</definedName>
    <definedName name="H_escalier1">#REF!</definedName>
    <definedName name="H_ext_lantern">#REF!</definedName>
    <definedName name="H_ext_lantern150">#REF!</definedName>
    <definedName name="H_ext_lantern300">#REF!</definedName>
    <definedName name="H_flinkote">#REF!</definedName>
    <definedName name="H_flinkote150">#REF!</definedName>
    <definedName name="H_javel">#REF!</definedName>
    <definedName name="H_javellisation">#REF!</definedName>
    <definedName name="H_L_talon">#REF!</definedName>
    <definedName name="H_L_talon150">#REF!</definedName>
    <definedName name="H_L_talon300">#REF!</definedName>
    <definedName name="H_lantern">#REF!</definedName>
    <definedName name="H_lantern150">#REF!</definedName>
    <definedName name="H_lantern300">#REF!</definedName>
    <definedName name="H_lanterne">#REF!</definedName>
    <definedName name="H_lanterne2">[10]BacheSR3NZ!#REF!</definedName>
    <definedName name="H_pomp">#REF!</definedName>
    <definedName name="H_pomp1">#REF!</definedName>
    <definedName name="H_reprise">#REF!</definedName>
    <definedName name="H_semelle">#REF!</definedName>
    <definedName name="H_semelle1">#REF!</definedName>
    <definedName name="H_talus">#REF!</definedName>
    <definedName name="H_talus2">[10]BacheSR3NZ!#REF!</definedName>
    <definedName name="H_tour">#REF!</definedName>
    <definedName name="H_tour150">#REF!</definedName>
    <definedName name="H_tour300">#REF!</definedName>
    <definedName name="H_voile">#REF!</definedName>
    <definedName name="H_voile_vh_vanne">#REF!</definedName>
    <definedName name="H_voile1">#REF!</definedName>
    <definedName name="H1_talus">#REF!</definedName>
    <definedName name="H1_talus150">#REF!</definedName>
    <definedName name="H2_Talus">#REF!</definedName>
    <definedName name="H2_Talus150">#REF!</definedName>
    <definedName name="hampe_drapeau">#REF!</definedName>
    <definedName name="Hauteur_talus">#REF!</definedName>
    <definedName name="Hauteur_talus300">#REF!</definedName>
    <definedName name="Herrissonage">#REF!</definedName>
    <definedName name="HmoyR">#REF!</definedName>
    <definedName name="HmoyR150">#REF!</definedName>
    <definedName name="Hublot_etanche_L6">#REF!</definedName>
    <definedName name="Incendie60">#REF!</definedName>
    <definedName name="Installation">#REF!</definedName>
    <definedName name="Installation_elecrique">#REF!</definedName>
    <definedName name="Installation_plomperie">#REF!</definedName>
    <definedName name="IPN_appareil">#REF!</definedName>
    <definedName name="IPN_ml">#REF!</definedName>
    <definedName name="JD_100">#REF!</definedName>
    <definedName name="JD_150">#REF!</definedName>
    <definedName name="JD_200">#REF!</definedName>
    <definedName name="JD_60">#REF!</definedName>
    <definedName name="JD_80">#REF!</definedName>
    <definedName name="jg_100">#REF!</definedName>
    <definedName name="jg_125">#REF!</definedName>
    <definedName name="jg_140">#REF!</definedName>
    <definedName name="jg_200">#REF!</definedName>
    <definedName name="jg_225">#REF!</definedName>
    <definedName name="jg_250">#REF!</definedName>
    <definedName name="jg_300">#REF!</definedName>
    <definedName name="jg_400">#REF!</definedName>
    <definedName name="jg_60">#REF!</definedName>
    <definedName name="jg_80">#REF!</definedName>
    <definedName name="kji">'[9]GC 150m3 MGHASSINE'!$J$20</definedName>
    <definedName name="klm">'[1]Macro-press'!$A$16:$C$39</definedName>
    <definedName name="L_chain">#REF!</definedName>
    <definedName name="L_talus">#REF!</definedName>
    <definedName name="La_dép">#REF!</definedName>
    <definedName name="lar_accrotère">#REF!</definedName>
    <definedName name="lar_accrotère150">#REF!</definedName>
    <definedName name="lar_accrotère300">#REF!</definedName>
    <definedName name="Lar_ch_sup">#REF!</definedName>
    <definedName name="Lar_ch_sup150">#REF!</definedName>
    <definedName name="Lar_ch_sup300">#REF!</definedName>
    <definedName name="Lar_javel">#REF!</definedName>
    <definedName name="Lar_javel1">#REF!</definedName>
    <definedName name="Lar_pomp">#REF!</definedName>
    <definedName name="Lar_pomp1">#REF!</definedName>
    <definedName name="Larg">#REF!</definedName>
    <definedName name="larg_canniveau">#REF!</definedName>
    <definedName name="larg_canniveau150">#REF!</definedName>
    <definedName name="larg_canniveau300">#REF!</definedName>
    <definedName name="Larg_ch_vanne">#REF!</definedName>
    <definedName name="Larg_ch_vanne150">#REF!</definedName>
    <definedName name="Larg_ch_vanne300">#REF!</definedName>
    <definedName name="Larg_chainage">#REF!</definedName>
    <definedName name="larg_chainage_jav_reprise">#REF!</definedName>
    <definedName name="Larg_chainage1">#REF!</definedName>
    <definedName name="larg_chainage150">#REF!</definedName>
    <definedName name="larg_chainage300">#REF!</definedName>
    <definedName name="larg_départ">#REF!</definedName>
    <definedName name="larg_départ150">#REF!</definedName>
    <definedName name="larg_départ300">#REF!</definedName>
    <definedName name="Larg_javellisation">#REF!</definedName>
    <definedName name="Larg_reprise">#REF!</definedName>
    <definedName name="Larg_semelle">#REF!</definedName>
    <definedName name="Larg_semelle1">#REF!</definedName>
    <definedName name="Largeur">#REF!</definedName>
    <definedName name="Largeur_Talus">#REF!</definedName>
    <definedName name="Largeur_Talus300">#REF!</definedName>
    <definedName name="Laurier">#REF!</definedName>
    <definedName name="Lavabo_0.6x0.48">#REF!</definedName>
    <definedName name="Lg_dép">#REF!</definedName>
    <definedName name="Lg_javel">#REF!</definedName>
    <definedName name="Lg_javel1">#REF!</definedName>
    <definedName name="Lg_pomp">#REF!</definedName>
    <definedName name="Lg_pomp1">#REF!</definedName>
    <definedName name="Liaison_radio">#REF!</definedName>
    <definedName name="Ligne_élétrique">#REF!</definedName>
    <definedName name="ligne_pilote">#REF!</definedName>
    <definedName name="lit_de_pose">#REF!</definedName>
    <definedName name="lit_gravier">#REF!</definedName>
    <definedName name="lki">#REF!</definedName>
    <definedName name="Loge_gardien">#REF!</definedName>
    <definedName name="long_ch_vanne">#REF!</definedName>
    <definedName name="long_ch_vanne150">#REF!</definedName>
    <definedName name="long_ch_vanne300">#REF!</definedName>
    <definedName name="Long_chicane">#REF!</definedName>
    <definedName name="Long_javellisation">#REF!</definedName>
    <definedName name="Long_reprise">#REF!</definedName>
    <definedName name="Long2">[10]BacheSR3NZ!#REF!</definedName>
    <definedName name="Longueur">#REF!</definedName>
    <definedName name="Maçonnerie">#REF!</definedName>
    <definedName name="Manchette_1.2_100">#REF!</definedName>
    <definedName name="Manchette_1.2_125">#REF!</definedName>
    <definedName name="Manchette_1.2_150">#REF!</definedName>
    <definedName name="Manchette_1.2_200">#REF!</definedName>
    <definedName name="Manchette_1.2_40">#REF!</definedName>
    <definedName name="Manchette_1.2_60">#REF!</definedName>
    <definedName name="Manchette_1.2_80">#REF!</definedName>
    <definedName name="Manchette_100">#REF!</definedName>
    <definedName name="Manchette_150">#REF!</definedName>
    <definedName name="Manchette_2.2_100">#REF!</definedName>
    <definedName name="Manchette_2.2_125">#REF!</definedName>
    <definedName name="Manchette_2.2_150">#REF!</definedName>
    <definedName name="Manchette_2.2_200">#REF!</definedName>
    <definedName name="Manchette_2.2_40">#REF!</definedName>
    <definedName name="Manchette_2.2_60">#REF!</definedName>
    <definedName name="Manchette_2.2_80">#REF!</definedName>
    <definedName name="Manchette_200">#REF!</definedName>
    <definedName name="Manchette_250">#REF!</definedName>
    <definedName name="Manchette_40">#REF!</definedName>
    <definedName name="Manchette_60">#REF!</definedName>
    <definedName name="Manchette_80">#REF!</definedName>
    <definedName name="Manomètre">#REF!</definedName>
    <definedName name="manostat">#REF!</definedName>
    <definedName name="Maziz">#REF!</definedName>
    <definedName name="Mise_à_niveau">#REF!</definedName>
    <definedName name="mlj">'[5]Macro-Dexterne'!$A$12</definedName>
    <definedName name="MLK">'[11]RE SEV 50'!#REF!</definedName>
    <definedName name="mlo">#REF!</definedName>
    <definedName name="Montage_javillisation">#REF!</definedName>
    <definedName name="montage_mécanique">#REF!</definedName>
    <definedName name="montage_station">#REF!</definedName>
    <definedName name="Mur_agglos">#REF!</definedName>
    <definedName name="N___Prix">[8]S.P1!$A$7</definedName>
    <definedName name="Npoteaux">#REF!</definedName>
    <definedName name="oui">'[1]Macro-press'!$A$16:$C$39</definedName>
    <definedName name="P_canniveau">#REF!</definedName>
    <definedName name="P_canniveau200">#REF!</definedName>
    <definedName name="P_drainage">#REF!</definedName>
    <definedName name="P_talus">#REF!</definedName>
    <definedName name="P_talus300">#REF!</definedName>
    <definedName name="P150_">#REF!</definedName>
    <definedName name="P200_">#REF!</definedName>
    <definedName name="P300_">#REF!</definedName>
    <definedName name="Pannaux">#REF!</definedName>
    <definedName name="Passivité_armature">#REF!</definedName>
    <definedName name="Peinture_bois">#REF!</definedName>
    <definedName name="Peinture_extérieur">#REF!</definedName>
    <definedName name="Peinture_inté_laquée">#REF!</definedName>
    <definedName name="Peinture_intérieur">#REF!</definedName>
    <definedName name="Peinture_métal">#REF!</definedName>
    <definedName name="Peinture_métal_m2">#REF!</definedName>
    <definedName name="pente">#REF!</definedName>
    <definedName name="pente2">[10]BacheSR3NZ!#REF!</definedName>
    <definedName name="Pér_canniveau">#REF!</definedName>
    <definedName name="pièce_de_rech_élec">#REF!</definedName>
    <definedName name="piste_carrossable">#REF!</definedName>
    <definedName name="Plafonnier_L3">#REF!</definedName>
    <definedName name="Plan_recollement">#REF!</definedName>
    <definedName name="Plaque_pleine_100">#REF!</definedName>
    <definedName name="Plaque_pleine_125">#REF!</definedName>
    <definedName name="Plaque_pleine_150">#REF!</definedName>
    <definedName name="Plaque_pleine_200">#REF!</definedName>
    <definedName name="Plaque_pleine_250">#REF!</definedName>
    <definedName name="Plaque_pleine_300">#REF!</definedName>
    <definedName name="Plaque_pleine_40">#REF!</definedName>
    <definedName name="Plaque_pleine_60">#REF!</definedName>
    <definedName name="Plaque_pleine_80">#REF!</definedName>
    <definedName name="Plinthe">#REF!</definedName>
    <definedName name="Plus_value">#REF!</definedName>
    <definedName name="plus_value_rocher">#REF!</definedName>
    <definedName name="plus_value_rocher1">#REF!</definedName>
    <definedName name="Plus_value150">#REF!</definedName>
    <definedName name="Plus_value300">#REF!</definedName>
    <definedName name="Pompes_doseuses">#REF!</definedName>
    <definedName name="Portail_2x1.5">#REF!</definedName>
    <definedName name="Portail_fer_1.95_3.00">#REF!</definedName>
    <definedName name="Porte_0.7x2.1">#REF!</definedName>
    <definedName name="Porte_1.0x1.9_plaquard">#REF!</definedName>
    <definedName name="Porte_1.0x2.1">#REF!</definedName>
    <definedName name="Porte_1.0x2.1_plaquard">#REF!</definedName>
    <definedName name="Porte_1.20x2.20_Metal">#REF!</definedName>
    <definedName name="portillon_fer_1.95_1.1">#REF!</definedName>
    <definedName name="pourtour">#REF!</definedName>
    <definedName name="pourtour1">#REF!</definedName>
    <definedName name="Prépartion_surface_sablage">#REF!</definedName>
    <definedName name="Pressosat">#REF!</definedName>
    <definedName name="Prise_courant">#REF!</definedName>
    <definedName name="Prise_courant_simple">#REF!</definedName>
    <definedName name="Prise_courant_Tetra">#REF!</definedName>
    <definedName name="prise_de_courant">#REF!</definedName>
    <definedName name="Prix_Total__HT">[8]S.P1!$G$7</definedName>
    <definedName name="Prix_Unitaire___HT">[8]S.P1!$E$7</definedName>
    <definedName name="Prof_150">#REF!</definedName>
    <definedName name="Prof_200">#REF!</definedName>
    <definedName name="Prof_300">#REF!</definedName>
    <definedName name="prof_ch_vanne">#REF!</definedName>
    <definedName name="prof_ch_vanne150">#REF!</definedName>
    <definedName name="prof_ch_vanne300">#REF!</definedName>
    <definedName name="prof_chainage">#REF!</definedName>
    <definedName name="prof_chainage_jav_reprise">#REF!</definedName>
    <definedName name="prof_chainage150">#REF!</definedName>
    <definedName name="prof_chainage300">#REF!</definedName>
    <definedName name="prof_javellisation">#REF!</definedName>
    <definedName name="prof_reprise">#REF!</definedName>
    <definedName name="ProfT">#REF!</definedName>
    <definedName name="Puit_perdu_2.50">#REF!</definedName>
    <definedName name="PV_brut_décoffrage">#REF!</definedName>
    <definedName name="PV_produit_acide">#REF!</definedName>
    <definedName name="PV_Terrassement">#REF!</definedName>
    <definedName name="QSADZ">'[3]Macro-press'!$A$16:$C$39</definedName>
    <definedName name="qsd">'[1]Macro-Long'!$A$12:$B$53</definedName>
    <definedName name="qsda">'[1]Macro-Dexterne'!$A$12</definedName>
    <definedName name="Qté">[8]S.P1!$D$7</definedName>
    <definedName name="R_acces">#REF!</definedName>
    <definedName name="R_coupole">#REF!</definedName>
    <definedName name="R_coupole150">#REF!</definedName>
    <definedName name="R_coupole300">#REF!</definedName>
    <definedName name="R_ext_lantern">#REF!</definedName>
    <definedName name="R_ext_lantern150">#REF!</definedName>
    <definedName name="R_ext_lantern300">#REF!</definedName>
    <definedName name="R_int_lantern">#REF!</definedName>
    <definedName name="R_int_lantern150">#REF!</definedName>
    <definedName name="R_int_lantern300">#REF!</definedName>
    <definedName name="R_lanterne">#REF!</definedName>
    <definedName name="R_PEC_40">#REF!</definedName>
    <definedName name="R_PEC_40_Colliet">#REF!</definedName>
    <definedName name="R_PEC_40_Té">#REF!</definedName>
    <definedName name="R_SBAC40">#REF!</definedName>
    <definedName name="R_SR_110">#REF!</definedName>
    <definedName name="R_SR_50">#REF!</definedName>
    <definedName name="R_SR_63">#REF!</definedName>
    <definedName name="R_SR_75">#REF!</definedName>
    <definedName name="R_SR_90">#REF!</definedName>
    <definedName name="Raccord_bridé_200">#REF!</definedName>
    <definedName name="Raccord_bridé_250">#REF!</definedName>
    <definedName name="Raccord_bridé_300">#REF!</definedName>
    <definedName name="Raccord_bridé_400">#REF!</definedName>
    <definedName name="Rapport">#REF!</definedName>
    <definedName name="Ravalement_section_friable">#REF!</definedName>
    <definedName name="rechange_électrique">#REF!</definedName>
    <definedName name="Rechange_javillisation">#REF!</definedName>
    <definedName name="rechange_mécanique">#REF!</definedName>
    <definedName name="réducteur40">#REF!</definedName>
    <definedName name="réducteur60">#REF!</definedName>
    <definedName name="Regard_100_100_120">#REF!</definedName>
    <definedName name="Regard_300_150_120">#REF!</definedName>
    <definedName name="Regard_60x60">#REF!</definedName>
    <definedName name="Regard_70x70">#REF!</definedName>
    <definedName name="Regard_90_90">#REF!</definedName>
    <definedName name="Regard_vent_vanne">#REF!</definedName>
    <definedName name="Regard_vidange">#REF!</definedName>
    <definedName name="Remblai_compacté">#REF!</definedName>
    <definedName name="Reprise_partielle_enduit">#REF!</definedName>
    <definedName name="revêtem_carreaux">#REF!</definedName>
    <definedName name="revêtement_faince">#REF!</definedName>
    <definedName name="Revêtement_resine">#REF!</definedName>
    <definedName name="RF_100">#REF!</definedName>
    <definedName name="RF_150">#REF!</definedName>
    <definedName name="RF_200">#REF!</definedName>
    <definedName name="RF_60">#REF!</definedName>
    <definedName name="RF_80">#REF!</definedName>
    <definedName name="Rideau_lamé_1.00x1.26">#REF!</definedName>
    <definedName name="Rideau_lamé_2.00x1.25">#REF!</definedName>
    <definedName name="Rinçage_stérilisation">#REF!</definedName>
    <definedName name="Rinçage_stérilisation_m3">#REF!</definedName>
    <definedName name="Robinet_arrêt">#REF!</definedName>
    <definedName name="Robinet_arrosage">#REF!</definedName>
    <definedName name="Robinet_puisage">#REF!</definedName>
    <definedName name="rocher">#REF!</definedName>
    <definedName name="Rose_variés">#REF!</definedName>
    <definedName name="RV_100">#REF!</definedName>
    <definedName name="RV_150">#REF!</definedName>
    <definedName name="RV_200">#REF!</definedName>
    <definedName name="RV_250">#REF!</definedName>
    <definedName name="RV_300">#REF!</definedName>
    <definedName name="RV_40">#REF!</definedName>
    <definedName name="RV_60">#REF!</definedName>
    <definedName name="RV_80">#REF!</definedName>
    <definedName name="s">'[7]Macro-press'!$A$16:$C$39</definedName>
    <definedName name="S150_">#REF!</definedName>
    <definedName name="S200_">#REF!</definedName>
    <definedName name="S300_">#REF!</definedName>
    <definedName name="sde">'[9]GC 150m3 MGHASSINE'!$J$38</definedName>
    <definedName name="sdf">'[3]Macro-press'!$A$16:$C$39</definedName>
    <definedName name="sdgfczj">'[11]RE SEV 50'!#REF!</definedName>
    <definedName name="Silicon_béton">#REF!</definedName>
    <definedName name="Solins">#REF!</definedName>
    <definedName name="Sonnerie">#REF!</definedName>
    <definedName name="sor">'[2]Macro-cons'!$A$10</definedName>
    <definedName name="sortie">'[2]Macro-colbrook'!$A$87:$E$111</definedName>
    <definedName name="SORTIE1">'[2]Macro-press'!$A$42:$A$65</definedName>
    <definedName name="sqr">'[5]Macro-Long'!$A$12:$B$53</definedName>
    <definedName name="ss">'[2]Macro-Long'!$A$56</definedName>
    <definedName name="Stabilisateur_100">#REF!</definedName>
    <definedName name="Stabilisateur_150">#REF!</definedName>
    <definedName name="Stabilisateur_200">#REF!</definedName>
    <definedName name="Stabilisateur_40">#REF!</definedName>
    <definedName name="Stabilisateur_50">#REF!</definedName>
    <definedName name="Stabilisateur_60">#REF!</definedName>
    <definedName name="Stabilisateur_80">#REF!</definedName>
    <definedName name="T_R">'[12]Bache 50 m3_SR1'!$H$11</definedName>
    <definedName name="TE_BB_TB_100">#REF!</definedName>
    <definedName name="TE_BB_TB_150">#REF!</definedName>
    <definedName name="TE_BB_TB_200">#REF!</definedName>
    <definedName name="TE_BB_TB_60">#REF!</definedName>
    <definedName name="TE_BB_TB_75">#REF!</definedName>
    <definedName name="TE_BB_TB_80">#REF!</definedName>
    <definedName name="TE_BB_TB_90">#REF!</definedName>
    <definedName name="TE_BE_TB_110">#REF!</definedName>
    <definedName name="TE_BE_TB_125">#REF!</definedName>
    <definedName name="TE_BE_TB_140">#REF!</definedName>
    <definedName name="TE_BE_TB_160">#REF!</definedName>
    <definedName name="TE_BE_TB_75">#REF!</definedName>
    <definedName name="TE_BE_TB_90">#REF!</definedName>
    <definedName name="TE_BE_TE_110">#REF!</definedName>
    <definedName name="TE_BE_TE_125">#REF!</definedName>
    <definedName name="TE_BE_TE_140">#REF!</definedName>
    <definedName name="TE_BE_TE_160">#REF!</definedName>
    <definedName name="TE_BE_TE_200">#REF!</definedName>
    <definedName name="TE_BE_TE_63">#REF!</definedName>
    <definedName name="TE_BE_TE_75">#REF!</definedName>
    <definedName name="TE_BE_TE_90">#REF!</definedName>
    <definedName name="Té_bridé_100">#REF!</definedName>
    <definedName name="Té_bridé_125">#REF!</definedName>
    <definedName name="Té_bridé_150">#REF!</definedName>
    <definedName name="Té_bridé_200">#REF!</definedName>
    <definedName name="Té_bridé_250">#REF!</definedName>
    <definedName name="Té_bridé_300">#REF!</definedName>
    <definedName name="Té_bridé_40">#REF!</definedName>
    <definedName name="Té_bridé_60">#REF!</definedName>
    <definedName name="Té_bridé_80">#REF!</definedName>
    <definedName name="Té_SR_110">#REF!</definedName>
    <definedName name="Té_SR_50">#REF!</definedName>
    <definedName name="Té_SR_63">#REF!</definedName>
    <definedName name="Té_SR_75">#REF!</definedName>
    <definedName name="Té_SR_90">#REF!</definedName>
    <definedName name="terr">[13]Récap!$C$3</definedName>
    <definedName name="Terrassement">#REF!</definedName>
    <definedName name="TES_BB_TB">#REF!</definedName>
    <definedName name="téta0">#REF!</definedName>
    <definedName name="Tête_portail">#REF!</definedName>
    <definedName name="Texc">#REF!</definedName>
    <definedName name="Transformateur_100">#REF!</definedName>
    <definedName name="Transformateur_150">#REF!</definedName>
    <definedName name="Transformateur_50">#REF!</definedName>
    <definedName name="Traversé_oued">#REF!</definedName>
    <definedName name="Traversé_piste">#REF!</definedName>
    <definedName name="trocher">#REF!</definedName>
    <definedName name="Tuyautrie_javillisation">#REF!</definedName>
    <definedName name="Unité">[8]S.P1!$C$7</definedName>
    <definedName name="Ventilateur">#REF!</definedName>
    <definedName name="ventouse25">#REF!</definedName>
    <definedName name="ventouse40">#REF!</definedName>
    <definedName name="ventouse60">#REF!</definedName>
    <definedName name="ventouseT40">#REF!</definedName>
    <definedName name="ventouseT60">#REF!</definedName>
    <definedName name="verre_double">#REF!</definedName>
    <definedName name="WC_gré_0.70x0.60">#REF!</definedName>
    <definedName name="WIN">'[7]Macro-Dexterne'!$A$12</definedName>
    <definedName name="xyz">'[1]Macro-press'!$A$16:$C$39</definedName>
    <definedName name="Yens">[8]S.P1!$A$7:$G$7</definedName>
    <definedName name="Zone_impres_MI">'[11]RE SEV 50'!#REF!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0" i="24" l="1"/>
  <c r="A139" i="24"/>
  <c r="A141" i="24"/>
  <c r="A142" i="24"/>
  <c r="A62" i="24" l="1"/>
  <c r="A63" i="24"/>
  <c r="A75" i="24"/>
  <c r="A87" i="24"/>
  <c r="A92" i="24"/>
  <c r="A96" i="24"/>
  <c r="A99" i="24"/>
  <c r="A101" i="24"/>
  <c r="A102" i="24"/>
  <c r="A114" i="24"/>
  <c r="A122" i="24"/>
  <c r="A124" i="24"/>
  <c r="A128" i="24"/>
  <c r="A39" i="24" l="1"/>
  <c r="D29" i="24" l="1"/>
  <c r="A20" i="24"/>
  <c r="A21" i="24"/>
  <c r="A24" i="24"/>
  <c r="A25" i="24"/>
  <c r="A30" i="24"/>
  <c r="A31" i="24"/>
  <c r="A35" i="24"/>
  <c r="A38" i="24"/>
  <c r="A16" i="24" l="1"/>
  <c r="A17" i="24"/>
  <c r="D23" i="24" l="1"/>
  <c r="D19" i="24"/>
  <c r="D15" i="24" s="1"/>
  <c r="D22" i="24" l="1"/>
  <c r="D14" i="24" l="1"/>
  <c r="A12" i="24" l="1"/>
  <c r="A14" i="24" l="1"/>
  <c r="E151" i="24" l="1"/>
  <c r="E152" i="24" s="1"/>
  <c r="A15" i="24"/>
  <c r="A18" i="24" l="1"/>
  <c r="A19" i="24" l="1"/>
  <c r="A22" i="24" l="1"/>
  <c r="A23" i="24" l="1"/>
  <c r="A26" i="24" l="1"/>
  <c r="A27" i="24" l="1"/>
  <c r="A28" i="24" l="1"/>
  <c r="A29" i="24" s="1"/>
  <c r="A32" i="24" s="1"/>
  <c r="A33" i="24" s="1"/>
  <c r="A34" i="24" s="1"/>
  <c r="A36" i="24" s="1"/>
  <c r="A37" i="24" s="1"/>
  <c r="A40" i="24" l="1"/>
  <c r="A41" i="24" s="1"/>
  <c r="A42" i="24" l="1"/>
  <c r="A43" i="24" s="1"/>
  <c r="A44" i="24" l="1"/>
  <c r="A45" i="24" s="1"/>
  <c r="A46" i="24" s="1"/>
  <c r="A47" i="24" s="1"/>
  <c r="A48" i="24" s="1"/>
  <c r="A49" i="24" s="1"/>
  <c r="A50" i="24" s="1"/>
  <c r="A51" i="24" s="1"/>
  <c r="A52" i="24" s="1"/>
  <c r="A53" i="24" s="1"/>
  <c r="A54" i="24" s="1"/>
  <c r="A55" i="24" s="1"/>
  <c r="A56" i="24" s="1"/>
  <c r="A57" i="24" s="1"/>
  <c r="A58" i="24" s="1"/>
  <c r="A59" i="24" s="1"/>
  <c r="A60" i="24" s="1"/>
  <c r="A61" i="24" s="1"/>
  <c r="A64" i="24" s="1"/>
  <c r="A65" i="24" s="1"/>
  <c r="A66" i="24" s="1"/>
  <c r="A67" i="24" s="1"/>
  <c r="A68" i="24" s="1"/>
  <c r="A69" i="24" s="1"/>
  <c r="A70" i="24" s="1"/>
  <c r="A71" i="24" s="1"/>
  <c r="A72" i="24" s="1"/>
  <c r="A73" i="24" s="1"/>
  <c r="A74" i="24" s="1"/>
  <c r="A76" i="24" s="1"/>
  <c r="A77" i="24" s="1"/>
  <c r="A78" i="24" s="1"/>
  <c r="A79" i="24" s="1"/>
  <c r="A80" i="24" s="1"/>
  <c r="A81" i="24" s="1"/>
  <c r="A82" i="24" s="1"/>
  <c r="A83" i="24" s="1"/>
  <c r="A84" i="24" s="1"/>
  <c r="A85" i="24" s="1"/>
  <c r="A86" i="24" s="1"/>
  <c r="A88" i="24" s="1"/>
  <c r="A89" i="24" s="1"/>
  <c r="A90" i="24" s="1"/>
  <c r="A91" i="24" s="1"/>
  <c r="A93" i="24" s="1"/>
  <c r="A94" i="24" s="1"/>
  <c r="A95" i="24" s="1"/>
  <c r="A97" i="24" s="1"/>
  <c r="A98" i="24" s="1"/>
  <c r="A100" i="24" s="1"/>
  <c r="A103" i="24" s="1"/>
  <c r="A104" i="24" s="1"/>
  <c r="A105" i="24" s="1"/>
  <c r="A106" i="24" s="1"/>
  <c r="A107" i="24" s="1"/>
  <c r="A108" i="24" s="1"/>
  <c r="A109" i="24" s="1"/>
  <c r="A110" i="24" s="1"/>
  <c r="A111" i="24" s="1"/>
  <c r="A112" i="24" s="1"/>
  <c r="A113" i="24" s="1"/>
  <c r="A115" i="24" s="1"/>
  <c r="A116" i="24" s="1"/>
  <c r="A117" i="24" s="1"/>
  <c r="A118" i="24" s="1"/>
  <c r="A119" i="24" s="1"/>
  <c r="A120" i="24" s="1"/>
  <c r="A121" i="24" s="1"/>
  <c r="A123" i="24" s="1"/>
  <c r="A125" i="24" s="1"/>
  <c r="A126" i="24" s="1"/>
  <c r="A127" i="24" s="1"/>
  <c r="A129" i="24" s="1"/>
  <c r="A130" i="24" s="1"/>
  <c r="A131" i="24" s="1"/>
  <c r="A132" i="24" s="1"/>
  <c r="A140" i="24" s="1"/>
  <c r="A143" i="24" s="1"/>
  <c r="A144" i="24" s="1"/>
  <c r="A145" i="24" s="1"/>
  <c r="A146" i="24" s="1"/>
  <c r="A147" i="24" s="1"/>
  <c r="A148" i="24" s="1"/>
</calcChain>
</file>

<file path=xl/sharedStrings.xml><?xml version="1.0" encoding="utf-8"?>
<sst xmlns="http://schemas.openxmlformats.org/spreadsheetml/2006/main" count="256" uniqueCount="153">
  <si>
    <t>m3</t>
  </si>
  <si>
    <t>m2</t>
  </si>
  <si>
    <t>kg</t>
  </si>
  <si>
    <t>ml</t>
  </si>
  <si>
    <t>U</t>
  </si>
  <si>
    <t xml:space="preserve"> m2  </t>
  </si>
  <si>
    <t>CONDUITE D'ARRIVEE</t>
  </si>
  <si>
    <t>CONDUITE DE DEPART</t>
  </si>
  <si>
    <t>BY-PASS</t>
  </si>
  <si>
    <t xml:space="preserve">Conféction d'un lit de pose en sable de 10 cm à 25 cm d'épaisseur compacté en dessous et autour des tuyaux en terrain meuble y compris toutes sujétions de fourniture, transport et mise en œuvre.  </t>
  </si>
  <si>
    <t>Désinfection et rinçage à l' eau clair des conduites en fin des travaux y compris fourniture des produits désinfectants, mise au point et réglage des équipements et toutes sujétions.</t>
  </si>
  <si>
    <t>Quantité</t>
  </si>
  <si>
    <r>
      <t>m</t>
    </r>
    <r>
      <rPr>
        <b/>
        <vertAlign val="superscript"/>
        <sz val="10"/>
        <rFont val="Arial"/>
        <family val="2"/>
      </rPr>
      <t>3</t>
    </r>
  </si>
  <si>
    <t>Désignation des travaux</t>
  </si>
  <si>
    <t>Unité</t>
  </si>
  <si>
    <t>Fourniture, transport et pose d'une manchette de traversée à brides avec collerette en acier galvanisé à chaud DN 60 L=0,50m</t>
  </si>
  <si>
    <t>Fourniture, transport et pose des conduites en PEHD y compris assemblage bout à bout, manchons, mise en place, coude tout angle, cône de réduction,  ancrage au sol le long des pentes, butées, bornes de répérage et toutes sujétions</t>
  </si>
  <si>
    <t>Ml</t>
  </si>
  <si>
    <t>Construction de regards en béton armé avec tampon en fonte Verrouillable destiné à abriter les équipements hydrauliques nécessaires au fonctionnement du réseau (vannes de sectionnement, points hauts, points bas...) conformément au CPS et plan type y compris toutes sujestions .</t>
  </si>
  <si>
    <t>ML</t>
  </si>
  <si>
    <t>Total Général HT</t>
  </si>
  <si>
    <t>T.V.A 20°/°</t>
  </si>
  <si>
    <t>Total Général TTC</t>
  </si>
  <si>
    <t>Fourniture, transport et pose des conduites en PEHD y compris assemblage par polyfusion bout à bout, manchons, mise en place, coude tout angle, cône de réduction, bouchons d'extrémité en PEHD, ancrage au sol le long des pentes, butées et contre butées, de</t>
  </si>
  <si>
    <t>Fourniture, transport et pose de robinet vanne DN 60 à opercule à passage direct (sans rainures) et à brides y compris volant de manœuvre et toutes sujétions.</t>
  </si>
  <si>
    <t>Prix N°</t>
  </si>
  <si>
    <t>Les travaux de pose de conduite sur terrain rocheux , comprenant: Fourniture, Transport et pose de fourreau en PVC  ,enrobage dans un béton  et protection extérieure, exécution de l'ouvrage conformément au CPS et au plan type.</t>
  </si>
  <si>
    <t xml:space="preserve">Terrassement en terrain de toute nature et à toutes profondeurs en pleine masse, en tranchée, en puits ou en rigole y compris toutes sujétions d'étaiement, réglage aux alentours de l'ouvrage, mise en dépôt, remblai primaire compacté </t>
  </si>
  <si>
    <t>Terrassement en terrain de toute nature et à toutes profondeurs en pleine masse, en tranchée, en puits ou en rigole y compris toutes sujétions d'étaiement, réglage aux alentours de l'ouvrage, mise en dépôt, remblai primaire compacté</t>
  </si>
  <si>
    <t>Prix Total      ( Hors TVA )</t>
  </si>
  <si>
    <t>P.U              (Hors TVA)</t>
  </si>
  <si>
    <t>Les travaux de traversée de châaba, PISTE  ou Oued comprenant: Fourniture, Transport et pose de conduite dans un fourreau en PVC ,enrobage dans un béton  et protection extérieure, les terrassements, exécution de l'ouvrage de traversée conformément au CPS et au plan type.</t>
  </si>
  <si>
    <t>Terrassement</t>
  </si>
  <si>
    <t>Conduite refoulement</t>
  </si>
  <si>
    <t>Conduite d'AEP pour antennes du douar</t>
  </si>
  <si>
    <t>Conduites</t>
  </si>
  <si>
    <t xml:space="preserve"> Ouvrages annexes</t>
  </si>
  <si>
    <t>EQUIPEMENTS HYDRAULIQUES</t>
  </si>
  <si>
    <t>Travaux de pose de conduite sur terrain rocheux,  traversée de châaba, PISTE  ou Oued</t>
  </si>
  <si>
    <t>Maçonnerie en agglos de ciment de 0,20 m  d'épaisseur</t>
  </si>
  <si>
    <t xml:space="preserve">Chape de ciment lissée et bouchardé pour le radier de la chambre </t>
  </si>
  <si>
    <t xml:space="preserve"> Pompe doseuse pour eau de javel débit  Q max = 2,00 l/h, pression de service 10 bars, y compris coffret electrique, crépine, sonde  contre marche à sec, châssis, tuyauterie en PVC y compris  vanne et tous les accessoires et toutes sujetions.</t>
  </si>
  <si>
    <t>Equipement de javellisation</t>
  </si>
  <si>
    <t>Fourniture, transport et pose de robinet vanne DN60 à opercule à passage direct (sans rainures) et à brides y compris volant de manœuvre et toutes sujétions.</t>
  </si>
  <si>
    <t>Fourniture, transport et pose d'une Manchette en acier à brides DN 60mm L=1,0 m</t>
  </si>
  <si>
    <t>Fourniture, transport et pose d'un clapet anti retour DN 60 avec perçage du battant de 5 mm de diamètre.</t>
  </si>
  <si>
    <t>Conduite PEHD DE 50 mm PN 16</t>
  </si>
  <si>
    <t xml:space="preserve">Conduite en acier galva dn 50 </t>
  </si>
  <si>
    <t>Conduite PEHD D.E 50 mm PN 16</t>
  </si>
  <si>
    <t>Conduite PEHD DE 63 mm PN 16</t>
  </si>
  <si>
    <t>Terrassement en terrain de toute nature à toutes profondeurs en pleine masse, y compris déblais, remblais, évacuation des terres excédentaires sur dépôt approprié approuvé par l'administration y compris toutes sujétions.</t>
  </si>
  <si>
    <t>Acier pour armature, coupés façonnés, mise en place et ligaturé, y compris  recouvrement réglementaire. Ce prix est applicable aux quantités résultant des plans de ferraillage, les pertes,  chutes et déchets ainsi que les fils de ligatures, n'étant pas pris en compte</t>
  </si>
  <si>
    <t>Enduit étanche hydraulique (cuvelage) de 0,03 m d'épaisseur au mortier de ciment type C avec incorporation d'un hydrofuge de masse sur toutes les parois en contact avec l'eau y compris toutes sujétions.</t>
  </si>
  <si>
    <t xml:space="preserve">Fourniture et pose d'une porte métallique de dimension  0,90 x 2,10 m montées finies avec quincaillerie, serrures de sûreté avec clés, couches d'impression, réglage, etc. y compris  moustiquaire métallique démontable </t>
  </si>
  <si>
    <t>Fourniture et pose de châssis fixe d'aération lamellé en acier galvanisé avec moustiquaires démontable 0,90 x 0,70 m</t>
  </si>
  <si>
    <t>Fourniture et pose de couvercle en tôle d'acier galvanisé de 0,82x0,82 m avec aération grillagée y compris toutes sujétions</t>
  </si>
  <si>
    <t>Peinture vinylique au moins deux couches couleur sur les parements extérieurs y compris toutes sujétions</t>
  </si>
  <si>
    <t>Peinture sur métal en "Email Cellul" en 2 couches après deux couches anti-rouille au minium de plomb ou équivalent</t>
  </si>
  <si>
    <t>Peinture bitumineuse sur les surfaces en contact avec le sol y compris toutes sujétions</t>
  </si>
  <si>
    <t>Apport terre en tout venant et mise en remblai compacté par couche de 30 cm autour du réservoir</t>
  </si>
  <si>
    <t xml:space="preserve"> m3  </t>
  </si>
  <si>
    <t>Fourniture et pose de tuyau d'assainissement en PVC de 150 mm de diamètre dirigé vers le point bas</t>
  </si>
  <si>
    <t>Regard pour vidange et trop de dimensions intérieures 60 x 80 cm et 42 cm de profondeur à fermeture par dallettes</t>
  </si>
  <si>
    <t>Fourniture, transport et pose de coude 1/8 à brides en acier galvanisé à chaud DN 60mm</t>
  </si>
  <si>
    <t>Fourniture, transport et pose d'une manchette à brides en acier galvanisé à chaud DN 60  L= 1,5 m</t>
  </si>
  <si>
    <t>Fourniture, transport et pose d'une manchette en acier galvanisé à chaud à brides pour traversée de mur  DN 60 L=1,00m</t>
  </si>
  <si>
    <t>Fourniture, transport et pose d'un coude 1/4 à brides et à patin en acier galvanisé à chaud  DN 60 mm</t>
  </si>
  <si>
    <t>Fourniture, transport et pose d'une manchette en acier galvanisé bitumé à chaud à brides DN 60mm L=1,9 m</t>
  </si>
  <si>
    <t>Fourniture, transport et pose d'une manchette en acier galvanisé à chaud à brides avec collerette pour traversée de mur  DN 60 L=0,50m</t>
  </si>
  <si>
    <t>Fourniture, transport et pose d'un robinet flotteur en acier galvanisé à chaud à brides DN 60mm</t>
  </si>
  <si>
    <t>TROP PLEIN &amp; VIDANGE</t>
  </si>
  <si>
    <t>Fourniture, transport et pose d'un coude 1/4 à bride unie en acier galvanisé à chaud  DN 60 mm</t>
  </si>
  <si>
    <t>Manchette à bride unie, acier galvanisé bitumé l=2,50 m DN 60 y compris fixation</t>
  </si>
  <si>
    <t>GENIE CIVIL</t>
  </si>
  <si>
    <t>Ouvrage pour vidange  y compris  Pièces spéciales ET robinets vannes  en fonte à opercule à passage direct, à commande manuelle par volant et siège de l'obturateur en caoutchouc - PN 16</t>
  </si>
  <si>
    <t>Ouvrage pour ventouse y compris  Pièces spéciales,  Pièces spéciales ET Fourniture, transport et pose de ventouse triple fonction DN 40 mm y compris té et vanne d'isolement</t>
  </si>
  <si>
    <t>Ouvrage pour piquage y compris  Pièces spéciales Pièces spéciales ET robinets vannes  en fonte à opercule à passage direct, à commande manuelle par volant et siège de l'obturateur en caoutchouc - PN 16</t>
  </si>
  <si>
    <t>Fourniture, transport et pose de Cône de réduction DN63/50</t>
  </si>
  <si>
    <t>Fourniture, transport et pose d'une bride major stop 60/63 et toutes sujétions</t>
  </si>
  <si>
    <t>Remblai avec du sable stabilité à 100 Kg / m3 de chaux vive.</t>
  </si>
  <si>
    <t>Fourniture et pose de châssis fixe d'aération lamellé en acier galvanisé avec moustiquaires démontable 0,40 x 0,40 m</t>
  </si>
  <si>
    <t>FT</t>
  </si>
  <si>
    <t>Equipements hydromécaniques et éléctromécaniques</t>
  </si>
  <si>
    <t>Adaptateurs à l'orifice de la pompe PN 16</t>
  </si>
  <si>
    <t>Tête du puits en acier galvanisé, y compris  l'orifice de passage de la colonne montante avec couvercle conformément aux plans d'exécution y compris sa protection et toutes sujétions.</t>
  </si>
  <si>
    <r>
      <t>Fourniture et installation de la ligne de refoulement conformement au plan d'exécution</t>
    </r>
    <r>
      <rPr>
        <b/>
        <sz val="11"/>
        <rFont val="Arial"/>
        <family val="2"/>
      </rPr>
      <t xml:space="preserve"> </t>
    </r>
    <r>
      <rPr>
        <sz val="11"/>
        <rFont val="Arial"/>
        <family val="2"/>
      </rPr>
      <t>y compris :</t>
    </r>
  </si>
  <si>
    <t xml:space="preserve">         * Piéces spéciales (manchettes, coudes, tés,  bridés et emanchettes, coudes, tés, Joint de démontage autobuté, Clapet de non retour à battant, cônes et brides major stop) en acier galvanisé, bridées ainsi que toutes sujetions pour une parfaite ex</t>
  </si>
  <si>
    <t xml:space="preserve">        *  Compteur d'eau à brides type woltman ou similaire pour débit de 25 m3/h, DN 80- classe B, PN 10 y compris robinets vannes, livré avec une manchette remplacement et toutes sujétions pour une parfaite exécution</t>
  </si>
  <si>
    <t xml:space="preserve">      * Manomètre à bain de glycérine anti vibration avec un robinet à trois voies gradué de (0-21 bars) avec un cadran de diamètre 100 mm PN 16 et toutes sujétions pour une parfaite exécution</t>
  </si>
  <si>
    <t xml:space="preserve">        * Ventouse automatique avec vanne d'arrêt DN 80, PN 10 y compris accessoires nécessaires</t>
  </si>
  <si>
    <t xml:space="preserve">          * 2 Robinet vanne à opercule de caoutchouc DN 80, PN 16</t>
  </si>
  <si>
    <t>Ft</t>
  </si>
  <si>
    <t xml:space="preserve">Equipements d'alimentation électrique </t>
  </si>
  <si>
    <t>Armoire  de commande, y compris tous les équipements  électriques de tous les départ d'alimentation  du CPS et toutes sujétions: L=1,0m l=0,80m</t>
  </si>
  <si>
    <t>Eclairage intérieur et extérieur, y compris toutes sujétions</t>
  </si>
  <si>
    <t>Système de régulation complet de la station, y compris pressostat, sonde à deux pôles, ligne pilote et toutes sujétions</t>
  </si>
  <si>
    <t xml:space="preserve">Variateur et controleur </t>
  </si>
  <si>
    <t>Ens</t>
  </si>
  <si>
    <t>kit d'instalation de modules pv , raccord de cables , gaines , borniers , de raccordement , cable de mise à la terre , bouton et écrou et accessoire d'instalation</t>
  </si>
  <si>
    <t xml:space="preserve"> Fourniture et pose des panneaux solaires y compris armoire de commande installer au local technique et toute sujestion de Déplacement , Installation , Raccordement , Et Mise En Service.</t>
  </si>
  <si>
    <t xml:space="preserve"> Génie civil </t>
  </si>
  <si>
    <t>Terrassement en terrain de toute nature à toutes profondeurs en pleine masse, y compris déblais, remblais, évacuation des terres excédentaires et toutes sujétions.</t>
  </si>
  <si>
    <t>Maçonnerie en moellon</t>
  </si>
  <si>
    <t>Acier tor pour armatures y compris fil de fer recuit pour ligature, mise en œuvre et toutes sujétions</t>
  </si>
  <si>
    <t>Enduits extérieur et intérieur dosé à 300 kg de ciment de 0,02 m d'épaisseur</t>
  </si>
  <si>
    <t>Construction d'un avaloir et d'un regard muni de barbacanes pour l'évacuation des eaux usées</t>
  </si>
  <si>
    <t>Fourniture, transport et pose de tuyau d'assainissement en PVC</t>
  </si>
  <si>
    <t>Fourniture, transport et pose de tuyau de descente d'eau pluviale diamètre 110 mm en PVC.</t>
  </si>
  <si>
    <t>Portes métalliques de dimensions hors-cadre, montées finies avec quincaillerie, serrures de sûreté avec clés, couches d'impression, réglage, etc…</t>
  </si>
  <si>
    <t>Porte pleine 0,90 x 2,10</t>
  </si>
  <si>
    <t>Porte avec ventilation basse munie de moustiquaire métallique démontable 0,90 x 2,10</t>
  </si>
  <si>
    <t>Peinture des murs intérieurs et extérieurs en deux couches</t>
  </si>
  <si>
    <t>Peinture bitumineuse des surfaces extérieures en contact avec la terre en 2 couches</t>
  </si>
  <si>
    <t>Peinture sur métal en glycérol en 2 couches après deux couches anti-rouille</t>
  </si>
  <si>
    <t xml:space="preserve">Aménagement, remblai, compactage et nivellement de la parcelle de pompage  y compris toutes sujétions </t>
  </si>
  <si>
    <t xml:space="preserve"> Remblai compacté carrossable</t>
  </si>
  <si>
    <t>Joint d'étanchéïté  type water Stop</t>
  </si>
  <si>
    <t>Fourniture, transport et pose d'une crépine bridée en acier galvanisé à chaud DN 60 y compris toutes sujétions</t>
  </si>
  <si>
    <t>Fourniture, transport et pose d'un compteur à brides, DN 60 de Qn 10 m3/h</t>
  </si>
  <si>
    <t>Fourniture, transport et pose d'une pièce de démontage autobutée à brides, DN 60</t>
  </si>
  <si>
    <t>Fourniture, transport et pose d'une manchette en acier galvanisé à chaud et bitumé à brides avec un piquage pour eau de service,  DN 60 L=0,60m</t>
  </si>
  <si>
    <t>Fourniture, transport et pose d'une manchette pour traversée de mur en acier galvanisé à chaud et bitumé à brides,  DN 60 L=0,50m</t>
  </si>
  <si>
    <t>support métalique des panneaux solaires YC plateforme en beton</t>
  </si>
  <si>
    <t>Conduite de refoulement</t>
  </si>
  <si>
    <t>PANNEAUX SOLAIRES</t>
  </si>
  <si>
    <t>Clôture sous forme d'un mur en agllo de ciment de 15 cm</t>
  </si>
  <si>
    <t>LOCAL DE POMPAG</t>
  </si>
  <si>
    <t>panneaux solaire photovotatique 560 wc</t>
  </si>
  <si>
    <t>Commune :   EDDIR</t>
  </si>
  <si>
    <t>Localité :      IKIS OUFELLA ET IKIS IZEDAR</t>
  </si>
  <si>
    <t>Réservoir SEMI ENTERE DE  30 m3</t>
  </si>
  <si>
    <t>Pompe immergée adaptée au système  solaire  équipé de chemise d'aspiration, , de ligne pilote et toutes sujétions Q &gt;  2  l/s - HMT &gt; 120 m puissance  5 cv</t>
  </si>
  <si>
    <t>Béton de propreté de 10 cm d'épaisseur</t>
  </si>
  <si>
    <t>Béton dosé à 350 kg pour béton armé y compris coffrage et toutes sujétions de mise en œuvre</t>
  </si>
  <si>
    <t>Béton dosé à 350 kg pour béton armé avec adjonction d'hydrofuge de masse pour radier de la cuve et parois verticales y compris le coffrage, la mise en œuvre, la vibration, le post traitement et toutes sujétions,</t>
  </si>
  <si>
    <t>Enduit intérieur et extérieur type C de 2 cm d'épaisseur y compris toutes sujétions.</t>
  </si>
  <si>
    <t>Fourniture et pose d'une échelle en aluminium à l'intérieur de la cuve</t>
  </si>
  <si>
    <t>Fourniture, transport et pose d'un Té à brides en acier galvanisé à chaud DN 60/ 63</t>
  </si>
  <si>
    <t>Fourniture, transport et pose d'une bride major stop 60/63  et toutes sujétions</t>
  </si>
  <si>
    <t>Fourniture, transport et pose d'un Té à brides en acier galvanisé à chaud DN 60/63</t>
  </si>
  <si>
    <t>Clôture sous forme d'un mur en agllo de ciment de 15 cm avec des poteaux tous les 3,4 m au maximum construit sur un chaînage y compris fondation en maçonnerie, revêtement des murs avec 2 couches d’enduit, portail d'entrée en menuiserie métallique (3,5 m x 1,80),  rampe d'accès de 3,5 m de largeur et de 3 m de longueur avec une pente de 5% et toutes sujétions</t>
  </si>
  <si>
    <t>Bac gradué de préparation de 50 litres en PVC équipé de dispositif   de malaxage manuel et d'une vidange, y compris raccords d'aspira- tion pour pompe doseuse d'eau de Javel et toutes sujétions</t>
  </si>
  <si>
    <t>Béton dosé à 350 kg de ciment CPJ 45 y compris coffrage, vibrage et toutes sujétions.</t>
  </si>
  <si>
    <t>Châssis à lames fixes avec moustiquaire métallique démontable 1,60 x 1,20</t>
  </si>
  <si>
    <t xml:space="preserve">Étanchéité normale YC Forme de pente pour étanchéité de 10 cm d’épaisseur dosé à 300 kg/m3  </t>
  </si>
  <si>
    <t>Colonne montante en acier galvanisé à chaud, DN 50 PN 16 en éléments à brides de 3 m y compris joints, boulons, écrous, et  encoches pour passage des câbles et tube de sonde</t>
  </si>
  <si>
    <r>
      <t xml:space="preserve">Fourniture et pose d'une cloture : grillage </t>
    </r>
    <r>
      <rPr>
        <b/>
        <shadow/>
        <sz val="12"/>
        <color rgb="FF000000"/>
        <rFont val="Times New Roman"/>
        <family val="1"/>
      </rPr>
      <t xml:space="preserve"> </t>
    </r>
    <r>
      <rPr>
        <sz val="12"/>
        <color rgb="FF000000"/>
        <rFont val="Times New Roman"/>
        <family val="1"/>
      </rPr>
      <t>galvanise Y compris toutes les éléments de</t>
    </r>
    <r>
      <rPr>
        <sz val="12"/>
        <color rgb="FF000000"/>
        <rFont val="Comic Sans MS"/>
        <family val="4"/>
      </rPr>
      <t xml:space="preserve"> </t>
    </r>
    <r>
      <rPr>
        <sz val="12"/>
        <color rgb="FF000000"/>
        <rFont val="Times New Roman"/>
        <family val="1"/>
      </rPr>
      <t>pose de grillage  d’une hauteur</t>
    </r>
    <r>
      <rPr>
        <sz val="12"/>
        <color rgb="FF000000"/>
        <rFont val="Comic Sans MS"/>
        <family val="4"/>
      </rPr>
      <t xml:space="preserve"> </t>
    </r>
    <r>
      <rPr>
        <sz val="12"/>
        <color rgb="FF000000"/>
        <rFont val="Times New Roman"/>
        <family val="1"/>
      </rPr>
      <t xml:space="preserve">de 1.50m avec maille de 5x5 cm  rattaché avec fils d’acier </t>
    </r>
    <r>
      <rPr>
        <b/>
        <sz val="12"/>
        <color theme="1"/>
        <rFont val="Times New Roman"/>
        <family val="1"/>
      </rPr>
      <t xml:space="preserve"> </t>
    </r>
    <r>
      <rPr>
        <sz val="12"/>
        <color rgb="FF000000"/>
        <rFont val="Times New Roman"/>
        <family val="1"/>
      </rPr>
      <t>et des bigues En Barre d’acier de dimensions 70mm x 45 mm ou de solidité équivalente et à sceller tous les 3 m,</t>
    </r>
  </si>
  <si>
    <t>Fourniture et pose de  Porte ( en grille  galvanise et de 0,5 m en tôle partie inf) y compris les poteaux de fixation,</t>
  </si>
  <si>
    <t>Appel d’offres ouvert national sur offre de prix N° 04    /2026</t>
  </si>
  <si>
    <t>ft</t>
  </si>
  <si>
    <t>Etablissement des Plans d’exécution – Plans de récolement</t>
  </si>
  <si>
    <t>OBJET : TRAVAUX  D’ EXECUTION DU PROJET D’ALIMENTATION DU SYSTEME EAU POTABLE AUX DOUAR IKISSE A LA COMMUNE EDDIR, PROVINCE TAROUDANT</t>
  </si>
  <si>
    <t xml:space="preserve">BORDEREAU DES PRIX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</si>
</sst>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32" x14ac:knownFonts="1">
    <font>
      <sz val="10"/>
      <name val="Arial"/>
    </font>
    <font>
      <sz val="10"/>
      <name val="Arial"/>
      <family val="2"/>
    </font>
    <font>
      <b/>
      <sz val="12"/>
      <name val="Arial"/>
      <family val="2"/>
    </font>
    <font>
      <sz val="10"/>
      <name val="MS Sans Serif"/>
      <family val="2"/>
    </font>
    <font>
      <i/>
      <sz val="10"/>
      <name val="Helv"/>
    </font>
    <font>
      <sz val="12"/>
      <name val="Arial"/>
      <family val="2"/>
    </font>
    <font>
      <sz val="10"/>
      <name val="Arial"/>
      <family val="2"/>
    </font>
    <font>
      <b/>
      <sz val="10"/>
      <name val="Arial"/>
      <family val="2"/>
    </font>
    <font>
      <b/>
      <sz val="11"/>
      <name val="Arial"/>
      <family val="2"/>
    </font>
    <font>
      <b/>
      <sz val="9"/>
      <name val="Arial"/>
      <family val="2"/>
    </font>
    <font>
      <b/>
      <i/>
      <sz val="10"/>
      <name val="Arial"/>
      <family val="2"/>
    </font>
    <font>
      <b/>
      <vertAlign val="superscript"/>
      <sz val="10"/>
      <name val="Arial"/>
      <family val="2"/>
    </font>
    <font>
      <b/>
      <sz val="10"/>
      <color indexed="9"/>
      <name val="Arial"/>
      <family val="2"/>
    </font>
    <font>
      <sz val="10"/>
      <color indexed="9"/>
      <name val="Arial"/>
      <family val="2"/>
    </font>
    <font>
      <i/>
      <sz val="10"/>
      <name val="Arial"/>
      <family val="2"/>
    </font>
    <font>
      <sz val="10"/>
      <name val="Arial"/>
      <family val="2"/>
    </font>
    <font>
      <sz val="11"/>
      <color indexed="8"/>
      <name val="Calibri"/>
      <family val="2"/>
    </font>
    <font>
      <b/>
      <u/>
      <sz val="11"/>
      <name val="Times New Roman"/>
      <family val="1"/>
    </font>
    <font>
      <b/>
      <u/>
      <sz val="10"/>
      <name val="Times New Roman"/>
      <family val="1"/>
    </font>
    <font>
      <sz val="14"/>
      <name val="Arial"/>
      <family val="2"/>
    </font>
    <font>
      <b/>
      <sz val="14"/>
      <name val="Garamond"/>
      <family val="1"/>
    </font>
    <font>
      <sz val="11"/>
      <color theme="1"/>
      <name val="Calibri"/>
      <family val="2"/>
      <charset val="178"/>
      <scheme val="minor"/>
    </font>
    <font>
      <b/>
      <sz val="12"/>
      <name val="Times New Roman"/>
      <family val="1"/>
    </font>
    <font>
      <sz val="12"/>
      <name val="Times New Roman"/>
      <family val="1"/>
    </font>
    <font>
      <sz val="8"/>
      <name val="Arial"/>
      <family val="2"/>
    </font>
    <font>
      <sz val="10"/>
      <name val="Arial Narrow"/>
      <family val="2"/>
    </font>
    <font>
      <sz val="11"/>
      <name val="Arial"/>
      <family val="2"/>
    </font>
    <font>
      <sz val="11"/>
      <color theme="1"/>
      <name val="ISOCPEUR"/>
      <family val="2"/>
    </font>
    <font>
      <b/>
      <sz val="12"/>
      <color theme="1"/>
      <name val="Times New Roman"/>
      <family val="1"/>
    </font>
    <font>
      <b/>
      <shadow/>
      <sz val="12"/>
      <color rgb="FF000000"/>
      <name val="Times New Roman"/>
      <family val="1"/>
    </font>
    <font>
      <sz val="12"/>
      <color rgb="FF000000"/>
      <name val="Times New Roman"/>
      <family val="1"/>
    </font>
    <font>
      <sz val="12"/>
      <color rgb="FF000000"/>
      <name val="Comic Sans MS"/>
      <family val="4"/>
    </font>
  </fonts>
  <fills count="7">
    <fill>
      <patternFill patternType="none"/>
    </fill>
    <fill>
      <patternFill patternType="gray125"/>
    </fill>
    <fill>
      <patternFill patternType="solid">
        <fgColor indexed="65"/>
        <bgColor indexed="64"/>
      </patternFill>
    </fill>
    <fill>
      <patternFill patternType="solid">
        <fgColor theme="9"/>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indexed="9"/>
        <bgColor indexed="64"/>
      </patternFill>
    </fill>
  </fills>
  <borders count="26">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ck">
        <color theme="1"/>
      </top>
      <bottom style="thick">
        <color theme="1"/>
      </bottom>
      <diagonal/>
    </border>
    <border>
      <left/>
      <right style="medium">
        <color indexed="64"/>
      </right>
      <top style="medium">
        <color indexed="64"/>
      </top>
      <bottom style="thick">
        <color theme="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medium">
        <color indexed="64"/>
      </top>
      <bottom style="thick">
        <color theme="1"/>
      </bottom>
      <diagonal/>
    </border>
    <border>
      <left/>
      <right style="medium">
        <color indexed="64"/>
      </right>
      <top style="thick">
        <color theme="1"/>
      </top>
      <bottom style="thick">
        <color theme="1"/>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s>
  <cellStyleXfs count="15">
    <xf numFmtId="0" fontId="0" fillId="0" borderId="0"/>
    <xf numFmtId="0" fontId="1" fillId="0" borderId="0" applyFont="0" applyFill="0" applyBorder="0" applyAlignment="0" applyProtection="0"/>
    <xf numFmtId="164" fontId="16" fillId="0" borderId="0" applyFont="0" applyFill="0" applyBorder="0" applyAlignment="0" applyProtection="0"/>
    <xf numFmtId="3" fontId="2" fillId="0" borderId="0" applyNumberFormat="0" applyFont="0" applyBorder="0">
      <alignment horizontal="justify" wrapText="1"/>
    </xf>
    <xf numFmtId="0" fontId="6" fillId="0" borderId="0"/>
    <xf numFmtId="0" fontId="21" fillId="0" borderId="0"/>
    <xf numFmtId="0" fontId="16" fillId="0" borderId="0"/>
    <xf numFmtId="0" fontId="3" fillId="0" borderId="0"/>
    <xf numFmtId="0" fontId="4" fillId="0" borderId="0"/>
    <xf numFmtId="0" fontId="5" fillId="0" borderId="0"/>
    <xf numFmtId="0" fontId="1" fillId="0" borderId="0" applyProtection="0"/>
    <xf numFmtId="2" fontId="1" fillId="0" borderId="0" applyFill="0" applyBorder="0" applyAlignment="0" applyProtection="0"/>
    <xf numFmtId="0" fontId="3" fillId="0" borderId="0"/>
    <xf numFmtId="0" fontId="6" fillId="0" borderId="0"/>
    <xf numFmtId="0" fontId="27" fillId="0" borderId="0"/>
  </cellStyleXfs>
  <cellXfs count="98">
    <xf numFmtId="0" fontId="0" fillId="0" borderId="0" xfId="0"/>
    <xf numFmtId="0" fontId="6" fillId="0" borderId="0" xfId="0" applyFont="1"/>
    <xf numFmtId="4" fontId="12" fillId="2" borderId="2" xfId="10" applyNumberFormat="1" applyFont="1" applyFill="1" applyBorder="1" applyAlignment="1">
      <alignment horizontal="right" vertical="top"/>
    </xf>
    <xf numFmtId="0" fontId="1" fillId="0" borderId="0" xfId="0" applyFont="1"/>
    <xf numFmtId="0" fontId="13" fillId="0" borderId="0" xfId="0" applyFont="1"/>
    <xf numFmtId="0" fontId="6" fillId="0" borderId="0" xfId="7" applyFont="1"/>
    <xf numFmtId="0" fontId="14" fillId="0" borderId="0" xfId="8" applyFont="1" applyAlignment="1">
      <alignment vertical="top"/>
    </xf>
    <xf numFmtId="0" fontId="10" fillId="0" borderId="0" xfId="8" applyFont="1" applyAlignment="1">
      <alignment horizontal="left"/>
    </xf>
    <xf numFmtId="0" fontId="14" fillId="0" borderId="0" xfId="8" applyFont="1"/>
    <xf numFmtId="0" fontId="6" fillId="0" borderId="0" xfId="8" applyFont="1" applyAlignment="1">
      <alignment horizontal="centerContinuous"/>
    </xf>
    <xf numFmtId="0" fontId="7" fillId="0" borderId="3" xfId="8" applyFont="1" applyBorder="1" applyAlignment="1">
      <alignment horizontal="center" vertical="center"/>
    </xf>
    <xf numFmtId="0" fontId="8" fillId="0" borderId="0" xfId="0" applyFont="1" applyAlignment="1">
      <alignment horizontal="center" wrapText="1"/>
    </xf>
    <xf numFmtId="0" fontId="15" fillId="0" borderId="0" xfId="0" applyFont="1"/>
    <xf numFmtId="0" fontId="9" fillId="0" borderId="3" xfId="8" applyFont="1" applyBorder="1" applyAlignment="1">
      <alignment horizontal="center" vertical="center" wrapText="1"/>
    </xf>
    <xf numFmtId="0" fontId="19" fillId="0" borderId="0" xfId="0" applyFont="1"/>
    <xf numFmtId="0" fontId="7" fillId="0" borderId="3" xfId="8" applyFont="1" applyBorder="1" applyAlignment="1">
      <alignment horizontal="center" vertical="center" wrapText="1"/>
    </xf>
    <xf numFmtId="0" fontId="7" fillId="0" borderId="1" xfId="10" applyFont="1" applyBorder="1"/>
    <xf numFmtId="0" fontId="7" fillId="0" borderId="1" xfId="9" applyFont="1" applyBorder="1"/>
    <xf numFmtId="0" fontId="2" fillId="0" borderId="1" xfId="10" applyFont="1" applyBorder="1" applyAlignment="1">
      <alignment horizontal="justify" vertical="top" wrapText="1"/>
    </xf>
    <xf numFmtId="0" fontId="12" fillId="2" borderId="1" xfId="10" applyFont="1" applyFill="1" applyBorder="1" applyAlignment="1">
      <alignment horizontal="right" vertical="top"/>
    </xf>
    <xf numFmtId="0" fontId="20" fillId="0" borderId="0" xfId="6" applyFont="1" applyAlignment="1">
      <alignment horizontal="center" vertical="center"/>
    </xf>
    <xf numFmtId="2" fontId="23" fillId="0" borderId="7" xfId="0" applyNumberFormat="1" applyFont="1" applyBorder="1" applyAlignment="1">
      <alignment horizontal="center" vertical="center"/>
    </xf>
    <xf numFmtId="0" fontId="23" fillId="0" borderId="7" xfId="0" applyFont="1" applyBorder="1" applyAlignment="1">
      <alignment horizontal="left" vertical="center" wrapText="1"/>
    </xf>
    <xf numFmtId="0" fontId="23" fillId="0" borderId="7" xfId="0" applyFont="1" applyBorder="1" applyAlignment="1">
      <alignment horizontal="center" vertical="center"/>
    </xf>
    <xf numFmtId="4" fontId="23" fillId="0" borderId="7" xfId="0" applyNumberFormat="1" applyFont="1" applyBorder="1" applyAlignment="1">
      <alignment horizontal="center" vertical="center"/>
    </xf>
    <xf numFmtId="2" fontId="1" fillId="0" borderId="0" xfId="0" applyNumberFormat="1" applyFont="1"/>
    <xf numFmtId="0" fontId="23" fillId="0" borderId="8" xfId="0" applyFont="1" applyBorder="1" applyAlignment="1">
      <alignment horizontal="center" vertical="center"/>
    </xf>
    <xf numFmtId="4" fontId="23" fillId="0" borderId="8" xfId="0" applyNumberFormat="1" applyFont="1" applyBorder="1" applyAlignment="1">
      <alignment horizontal="center" vertical="center"/>
    </xf>
    <xf numFmtId="4" fontId="23" fillId="0" borderId="12" xfId="0" applyNumberFormat="1" applyFont="1" applyBorder="1" applyAlignment="1">
      <alignment horizontal="center" vertical="center"/>
    </xf>
    <xf numFmtId="0" fontId="23" fillId="0" borderId="12" xfId="0" applyFont="1" applyBorder="1" applyAlignment="1">
      <alignment horizontal="left" vertical="center" wrapText="1"/>
    </xf>
    <xf numFmtId="0" fontId="23" fillId="0" borderId="12" xfId="0" applyFont="1" applyBorder="1" applyAlignment="1">
      <alignment horizontal="center" vertical="center"/>
    </xf>
    <xf numFmtId="0" fontId="23" fillId="0" borderId="8" xfId="0" applyFont="1" applyBorder="1" applyAlignment="1">
      <alignment horizontal="left" vertical="center" wrapText="1"/>
    </xf>
    <xf numFmtId="0" fontId="6" fillId="0" borderId="0" xfId="13"/>
    <xf numFmtId="0" fontId="25" fillId="0" borderId="0" xfId="13" applyFont="1"/>
    <xf numFmtId="0" fontId="6" fillId="6" borderId="0" xfId="12" applyFont="1" applyFill="1"/>
    <xf numFmtId="0" fontId="6" fillId="0" borderId="0" xfId="12" applyFont="1"/>
    <xf numFmtId="4" fontId="23" fillId="0" borderId="15" xfId="0" applyNumberFormat="1" applyFont="1" applyBorder="1" applyAlignment="1">
      <alignment horizontal="center" vertical="center"/>
    </xf>
    <xf numFmtId="0" fontId="7" fillId="0" borderId="13" xfId="0" applyFont="1" applyBorder="1" applyAlignment="1">
      <alignment horizontal="center" vertical="center" wrapText="1"/>
    </xf>
    <xf numFmtId="4" fontId="23" fillId="0" borderId="16" xfId="0" applyNumberFormat="1" applyFont="1" applyBorder="1" applyAlignment="1">
      <alignment horizontal="center" vertical="center"/>
    </xf>
    <xf numFmtId="0" fontId="7" fillId="0" borderId="3" xfId="0" applyFont="1" applyBorder="1" applyAlignment="1">
      <alignment horizontal="center" vertical="justify" wrapText="1"/>
    </xf>
    <xf numFmtId="0" fontId="7" fillId="0" borderId="14" xfId="0" applyFont="1" applyBorder="1" applyAlignment="1">
      <alignment horizontal="center" vertical="center" wrapText="1"/>
    </xf>
    <xf numFmtId="0" fontId="23" fillId="0" borderId="18" xfId="0" applyFont="1" applyBorder="1" applyAlignment="1">
      <alignment horizontal="left" vertical="center" wrapText="1"/>
    </xf>
    <xf numFmtId="0" fontId="23" fillId="0" borderId="17" xfId="0" applyFont="1" applyBorder="1" applyAlignment="1">
      <alignment horizontal="left" vertical="center" wrapText="1"/>
    </xf>
    <xf numFmtId="0" fontId="23" fillId="0" borderId="19" xfId="0" applyFont="1" applyBorder="1" applyAlignment="1">
      <alignment horizontal="left" vertical="center" wrapText="1"/>
    </xf>
    <xf numFmtId="2" fontId="23" fillId="0" borderId="12" xfId="0" applyNumberFormat="1" applyFont="1" applyBorder="1" applyAlignment="1">
      <alignment horizontal="center" vertical="center"/>
    </xf>
    <xf numFmtId="2" fontId="23" fillId="0" borderId="8" xfId="0" applyNumberFormat="1" applyFont="1" applyBorder="1" applyAlignment="1">
      <alignment horizontal="center" vertical="center"/>
    </xf>
    <xf numFmtId="0" fontId="7" fillId="0" borderId="11" xfId="12" applyFont="1" applyBorder="1" applyAlignment="1">
      <alignment vertical="center" wrapText="1"/>
    </xf>
    <xf numFmtId="0" fontId="7" fillId="0" borderId="1" xfId="12" applyFont="1" applyBorder="1" applyAlignment="1">
      <alignment vertical="center" wrapText="1"/>
    </xf>
    <xf numFmtId="0" fontId="7" fillId="0" borderId="2" xfId="12" applyFont="1" applyBorder="1" applyAlignment="1">
      <alignment vertical="center" wrapText="1"/>
    </xf>
    <xf numFmtId="0" fontId="8" fillId="0" borderId="0" xfId="8" applyFont="1"/>
    <xf numFmtId="2" fontId="6" fillId="0" borderId="0" xfId="0" applyNumberFormat="1" applyFont="1"/>
    <xf numFmtId="0" fontId="2" fillId="0" borderId="11" xfId="10" applyFont="1" applyBorder="1" applyAlignment="1">
      <alignment vertical="top" wrapText="1"/>
    </xf>
    <xf numFmtId="0" fontId="2" fillId="0" borderId="1" xfId="10" applyFont="1" applyBorder="1" applyAlignment="1">
      <alignment vertical="top" wrapText="1"/>
    </xf>
    <xf numFmtId="0" fontId="2" fillId="0" borderId="2" xfId="10" applyFont="1" applyBorder="1" applyAlignment="1">
      <alignment vertical="top" wrapText="1"/>
    </xf>
    <xf numFmtId="0" fontId="22" fillId="5" borderId="11" xfId="0" applyFont="1" applyFill="1" applyBorder="1" applyAlignment="1">
      <alignment vertical="center"/>
    </xf>
    <xf numFmtId="0" fontId="22" fillId="5" borderId="1" xfId="0" applyFont="1" applyFill="1" applyBorder="1" applyAlignment="1">
      <alignment vertical="center"/>
    </xf>
    <xf numFmtId="0" fontId="22" fillId="5" borderId="2" xfId="0" applyFont="1" applyFill="1" applyBorder="1" applyAlignment="1">
      <alignment vertical="center"/>
    </xf>
    <xf numFmtId="0" fontId="22" fillId="4" borderId="11" xfId="0" applyFont="1" applyFill="1" applyBorder="1" applyAlignment="1">
      <alignment vertical="center" wrapText="1"/>
    </xf>
    <xf numFmtId="0" fontId="22" fillId="4" borderId="1" xfId="0" applyFont="1" applyFill="1" applyBorder="1" applyAlignment="1">
      <alignment vertical="center" wrapText="1"/>
    </xf>
    <xf numFmtId="0" fontId="22" fillId="4" borderId="2" xfId="0" applyFont="1" applyFill="1" applyBorder="1" applyAlignment="1">
      <alignment vertical="center" wrapText="1"/>
    </xf>
    <xf numFmtId="4" fontId="0" fillId="0" borderId="0" xfId="0" applyNumberFormat="1"/>
    <xf numFmtId="0" fontId="22" fillId="5" borderId="2" xfId="0" applyFont="1" applyFill="1" applyBorder="1" applyAlignment="1">
      <alignment horizontal="center" vertical="center"/>
    </xf>
    <xf numFmtId="4" fontId="1" fillId="0" borderId="0" xfId="0" applyNumberFormat="1" applyFont="1"/>
    <xf numFmtId="0" fontId="1" fillId="0" borderId="4" xfId="0" applyFont="1" applyBorder="1" applyAlignment="1">
      <alignment horizontal="justify" vertical="center" wrapText="1"/>
    </xf>
    <xf numFmtId="0" fontId="7" fillId="0" borderId="23" xfId="0" applyFont="1" applyBorder="1" applyAlignment="1">
      <alignment horizontal="center" vertical="center" wrapText="1"/>
    </xf>
    <xf numFmtId="0" fontId="23" fillId="0" borderId="25" xfId="0" applyFont="1" applyBorder="1" applyAlignment="1">
      <alignment horizontal="left" vertical="center" wrapText="1"/>
    </xf>
    <xf numFmtId="0" fontId="7" fillId="0" borderId="11" xfId="0" applyFont="1" applyBorder="1" applyAlignment="1">
      <alignment horizontal="center" vertical="center" wrapText="1"/>
    </xf>
    <xf numFmtId="4" fontId="23" fillId="0" borderId="2" xfId="0" applyNumberFormat="1" applyFont="1" applyBorder="1" applyAlignment="1">
      <alignment horizontal="center" vertical="center"/>
    </xf>
    <xf numFmtId="0" fontId="23" fillId="0" borderId="3" xfId="0" applyFont="1" applyBorder="1" applyAlignment="1">
      <alignment horizontal="left" vertical="center" wrapText="1"/>
    </xf>
    <xf numFmtId="0" fontId="23" fillId="0" borderId="3" xfId="0" applyFont="1" applyBorder="1" applyAlignment="1">
      <alignment horizontal="center" vertical="center"/>
    </xf>
    <xf numFmtId="4" fontId="23" fillId="0" borderId="3" xfId="0" applyNumberFormat="1" applyFont="1" applyBorder="1" applyAlignment="1">
      <alignment horizontal="center" vertical="center"/>
    </xf>
    <xf numFmtId="4" fontId="2" fillId="3" borderId="5" xfId="10" applyNumberFormat="1" applyFont="1" applyFill="1" applyBorder="1" applyAlignment="1">
      <alignment horizontal="center" vertical="center"/>
    </xf>
    <xf numFmtId="4" fontId="2" fillId="3" borderId="10" xfId="10" applyNumberFormat="1" applyFont="1" applyFill="1"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22" fillId="5" borderId="11" xfId="0" applyFont="1" applyFill="1" applyBorder="1" applyAlignment="1">
      <alignment horizontal="left" vertical="center"/>
    </xf>
    <xf numFmtId="0" fontId="22" fillId="5" borderId="1" xfId="0" applyFont="1" applyFill="1" applyBorder="1" applyAlignment="1">
      <alignment horizontal="left" vertical="center"/>
    </xf>
    <xf numFmtId="0" fontId="22" fillId="5" borderId="2" xfId="0" applyFont="1" applyFill="1" applyBorder="1" applyAlignment="1">
      <alignment horizontal="left" vertical="center"/>
    </xf>
    <xf numFmtId="0" fontId="22" fillId="4" borderId="11" xfId="0" applyFont="1" applyFill="1" applyBorder="1" applyAlignment="1">
      <alignment horizontal="left" vertical="center" wrapText="1"/>
    </xf>
    <xf numFmtId="0" fontId="22" fillId="4" borderId="1" xfId="0" applyFont="1" applyFill="1" applyBorder="1" applyAlignment="1">
      <alignment horizontal="left" vertical="center" wrapText="1"/>
    </xf>
    <xf numFmtId="0" fontId="22" fillId="4" borderId="2" xfId="0" applyFont="1" applyFill="1" applyBorder="1" applyAlignment="1">
      <alignment horizontal="left" vertical="center" wrapText="1"/>
    </xf>
    <xf numFmtId="0" fontId="8" fillId="0" borderId="0" xfId="0" applyFont="1" applyAlignment="1">
      <alignment horizontal="center" vertical="center" wrapText="1"/>
    </xf>
    <xf numFmtId="4" fontId="2" fillId="3" borderId="9" xfId="10" applyNumberFormat="1" applyFont="1" applyFill="1" applyBorder="1" applyAlignment="1">
      <alignment horizontal="center" vertical="center"/>
    </xf>
    <xf numFmtId="4" fontId="2" fillId="3" borderId="6" xfId="10" applyNumberFormat="1" applyFont="1" applyFill="1" applyBorder="1" applyAlignment="1">
      <alignment horizontal="center" vertical="center"/>
    </xf>
    <xf numFmtId="0" fontId="2" fillId="0" borderId="11" xfId="10" applyFont="1" applyBorder="1" applyAlignment="1">
      <alignment horizontal="center" vertical="top" wrapText="1"/>
    </xf>
    <xf numFmtId="0" fontId="2" fillId="0" borderId="1" xfId="10" applyFont="1" applyBorder="1" applyAlignment="1">
      <alignment horizontal="center" vertical="top" wrapText="1"/>
    </xf>
    <xf numFmtId="0" fontId="17" fillId="0" borderId="0" xfId="0" applyFont="1" applyAlignment="1">
      <alignment horizontal="center" wrapText="1"/>
    </xf>
    <xf numFmtId="0" fontId="18" fillId="0" borderId="0" xfId="0" applyFont="1" applyAlignment="1">
      <alignment horizontal="center" wrapText="1"/>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xf>
    <xf numFmtId="4" fontId="23" fillId="0" borderId="8" xfId="0" applyNumberFormat="1" applyFont="1" applyBorder="1" applyAlignment="1">
      <alignment horizontal="center" vertical="center"/>
    </xf>
    <xf numFmtId="4" fontId="23" fillId="0" borderId="15" xfId="0" applyNumberFormat="1" applyFont="1" applyBorder="1" applyAlignment="1">
      <alignment horizontal="center" vertical="center"/>
    </xf>
    <xf numFmtId="4" fontId="23" fillId="0" borderId="22" xfId="0" applyNumberFormat="1" applyFont="1" applyBorder="1" applyAlignment="1">
      <alignment horizontal="center" vertical="center"/>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4" xfId="0" applyFont="1" applyBorder="1" applyAlignment="1">
      <alignment horizontal="center" vertical="center" wrapText="1"/>
    </xf>
  </cellXfs>
  <cellStyles count="15">
    <cellStyle name="Euro" xfId="1" xr:uid="{00000000-0005-0000-0000-000000000000}"/>
    <cellStyle name="Milliers 6" xfId="2" xr:uid="{00000000-0005-0000-0000-000002000000}"/>
    <cellStyle name="mounir" xfId="3" xr:uid="{00000000-0005-0000-0000-000003000000}"/>
    <cellStyle name="Normal" xfId="0" builtinId="0"/>
    <cellStyle name="Normal 15 2" xfId="14" xr:uid="{C80EA6F2-A51E-425F-81EF-E14980B3AAAC}"/>
    <cellStyle name="Normal 2" xfId="4" xr:uid="{00000000-0005-0000-0000-000005000000}"/>
    <cellStyle name="Normal 3" xfId="5" xr:uid="{00000000-0005-0000-0000-000006000000}"/>
    <cellStyle name="Normal 7" xfId="6" xr:uid="{00000000-0005-0000-0000-000007000000}"/>
    <cellStyle name="Normal_APD Agni Nfad Définitif" xfId="7" xr:uid="{00000000-0005-0000-0000-000008000000}"/>
    <cellStyle name="Normal_APD Tagadirt" xfId="12" xr:uid="{4EC1F453-0AEC-435A-A2A1-E6A4F038BD48}"/>
    <cellStyle name="Normal_BORDEREAU DES PRIX 2" xfId="13" xr:uid="{5D3E69F9-856B-4476-9062-32D5BB77D061}"/>
    <cellStyle name="Normal_gue-p4p" xfId="8" xr:uid="{00000000-0005-0000-0000-000009000000}"/>
    <cellStyle name="Normal_OULADZYARa10" xfId="9" xr:uid="{00000000-0005-0000-0000-00000A000000}"/>
    <cellStyle name="Normal_secheresse" xfId="10" xr:uid="{00000000-0005-0000-0000-00000B000000}"/>
    <cellStyle name="Virgule fixe" xfId="11"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ocuments%20and%20Settings\Administrateur\Mes%20documents\TRAVAUX\ESTIMATIONS\GEN%20AEP\Mes%20documents\TRAVAUX\ESTIMATIONS\haouafat%20DCE%20d&#233;finitif%20tirage%20lot%20conduite\ae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oste1\c\Mes%20Documents\Sidi%20ameur%20MII\M&#233;tr&#233;%20Sidi%20Amour%20Hadi\ae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es%20documents\TRAVAUX\ESTIMATIONS\haouafat%20DCE%20d&#233;finitif%20tirage%20lot%20conduite\ae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achimi\C\DCEDR7\Nzala-Sidi%20Ali-Mghassine\MAZIZ%20NMS\SIDI%20ALI\SIDI%20ALI.xls"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D:\Users\IDRISS\AppData\Local\Temp\Rar$DIa10536.18789\Aquasoft\March&#233;s\DCE\localit&#233;tarouda\Documents%20and%20Settings\Administrateur\Mes%20documents\TRAVAUX\ESTIMATIONS\GEN%20AEP\ASLOUJI%20GENIE%20CIVIL\TRAVAUX\ESTIMATIONS\haouafat%20D?1E9371DA" TargetMode="External"/><Relationship Id="rId1" Type="http://schemas.openxmlformats.org/officeDocument/2006/relationships/externalLinkPath" Target="file:///\\1E9371DA\haouafat%20D"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old133\c\Mes%20documents\Tanger\Tanger%20mission%20II\Etude%20Tanger%20II\Excel%20Tanger%20II\Tanger\Etude%20Tanger\ZONES%20re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c11-pc\22_hee%20projet%20encours\Users\IDRISS\AppData\Local\Temp\Rar$DIa10536.18789\Aquasoft\March&#233;s\DCE\localit&#233;tarouda\Mes%20documents\TRAVAUX\ESTIMATIONS\haouafat%20DCE%20d&#233;finitif%20tirage%20lot%20conduite\ae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halid2\c\Tafraout%20AEP\Modele\Ancien%20S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achimi\C\DCEDR7\Nzala-Sidi%20Ali-Mghassine\MAZIZ%20NMS\MGHASSINE\MGHASSIN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achimi\C\Nzala-Sidi%20Ali-Mghassine\DCE%20definitif\Confidentiel\P4GC%20d&#233;finitif%20variante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Mes%20documents\TRAVAUX\ESTIMATIONS\Confidentiel%20tanger-asilah.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E.Khalid\Projet\PC_Khalid\Ait%20Daoud\APD%20et%20DCE\lot%20g&#233;nie%20civil\P4_G&#233;nie%20civil_AD_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achimi\C\Nzala-Sidi%20Ali-Mghassine\DCE%20definitif\Confidentiel\P4-cond%20d&#233;finiti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cup-sol"/>
      <sheetName val="Dist-pte-hor"/>
      <sheetName val="Dist-pte-journ"/>
      <sheetName val="Add-pompe"/>
      <sheetName val="Coût-anjra"/>
      <sheetName val="Côut-estimatif"/>
      <sheetName val="Besoin"/>
      <sheetName val="Annexe"/>
      <sheetName val="Stockage"/>
      <sheetName val="Macro-press"/>
      <sheetName val="Macro-colbrook"/>
      <sheetName val="Macro-Newton"/>
      <sheetName val="Macro-cons"/>
      <sheetName val="Macro-Diam-interne"/>
      <sheetName val="Macro-Dexterne"/>
      <sheetName val="Macro-Epaisseur"/>
      <sheetName val="Macro-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6">
          <cell r="A16">
            <v>0.35008294420128627</v>
          </cell>
          <cell r="B16">
            <v>0.12631382865718691</v>
          </cell>
          <cell r="C16">
            <v>117</v>
          </cell>
        </row>
        <row r="17">
          <cell r="A17">
            <v>0.19783549924116692</v>
          </cell>
          <cell r="B17">
            <v>1.0191014776864087</v>
          </cell>
          <cell r="C17">
            <v>110.5</v>
          </cell>
        </row>
        <row r="18">
          <cell r="A18">
            <v>0.19783549924116692</v>
          </cell>
          <cell r="B18">
            <v>0.50800195240295143</v>
          </cell>
          <cell r="C18">
            <v>93.5</v>
          </cell>
        </row>
        <row r="19">
          <cell r="A19">
            <v>0.57386815309543371</v>
          </cell>
          <cell r="B19">
            <v>0.96785595422153559</v>
          </cell>
          <cell r="C19">
            <v>79.7</v>
          </cell>
        </row>
        <row r="20">
          <cell r="A20">
            <v>0.31727469633571509</v>
          </cell>
          <cell r="B20">
            <v>0.25910424573438162</v>
          </cell>
          <cell r="C20">
            <v>86.5</v>
          </cell>
        </row>
        <row r="21">
          <cell r="A21">
            <v>0.10853983993039255</v>
          </cell>
          <cell r="B21">
            <v>1.3565360465825269</v>
          </cell>
          <cell r="C21">
            <v>87.9</v>
          </cell>
        </row>
        <row r="22">
          <cell r="A22">
            <v>0.23652718441295489</v>
          </cell>
          <cell r="B22">
            <v>1.3175881929617259</v>
          </cell>
          <cell r="C22">
            <v>96</v>
          </cell>
        </row>
        <row r="23">
          <cell r="A23">
            <v>5.5239583683536153E-2</v>
          </cell>
          <cell r="B23">
            <v>0.31947355663218918</v>
          </cell>
          <cell r="C23">
            <v>85</v>
          </cell>
        </row>
        <row r="24">
          <cell r="A24">
            <v>0.31816169427648328</v>
          </cell>
          <cell r="B24">
            <v>1.4935529248670512</v>
          </cell>
          <cell r="C24">
            <v>82.5</v>
          </cell>
        </row>
        <row r="25">
          <cell r="A25">
            <v>0.41874273366865006</v>
          </cell>
          <cell r="B25">
            <v>1.0157065877965694</v>
          </cell>
          <cell r="C25">
            <v>76</v>
          </cell>
        </row>
        <row r="26">
          <cell r="A26">
            <v>0.70816506155716419</v>
          </cell>
          <cell r="B26">
            <v>1.3431469555510012</v>
          </cell>
          <cell r="C26">
            <v>78.099999999999994</v>
          </cell>
        </row>
        <row r="27">
          <cell r="A27">
            <v>0.70816506155716419</v>
          </cell>
          <cell r="B27">
            <v>1.3431469555510012</v>
          </cell>
          <cell r="C27">
            <v>76.5</v>
          </cell>
        </row>
        <row r="28">
          <cell r="A28">
            <v>0.34988263665891356</v>
          </cell>
          <cell r="B28">
            <v>0.44947632162106926</v>
          </cell>
          <cell r="C28">
            <v>78.099999999999994</v>
          </cell>
        </row>
        <row r="29">
          <cell r="A29">
            <v>0.90655822247639561</v>
          </cell>
          <cell r="B29">
            <v>3.7116662569082473</v>
          </cell>
          <cell r="C29">
            <v>72.2</v>
          </cell>
        </row>
        <row r="30">
          <cell r="A30">
            <v>0.6824841604386277</v>
          </cell>
          <cell r="B30">
            <v>2.2964847496994252</v>
          </cell>
          <cell r="C30">
            <v>64.099999999999994</v>
          </cell>
        </row>
        <row r="31">
          <cell r="A31">
            <v>0.27392154491238097</v>
          </cell>
          <cell r="B31">
            <v>1.4426931309403492</v>
          </cell>
          <cell r="C31">
            <v>62</v>
          </cell>
        </row>
        <row r="32">
          <cell r="A32">
            <v>0.10362681541737431</v>
          </cell>
          <cell r="B32">
            <v>1.0161501067326073</v>
          </cell>
          <cell r="C32">
            <v>68.8</v>
          </cell>
        </row>
        <row r="33">
          <cell r="A33">
            <v>0.22411248008020326</v>
          </cell>
          <cell r="B33">
            <v>2.4588432376729181</v>
          </cell>
          <cell r="C33">
            <v>65.099999999999994</v>
          </cell>
        </row>
        <row r="34">
          <cell r="A34">
            <v>0.6824841604386277</v>
          </cell>
          <cell r="B34">
            <v>2.2964847496994252</v>
          </cell>
          <cell r="C34">
            <v>62</v>
          </cell>
        </row>
        <row r="35">
          <cell r="A35">
            <v>0.25160183327516333</v>
          </cell>
          <cell r="B35">
            <v>0.88820433253788722</v>
          </cell>
          <cell r="C35">
            <v>64.099999999999994</v>
          </cell>
        </row>
        <row r="36">
          <cell r="A36">
            <v>0.39910827754543532</v>
          </cell>
          <cell r="B36">
            <v>1.9695170942189271</v>
          </cell>
          <cell r="C36">
            <v>63.4</v>
          </cell>
        </row>
        <row r="37">
          <cell r="A37">
            <v>0.25880251626597089</v>
          </cell>
          <cell r="B37">
            <v>1.1204434384738129</v>
          </cell>
          <cell r="C37">
            <v>62.4</v>
          </cell>
        </row>
        <row r="38">
          <cell r="A38">
            <v>0.35247953872848115</v>
          </cell>
          <cell r="B38">
            <v>0.30832729052299912</v>
          </cell>
          <cell r="C38">
            <v>71</v>
          </cell>
        </row>
        <row r="39">
          <cell r="A39">
            <v>0.27044664147763336</v>
          </cell>
          <cell r="B39">
            <v>0.55486130169668568</v>
          </cell>
          <cell r="C39">
            <v>72.2</v>
          </cell>
        </row>
      </sheetData>
      <sheetData sheetId="10" refreshError="1"/>
      <sheetData sheetId="11" refreshError="1"/>
      <sheetData sheetId="12" refreshError="1"/>
      <sheetData sheetId="13" refreshError="1"/>
      <sheetData sheetId="14" refreshError="1">
        <row r="1">
          <cell r="A1" t="str">
            <v>Dexterne</v>
          </cell>
        </row>
        <row r="12">
          <cell r="A12">
            <v>0.02</v>
          </cell>
        </row>
      </sheetData>
      <sheetData sheetId="15" refreshError="1"/>
      <sheetData sheetId="16" refreshError="1">
        <row r="12">
          <cell r="A12">
            <v>140</v>
          </cell>
          <cell r="B12">
            <v>76</v>
          </cell>
        </row>
        <row r="13">
          <cell r="A13">
            <v>75</v>
          </cell>
          <cell r="B13">
            <v>140.5</v>
          </cell>
        </row>
        <row r="14">
          <cell r="A14">
            <v>90</v>
          </cell>
          <cell r="B14">
            <v>142</v>
          </cell>
        </row>
        <row r="15">
          <cell r="A15">
            <v>20</v>
          </cell>
          <cell r="B15">
            <v>670</v>
          </cell>
        </row>
        <row r="16">
          <cell r="A16">
            <v>25</v>
          </cell>
          <cell r="B16">
            <v>117.7</v>
          </cell>
        </row>
        <row r="17">
          <cell r="A17">
            <v>32</v>
          </cell>
          <cell r="B17">
            <v>329</v>
          </cell>
        </row>
        <row r="18">
          <cell r="A18">
            <v>32</v>
          </cell>
          <cell r="B18">
            <v>164</v>
          </cell>
        </row>
        <row r="19">
          <cell r="A19">
            <v>32</v>
          </cell>
          <cell r="B19">
            <v>309</v>
          </cell>
        </row>
        <row r="20">
          <cell r="A20">
            <v>20</v>
          </cell>
          <cell r="B20">
            <v>497.5</v>
          </cell>
        </row>
        <row r="21">
          <cell r="A21">
            <v>32</v>
          </cell>
          <cell r="B21">
            <v>205</v>
          </cell>
        </row>
        <row r="22">
          <cell r="A22">
            <v>40</v>
          </cell>
          <cell r="B22">
            <v>112.6</v>
          </cell>
        </row>
        <row r="23">
          <cell r="A23">
            <v>63</v>
          </cell>
          <cell r="B23">
            <v>100</v>
          </cell>
        </row>
        <row r="24">
          <cell r="A24">
            <v>90</v>
          </cell>
          <cell r="B24">
            <v>128</v>
          </cell>
        </row>
        <row r="25">
          <cell r="A25">
            <v>75</v>
          </cell>
          <cell r="B25">
            <v>163.19999999999999</v>
          </cell>
        </row>
        <row r="26">
          <cell r="A26">
            <v>40</v>
          </cell>
          <cell r="B26">
            <v>97.2</v>
          </cell>
        </row>
        <row r="27">
          <cell r="A27">
            <v>32</v>
          </cell>
          <cell r="B27">
            <v>186.4</v>
          </cell>
        </row>
        <row r="28">
          <cell r="A28">
            <v>40</v>
          </cell>
          <cell r="B28">
            <v>238.5</v>
          </cell>
        </row>
        <row r="29">
          <cell r="A29">
            <v>63</v>
          </cell>
          <cell r="B29">
            <v>535.70000000000005</v>
          </cell>
        </row>
        <row r="30">
          <cell r="A30">
            <v>75</v>
          </cell>
          <cell r="B30">
            <v>110.44</v>
          </cell>
        </row>
        <row r="31">
          <cell r="A31">
            <v>90</v>
          </cell>
          <cell r="B31">
            <v>407.14</v>
          </cell>
        </row>
        <row r="32">
          <cell r="A32">
            <v>50</v>
          </cell>
          <cell r="B32">
            <v>136.75</v>
          </cell>
        </row>
        <row r="33">
          <cell r="A33">
            <v>50</v>
          </cell>
          <cell r="B33">
            <v>463.2</v>
          </cell>
        </row>
        <row r="34">
          <cell r="A34">
            <v>20</v>
          </cell>
          <cell r="B34">
            <v>543.6</v>
          </cell>
        </row>
        <row r="35">
          <cell r="A35">
            <v>32</v>
          </cell>
          <cell r="B35">
            <v>635.20000000000005</v>
          </cell>
        </row>
        <row r="36">
          <cell r="A36">
            <v>20</v>
          </cell>
          <cell r="B36">
            <v>134</v>
          </cell>
        </row>
        <row r="37">
          <cell r="A37">
            <v>20</v>
          </cell>
          <cell r="B37">
            <v>276</v>
          </cell>
        </row>
        <row r="38">
          <cell r="A38">
            <v>20</v>
          </cell>
          <cell r="B38">
            <v>152</v>
          </cell>
        </row>
        <row r="39">
          <cell r="A39">
            <v>20</v>
          </cell>
          <cell r="B39">
            <v>284</v>
          </cell>
        </row>
        <row r="40">
          <cell r="A40">
            <v>20</v>
          </cell>
          <cell r="B40">
            <v>169</v>
          </cell>
        </row>
        <row r="41">
          <cell r="A41">
            <v>20</v>
          </cell>
          <cell r="B41">
            <v>105</v>
          </cell>
        </row>
        <row r="42">
          <cell r="A42">
            <v>25</v>
          </cell>
          <cell r="B42">
            <v>180</v>
          </cell>
        </row>
        <row r="43">
          <cell r="A43">
            <v>40</v>
          </cell>
          <cell r="B43">
            <v>241</v>
          </cell>
        </row>
        <row r="44">
          <cell r="A44">
            <v>40</v>
          </cell>
          <cell r="B44">
            <v>229</v>
          </cell>
        </row>
        <row r="45">
          <cell r="A45">
            <v>40</v>
          </cell>
          <cell r="B45">
            <v>267</v>
          </cell>
        </row>
        <row r="46">
          <cell r="A46">
            <v>25</v>
          </cell>
          <cell r="B46">
            <v>227</v>
          </cell>
        </row>
        <row r="47">
          <cell r="A47">
            <v>20</v>
          </cell>
          <cell r="B47">
            <v>204</v>
          </cell>
        </row>
        <row r="48">
          <cell r="A48">
            <v>25</v>
          </cell>
          <cell r="B48">
            <v>346</v>
          </cell>
        </row>
        <row r="49">
          <cell r="A49">
            <v>50</v>
          </cell>
          <cell r="B49">
            <v>329</v>
          </cell>
        </row>
        <row r="50">
          <cell r="A50">
            <v>32</v>
          </cell>
          <cell r="B50">
            <v>202</v>
          </cell>
        </row>
        <row r="51">
          <cell r="A51">
            <v>32</v>
          </cell>
          <cell r="B51">
            <v>151</v>
          </cell>
        </row>
        <row r="52">
          <cell r="A52">
            <v>40</v>
          </cell>
          <cell r="B52">
            <v>187</v>
          </cell>
        </row>
        <row r="53">
          <cell r="A53">
            <v>40</v>
          </cell>
          <cell r="B53">
            <v>309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cup-sol"/>
      <sheetName val="Dist-pte-hor"/>
      <sheetName val="Dist-pte-journ"/>
      <sheetName val="Add-pompe"/>
      <sheetName val="Coût-anjra"/>
      <sheetName val="Côut-estimatif"/>
      <sheetName val="Besoin"/>
      <sheetName val="Annexe"/>
      <sheetName val="Stockage"/>
      <sheetName val="Macro-press"/>
      <sheetName val="Macro-colbrook"/>
      <sheetName val="Macro-Newton"/>
      <sheetName val="Macro-cons"/>
      <sheetName val="Macro-Diam-interne"/>
      <sheetName val="Macro-Dexterne"/>
      <sheetName val="Macro-Epaisseur"/>
      <sheetName val="Macro-Long"/>
      <sheetName val="Macro_press"/>
      <sheetName val="Macro_colbrook"/>
      <sheetName val="Macro_cons"/>
      <sheetName val="Macro_Diam_interne"/>
      <sheetName val="Macro_Dexterne"/>
      <sheetName val="Macro_Epaisseur"/>
      <sheetName val="Macro_Long"/>
      <sheetName val="B.P"/>
      <sheetName val="D.E"/>
      <sheetName val="Soumission (2)"/>
      <sheetName val="ANNEXES"/>
      <sheetName val="etiq"/>
      <sheetName val="GESTION ao"/>
      <sheetName val="Feuil1"/>
      <sheetName val="Feuil1 (2)"/>
      <sheetName val="B_P"/>
      <sheetName val="D_E"/>
      <sheetName val="Soumission_(2)"/>
      <sheetName val="GESTION_ao"/>
      <sheetName val="Feuil1_(2)"/>
      <sheetName val="aep"/>
      <sheetName val="AvalCredoc"/>
      <sheetName val="Escompte"/>
      <sheetName val="AN2"/>
      <sheetName val="Fournit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Pression</v>
          </cell>
        </row>
        <row r="16">
          <cell r="A16">
            <v>0.35008294420128627</v>
          </cell>
          <cell r="B16">
            <v>0.12631382865718691</v>
          </cell>
          <cell r="C16">
            <v>117</v>
          </cell>
        </row>
        <row r="17">
          <cell r="A17">
            <v>0.19783549924116692</v>
          </cell>
          <cell r="B17">
            <v>1.0191014776864087</v>
          </cell>
          <cell r="C17">
            <v>110.5</v>
          </cell>
        </row>
        <row r="18">
          <cell r="A18">
            <v>0.19783549924116692</v>
          </cell>
          <cell r="B18">
            <v>0.50800195240295143</v>
          </cell>
          <cell r="C18">
            <v>93.5</v>
          </cell>
        </row>
        <row r="19">
          <cell r="A19">
            <v>0.57386815309543371</v>
          </cell>
          <cell r="B19">
            <v>0.96785595422153559</v>
          </cell>
          <cell r="C19">
            <v>79.7</v>
          </cell>
        </row>
        <row r="20">
          <cell r="A20">
            <v>0.31727469633571509</v>
          </cell>
          <cell r="B20">
            <v>0.25910424573438162</v>
          </cell>
          <cell r="C20">
            <v>86.5</v>
          </cell>
        </row>
        <row r="21">
          <cell r="A21">
            <v>0.10853983993039255</v>
          </cell>
          <cell r="B21">
            <v>1.3565360465825269</v>
          </cell>
          <cell r="C21">
            <v>87.9</v>
          </cell>
        </row>
        <row r="22">
          <cell r="A22">
            <v>0.23652718441295489</v>
          </cell>
          <cell r="B22">
            <v>1.3175881929617259</v>
          </cell>
          <cell r="C22">
            <v>96</v>
          </cell>
        </row>
        <row r="23">
          <cell r="A23">
            <v>5.5239583683536153E-2</v>
          </cell>
          <cell r="B23">
            <v>0.31947355663218918</v>
          </cell>
          <cell r="C23">
            <v>85</v>
          </cell>
        </row>
        <row r="24">
          <cell r="A24">
            <v>0.31816169427648328</v>
          </cell>
          <cell r="B24">
            <v>1.4935529248670512</v>
          </cell>
          <cell r="C24">
            <v>82.5</v>
          </cell>
        </row>
        <row r="25">
          <cell r="A25">
            <v>0.41874273366865006</v>
          </cell>
          <cell r="B25">
            <v>1.0157065877965694</v>
          </cell>
          <cell r="C25">
            <v>76</v>
          </cell>
        </row>
        <row r="26">
          <cell r="A26">
            <v>0.70816506155716419</v>
          </cell>
          <cell r="B26">
            <v>1.3431469555510012</v>
          </cell>
          <cell r="C26">
            <v>78.099999999999994</v>
          </cell>
        </row>
        <row r="27">
          <cell r="A27">
            <v>0.70816506155716419</v>
          </cell>
          <cell r="B27">
            <v>1.3431469555510012</v>
          </cell>
          <cell r="C27">
            <v>76.5</v>
          </cell>
        </row>
        <row r="28">
          <cell r="A28">
            <v>0.34988263665891356</v>
          </cell>
          <cell r="B28">
            <v>0.44947632162106926</v>
          </cell>
          <cell r="C28">
            <v>78.099999999999994</v>
          </cell>
        </row>
        <row r="29">
          <cell r="A29">
            <v>0.90655822247639561</v>
          </cell>
          <cell r="B29">
            <v>3.7116662569082473</v>
          </cell>
          <cell r="C29">
            <v>72.2</v>
          </cell>
        </row>
        <row r="30">
          <cell r="A30">
            <v>0.6824841604386277</v>
          </cell>
          <cell r="B30">
            <v>2.2964847496994252</v>
          </cell>
          <cell r="C30">
            <v>64.099999999999994</v>
          </cell>
        </row>
        <row r="31">
          <cell r="A31">
            <v>0.27392154491238097</v>
          </cell>
          <cell r="B31">
            <v>1.4426931309403492</v>
          </cell>
          <cell r="C31">
            <v>62</v>
          </cell>
        </row>
        <row r="32">
          <cell r="A32">
            <v>0.10362681541737431</v>
          </cell>
          <cell r="B32">
            <v>1.0161501067326073</v>
          </cell>
          <cell r="C32">
            <v>68.8</v>
          </cell>
        </row>
        <row r="33">
          <cell r="A33">
            <v>0.22411248008020326</v>
          </cell>
          <cell r="B33">
            <v>2.4588432376729181</v>
          </cell>
          <cell r="C33">
            <v>65.099999999999994</v>
          </cell>
        </row>
        <row r="34">
          <cell r="A34">
            <v>0.6824841604386277</v>
          </cell>
          <cell r="B34">
            <v>2.2964847496994252</v>
          </cell>
          <cell r="C34">
            <v>62</v>
          </cell>
        </row>
        <row r="35">
          <cell r="A35">
            <v>0.25160183327516333</v>
          </cell>
          <cell r="B35">
            <v>0.88820433253788722</v>
          </cell>
          <cell r="C35">
            <v>64.099999999999994</v>
          </cell>
        </row>
        <row r="36">
          <cell r="A36">
            <v>0.39910827754543532</v>
          </cell>
          <cell r="B36">
            <v>1.9695170942189271</v>
          </cell>
          <cell r="C36">
            <v>63.4</v>
          </cell>
        </row>
        <row r="37">
          <cell r="A37">
            <v>0.25880251626597089</v>
          </cell>
          <cell r="B37">
            <v>1.1204434384738129</v>
          </cell>
          <cell r="C37">
            <v>62.4</v>
          </cell>
        </row>
        <row r="38">
          <cell r="A38">
            <v>0.35247953872848115</v>
          </cell>
          <cell r="B38">
            <v>0.30832729052299912</v>
          </cell>
          <cell r="C38">
            <v>71</v>
          </cell>
        </row>
        <row r="39">
          <cell r="A39">
            <v>0.27044664147763336</v>
          </cell>
          <cell r="B39">
            <v>0.55486130169668568</v>
          </cell>
          <cell r="C39">
            <v>72.2</v>
          </cell>
        </row>
        <row r="42">
          <cell r="A42">
            <v>10</v>
          </cell>
        </row>
        <row r="43">
          <cell r="A43">
            <v>16.367439582768878</v>
          </cell>
        </row>
        <row r="44">
          <cell r="A44">
            <v>32.348338105082476</v>
          </cell>
        </row>
        <row r="45">
          <cell r="A45">
            <v>45.625545848277014</v>
          </cell>
        </row>
        <row r="46">
          <cell r="A46">
            <v>39.805056309338624</v>
          </cell>
        </row>
        <row r="47">
          <cell r="A47">
            <v>38.668690745495169</v>
          </cell>
        </row>
        <row r="48">
          <cell r="A48">
            <v>31.922975812866991</v>
          </cell>
        </row>
        <row r="49">
          <cell r="A49">
            <v>41.608083527008269</v>
          </cell>
        </row>
        <row r="50">
          <cell r="A50">
            <v>43.783606124703319</v>
          </cell>
        </row>
        <row r="51">
          <cell r="A51">
            <v>48.786275492736586</v>
          </cell>
        </row>
        <row r="52">
          <cell r="A52">
            <v>47.685358620930216</v>
          </cell>
        </row>
        <row r="53">
          <cell r="A53">
            <v>47.942211665379212</v>
          </cell>
        </row>
        <row r="54">
          <cell r="A54">
            <v>47.704679716494681</v>
          </cell>
        </row>
        <row r="55">
          <cell r="A55">
            <v>53.119554569628747</v>
          </cell>
        </row>
        <row r="56">
          <cell r="A56">
            <v>57.526036283234774</v>
          </cell>
        </row>
        <row r="57">
          <cell r="A57">
            <v>57.349467518065538</v>
          </cell>
        </row>
        <row r="58">
          <cell r="A58">
            <v>51.995437636564169</v>
          </cell>
        </row>
        <row r="59">
          <cell r="A59">
            <v>54.677274895435339</v>
          </cell>
        </row>
        <row r="60">
          <cell r="A60">
            <v>55.297251320070181</v>
          </cell>
        </row>
        <row r="61">
          <cell r="A61">
            <v>55.514249889685118</v>
          </cell>
        </row>
        <row r="62">
          <cell r="A62">
            <v>55.321153409609103</v>
          </cell>
        </row>
        <row r="63">
          <cell r="A63">
            <v>54.356341140812169</v>
          </cell>
        </row>
        <row r="64">
          <cell r="A64">
            <v>46.873865971600118</v>
          </cell>
        </row>
        <row r="65">
          <cell r="A65">
            <v>45.984797769734513</v>
          </cell>
        </row>
      </sheetData>
      <sheetData sheetId="10" refreshError="1">
        <row r="87">
          <cell r="A87">
            <v>2.1697051600065382</v>
          </cell>
          <cell r="B87">
            <v>0.57386815309543371</v>
          </cell>
          <cell r="C87">
            <v>0.96785595422153559</v>
          </cell>
          <cell r="D87">
            <v>0.96785595422153559</v>
          </cell>
          <cell r="E87">
            <v>0.44607717770216254</v>
          </cell>
        </row>
        <row r="88">
          <cell r="A88">
            <v>1.7323562016732046</v>
          </cell>
          <cell r="B88">
            <v>0.31727469633571509</v>
          </cell>
          <cell r="C88">
            <v>0.25910424573438162</v>
          </cell>
          <cell r="D88">
            <v>0.25910424573438162</v>
          </cell>
          <cell r="E88">
            <v>0.14956753436973558</v>
          </cell>
        </row>
        <row r="89">
          <cell r="A89">
            <v>2.6693490464657261E-2</v>
          </cell>
          <cell r="B89">
            <v>0.10853983993039255</v>
          </cell>
          <cell r="C89">
            <v>1.3565360465825269</v>
          </cell>
          <cell r="D89">
            <v>1.3565360465825269</v>
          </cell>
          <cell r="E89">
            <v>50.818983316498418</v>
          </cell>
        </row>
        <row r="90">
          <cell r="A90">
            <v>-0.12306360173553148</v>
          </cell>
          <cell r="B90">
            <v>0.31809292956805524</v>
          </cell>
          <cell r="C90">
            <v>1.1826722466597415</v>
          </cell>
          <cell r="D90">
            <v>-1.1826722466597415</v>
          </cell>
          <cell r="E90">
            <v>9.6102521783926864</v>
          </cell>
        </row>
        <row r="91">
          <cell r="A91">
            <v>-0.12525946721034517</v>
          </cell>
          <cell r="B91">
            <v>0.19783549924116692</v>
          </cell>
          <cell r="C91">
            <v>1.0191014776864087</v>
          </cell>
          <cell r="D91">
            <v>-1.0191014776864087</v>
          </cell>
          <cell r="E91">
            <v>8.1359237779213647</v>
          </cell>
        </row>
        <row r="92">
          <cell r="A92">
            <v>-0.12525946721034517</v>
          </cell>
          <cell r="B92">
            <v>0.19783549924116692</v>
          </cell>
          <cell r="C92">
            <v>0.50800195240295143</v>
          </cell>
          <cell r="D92">
            <v>-0.50800195240295143</v>
          </cell>
          <cell r="E92">
            <v>4.0555972631583694</v>
          </cell>
        </row>
        <row r="93">
          <cell r="A93">
            <v>0.14975709220018865</v>
          </cell>
          <cell r="B93">
            <v>0.23652718441295489</v>
          </cell>
          <cell r="C93">
            <v>1.3175881929617259</v>
          </cell>
          <cell r="D93">
            <v>1.3175881929617259</v>
          </cell>
          <cell r="E93">
            <v>8.7981689120968802</v>
          </cell>
        </row>
        <row r="94">
          <cell r="A94">
            <v>1.358521720018881E-2</v>
          </cell>
          <cell r="B94">
            <v>5.5239583683536153E-2</v>
          </cell>
          <cell r="C94">
            <v>0.31947355663218918</v>
          </cell>
          <cell r="D94">
            <v>0.31947355663218918</v>
          </cell>
          <cell r="E94">
            <v>23.516264180726463</v>
          </cell>
        </row>
        <row r="95">
          <cell r="A95">
            <v>-0.20144394946647773</v>
          </cell>
          <cell r="B95">
            <v>0.31816169427648328</v>
          </cell>
          <cell r="C95">
            <v>1.4935529248670512</v>
          </cell>
          <cell r="D95">
            <v>-1.4935529248670512</v>
          </cell>
          <cell r="E95">
            <v>7.4142357158043763</v>
          </cell>
        </row>
        <row r="96">
          <cell r="A96">
            <v>-0.41426061613314435</v>
          </cell>
          <cell r="B96">
            <v>0.41874273366865006</v>
          </cell>
          <cell r="C96">
            <v>1.0157065877965694</v>
          </cell>
          <cell r="D96">
            <v>-1.0157065877965694</v>
          </cell>
          <cell r="E96">
            <v>2.4518540943561935</v>
          </cell>
        </row>
        <row r="97">
          <cell r="A97">
            <v>-1.737111793813487</v>
          </cell>
          <cell r="B97">
            <v>0.70816506155716419</v>
          </cell>
          <cell r="C97">
            <v>1.3431469555510012</v>
          </cell>
          <cell r="D97">
            <v>-1.3431469555510012</v>
          </cell>
          <cell r="E97">
            <v>0.77320697512644621</v>
          </cell>
        </row>
        <row r="98">
          <cell r="A98">
            <v>-2.2158617938134868</v>
          </cell>
          <cell r="B98">
            <v>0.40582697546558572</v>
          </cell>
          <cell r="C98">
            <v>0.36740466807132061</v>
          </cell>
          <cell r="D98">
            <v>-0.36740466807132061</v>
          </cell>
          <cell r="E98">
            <v>0.16580667129018867</v>
          </cell>
        </row>
        <row r="99">
          <cell r="A99">
            <v>1.3228511776803424</v>
          </cell>
          <cell r="B99">
            <v>0.34988263665891356</v>
          </cell>
          <cell r="C99">
            <v>0.44947632162106926</v>
          </cell>
          <cell r="D99">
            <v>0.44947632162106921</v>
          </cell>
          <cell r="E99">
            <v>0.33977844915951838</v>
          </cell>
        </row>
        <row r="100">
          <cell r="A100">
            <v>0.89685464990256414</v>
          </cell>
          <cell r="B100">
            <v>0.90655822247639561</v>
          </cell>
          <cell r="C100">
            <v>3.7116662569082473</v>
          </cell>
          <cell r="D100">
            <v>3.7116662569082473</v>
          </cell>
          <cell r="E100">
            <v>4.1385371167016745</v>
          </cell>
        </row>
        <row r="101">
          <cell r="A101">
            <v>-0.15930160009743641</v>
          </cell>
          <cell r="B101">
            <v>0.25160183327516333</v>
          </cell>
          <cell r="C101">
            <v>0.88820433253788722</v>
          </cell>
          <cell r="D101">
            <v>-0.88820433253788722</v>
          </cell>
          <cell r="E101">
            <v>5.5756146328387119</v>
          </cell>
        </row>
        <row r="102">
          <cell r="A102">
            <v>-0.39483632231965848</v>
          </cell>
          <cell r="B102">
            <v>0.39910827754543532</v>
          </cell>
          <cell r="C102">
            <v>1.9695170942189271</v>
          </cell>
          <cell r="D102">
            <v>-1.9695170942189271</v>
          </cell>
          <cell r="E102">
            <v>4.9881861999120005</v>
          </cell>
        </row>
        <row r="103">
          <cell r="A103">
            <v>-0.63483632231965881</v>
          </cell>
          <cell r="B103">
            <v>0.25880251626597089</v>
          </cell>
          <cell r="C103">
            <v>1.1204434384738129</v>
          </cell>
          <cell r="D103">
            <v>-1.1204434384738129</v>
          </cell>
          <cell r="E103">
            <v>1.7649327851622778</v>
          </cell>
        </row>
        <row r="104">
          <cell r="A104">
            <v>-1.3326696556529916</v>
          </cell>
          <cell r="B104">
            <v>0.35247953872848115</v>
          </cell>
          <cell r="C104">
            <v>0.30832729052299912</v>
          </cell>
          <cell r="D104">
            <v>-0.30832729052299912</v>
          </cell>
          <cell r="E104">
            <v>0.2313606295567093</v>
          </cell>
        </row>
        <row r="105">
          <cell r="A105">
            <v>-1.4766696556529917</v>
          </cell>
          <cell r="B105">
            <v>0.27044664147763336</v>
          </cell>
          <cell r="C105">
            <v>0.55486130169668568</v>
          </cell>
          <cell r="D105">
            <v>-0.55486130169668568</v>
          </cell>
          <cell r="E105">
            <v>0.37575181393655904</v>
          </cell>
        </row>
        <row r="106">
          <cell r="A106">
            <v>2.1697051600065382</v>
          </cell>
          <cell r="B106">
            <v>0.39737355695914106</v>
          </cell>
          <cell r="C106">
            <v>0.38790056841945375</v>
          </cell>
          <cell r="D106">
            <v>0.38790056841945375</v>
          </cell>
          <cell r="E106">
            <v>0.178780313366764</v>
          </cell>
        </row>
        <row r="107">
          <cell r="A107">
            <v>1.7323562016732046</v>
          </cell>
          <cell r="B107">
            <v>0.45819315558738266</v>
          </cell>
          <cell r="C107">
            <v>0.64331028804068635</v>
          </cell>
          <cell r="D107">
            <v>0.64331028804068624</v>
          </cell>
          <cell r="E107">
            <v>0.37134989179439076</v>
          </cell>
        </row>
        <row r="108">
          <cell r="A108">
            <v>1.0561562500000001</v>
          </cell>
          <cell r="B108">
            <v>0.6824841604386277</v>
          </cell>
          <cell r="C108">
            <v>2.2964847496994252</v>
          </cell>
          <cell r="D108">
            <v>2.2964847496994252</v>
          </cell>
          <cell r="E108">
            <v>2.1743797375619609</v>
          </cell>
        </row>
        <row r="109">
          <cell r="A109">
            <v>0.42389841177110005</v>
          </cell>
          <cell r="B109">
            <v>0.27392154491238097</v>
          </cell>
          <cell r="C109">
            <v>1.4426931309403492</v>
          </cell>
          <cell r="D109">
            <v>1.4426931309403492</v>
          </cell>
          <cell r="E109">
            <v>3.4033935746836104</v>
          </cell>
        </row>
        <row r="110">
          <cell r="A110">
            <v>2.5485217326655724E-2</v>
          </cell>
          <cell r="B110">
            <v>0.10362681541737431</v>
          </cell>
          <cell r="C110">
            <v>1.0161501067326073</v>
          </cell>
          <cell r="D110">
            <v>1.0161501067326073</v>
          </cell>
          <cell r="E110">
            <v>39.872138177522487</v>
          </cell>
        </row>
        <row r="111">
          <cell r="A111">
            <v>-0.1418967271177887</v>
          </cell>
          <cell r="B111">
            <v>0.22411248008020326</v>
          </cell>
          <cell r="C111">
            <v>2.4588432376729181</v>
          </cell>
          <cell r="D111">
            <v>-2.4588432376729181</v>
          </cell>
          <cell r="E111">
            <v>17.328399939991769</v>
          </cell>
        </row>
      </sheetData>
      <sheetData sheetId="11" refreshError="1"/>
      <sheetData sheetId="12" refreshError="1">
        <row r="1">
          <cell r="A1" t="str">
            <v>Cons</v>
          </cell>
        </row>
        <row r="10">
          <cell r="A10">
            <v>6.5</v>
          </cell>
        </row>
      </sheetData>
      <sheetData sheetId="13" refreshError="1">
        <row r="1">
          <cell r="A1" t="str">
            <v>Epaisseur-conuite</v>
          </cell>
        </row>
        <row r="12">
          <cell r="A12">
            <v>2.2200000000000001E-2</v>
          </cell>
        </row>
      </sheetData>
      <sheetData sheetId="14" refreshError="1">
        <row r="1">
          <cell r="A1" t="str">
            <v>Dexterne</v>
          </cell>
        </row>
        <row r="12">
          <cell r="A12">
            <v>0.02</v>
          </cell>
        </row>
      </sheetData>
      <sheetData sheetId="15" refreshError="1">
        <row r="1">
          <cell r="A1" t="str">
            <v>Epaisseur</v>
          </cell>
        </row>
        <row r="12">
          <cell r="A12">
            <v>2.2999999999999998</v>
          </cell>
        </row>
      </sheetData>
      <sheetData sheetId="16" refreshError="1">
        <row r="1">
          <cell r="A1" t="str">
            <v>Long-Total</v>
          </cell>
        </row>
        <row r="12">
          <cell r="A12">
            <v>140</v>
          </cell>
          <cell r="B12">
            <v>76</v>
          </cell>
        </row>
        <row r="13">
          <cell r="A13">
            <v>75</v>
          </cell>
          <cell r="B13">
            <v>140.5</v>
          </cell>
        </row>
        <row r="14">
          <cell r="A14">
            <v>90</v>
          </cell>
          <cell r="B14">
            <v>142</v>
          </cell>
        </row>
        <row r="15">
          <cell r="A15">
            <v>20</v>
          </cell>
          <cell r="B15">
            <v>670</v>
          </cell>
        </row>
        <row r="16">
          <cell r="A16">
            <v>25</v>
          </cell>
          <cell r="B16">
            <v>117.7</v>
          </cell>
        </row>
        <row r="17">
          <cell r="A17">
            <v>32</v>
          </cell>
          <cell r="B17">
            <v>329</v>
          </cell>
        </row>
        <row r="18">
          <cell r="A18">
            <v>32</v>
          </cell>
          <cell r="B18">
            <v>164</v>
          </cell>
        </row>
        <row r="19">
          <cell r="A19">
            <v>32</v>
          </cell>
          <cell r="B19">
            <v>309</v>
          </cell>
        </row>
        <row r="20">
          <cell r="A20">
            <v>20</v>
          </cell>
          <cell r="B20">
            <v>497.5</v>
          </cell>
        </row>
        <row r="21">
          <cell r="A21">
            <v>32</v>
          </cell>
          <cell r="B21">
            <v>205</v>
          </cell>
        </row>
        <row r="22">
          <cell r="A22">
            <v>40</v>
          </cell>
          <cell r="B22">
            <v>112.6</v>
          </cell>
        </row>
        <row r="23">
          <cell r="A23">
            <v>63</v>
          </cell>
          <cell r="B23">
            <v>100</v>
          </cell>
        </row>
        <row r="24">
          <cell r="A24">
            <v>90</v>
          </cell>
          <cell r="B24">
            <v>128</v>
          </cell>
        </row>
        <row r="25">
          <cell r="A25">
            <v>75</v>
          </cell>
          <cell r="B25">
            <v>163.19999999999999</v>
          </cell>
        </row>
        <row r="26">
          <cell r="A26">
            <v>40</v>
          </cell>
          <cell r="B26">
            <v>97.2</v>
          </cell>
        </row>
        <row r="27">
          <cell r="A27">
            <v>32</v>
          </cell>
          <cell r="B27">
            <v>186.4</v>
          </cell>
        </row>
        <row r="28">
          <cell r="A28">
            <v>40</v>
          </cell>
          <cell r="B28">
            <v>238.5</v>
          </cell>
        </row>
        <row r="29">
          <cell r="A29">
            <v>63</v>
          </cell>
          <cell r="B29">
            <v>535.70000000000005</v>
          </cell>
        </row>
        <row r="30">
          <cell r="A30">
            <v>75</v>
          </cell>
          <cell r="B30">
            <v>110.44</v>
          </cell>
        </row>
        <row r="31">
          <cell r="A31">
            <v>90</v>
          </cell>
          <cell r="B31">
            <v>407.14</v>
          </cell>
        </row>
        <row r="32">
          <cell r="A32">
            <v>50</v>
          </cell>
          <cell r="B32">
            <v>136.75</v>
          </cell>
        </row>
        <row r="33">
          <cell r="A33">
            <v>50</v>
          </cell>
          <cell r="B33">
            <v>463.2</v>
          </cell>
        </row>
        <row r="34">
          <cell r="A34">
            <v>20</v>
          </cell>
          <cell r="B34">
            <v>543.6</v>
          </cell>
        </row>
        <row r="35">
          <cell r="A35">
            <v>32</v>
          </cell>
          <cell r="B35">
            <v>635.20000000000005</v>
          </cell>
        </row>
        <row r="36">
          <cell r="A36">
            <v>20</v>
          </cell>
          <cell r="B36">
            <v>134</v>
          </cell>
        </row>
        <row r="37">
          <cell r="A37">
            <v>20</v>
          </cell>
          <cell r="B37">
            <v>276</v>
          </cell>
        </row>
        <row r="38">
          <cell r="A38">
            <v>20</v>
          </cell>
          <cell r="B38">
            <v>152</v>
          </cell>
        </row>
        <row r="39">
          <cell r="A39">
            <v>20</v>
          </cell>
          <cell r="B39">
            <v>284</v>
          </cell>
        </row>
        <row r="40">
          <cell r="A40">
            <v>20</v>
          </cell>
          <cell r="B40">
            <v>169</v>
          </cell>
        </row>
        <row r="41">
          <cell r="A41">
            <v>20</v>
          </cell>
          <cell r="B41">
            <v>105</v>
          </cell>
        </row>
        <row r="42">
          <cell r="A42">
            <v>25</v>
          </cell>
          <cell r="B42">
            <v>180</v>
          </cell>
        </row>
        <row r="43">
          <cell r="A43">
            <v>40</v>
          </cell>
          <cell r="B43">
            <v>241</v>
          </cell>
        </row>
        <row r="44">
          <cell r="A44">
            <v>40</v>
          </cell>
          <cell r="B44">
            <v>229</v>
          </cell>
        </row>
        <row r="45">
          <cell r="A45">
            <v>40</v>
          </cell>
          <cell r="B45">
            <v>267</v>
          </cell>
        </row>
        <row r="46">
          <cell r="A46">
            <v>25</v>
          </cell>
          <cell r="B46">
            <v>227</v>
          </cell>
        </row>
        <row r="47">
          <cell r="A47">
            <v>20</v>
          </cell>
          <cell r="B47">
            <v>204</v>
          </cell>
        </row>
        <row r="48">
          <cell r="A48">
            <v>25</v>
          </cell>
          <cell r="B48">
            <v>346</v>
          </cell>
        </row>
        <row r="49">
          <cell r="A49">
            <v>50</v>
          </cell>
          <cell r="B49">
            <v>329</v>
          </cell>
        </row>
        <row r="50">
          <cell r="A50">
            <v>32</v>
          </cell>
          <cell r="B50">
            <v>202</v>
          </cell>
        </row>
        <row r="51">
          <cell r="A51">
            <v>32</v>
          </cell>
          <cell r="B51">
            <v>151</v>
          </cell>
        </row>
        <row r="52">
          <cell r="A52">
            <v>40</v>
          </cell>
          <cell r="B52">
            <v>187</v>
          </cell>
        </row>
        <row r="53">
          <cell r="A53">
            <v>40</v>
          </cell>
          <cell r="B53">
            <v>309</v>
          </cell>
        </row>
        <row r="56">
          <cell r="A56">
            <v>76</v>
          </cell>
        </row>
      </sheetData>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cup-sol"/>
      <sheetName val="Dist-pte-hor"/>
      <sheetName val="Dist-pte-journ"/>
      <sheetName val="Add-pompe"/>
      <sheetName val="Coût-anjra"/>
      <sheetName val="Côut-estimatif"/>
      <sheetName val="Besoin"/>
      <sheetName val="Annexe"/>
      <sheetName val="Stockage"/>
      <sheetName val="Macro-press"/>
      <sheetName val="Macro-colbrook"/>
      <sheetName val="Macro-Newton"/>
      <sheetName val="Macro-cons"/>
      <sheetName val="Macro-Diam-interne"/>
      <sheetName val="Macro-Dexterne"/>
      <sheetName val="Macro-Epaisseur"/>
      <sheetName val="Macro-Long"/>
      <sheetName val="Macro_press"/>
      <sheetName val="Macro_cons"/>
      <sheetName val="Macro_Diam_interne"/>
      <sheetName val="Macro_Dexterne"/>
      <sheetName val="Macro_Epaisseur"/>
      <sheetName val="Macro_Long"/>
      <sheetName val="coef"/>
      <sheetName val="Coefficient"/>
      <sheetName val="Constantes"/>
      <sheetName val="S_P1"/>
      <sheetName val="GC_150m3_MGHASSINE"/>
      <sheetName val="Border"/>
      <sheetName val="Prix"/>
      <sheetName val="Réservoir_200m3_G8"/>
      <sheetName val="S_P12"/>
      <sheetName val="GC_150m3_MGHASSINE2"/>
      <sheetName val="Réservoir_200m3_G82"/>
      <sheetName val="S_P11"/>
      <sheetName val="GC_150m3_MGHASSINE1"/>
      <sheetName val="Réservoir_200m3_G81"/>
      <sheetName val="DefinitionPrix"/>
      <sheetName val="S.P1"/>
      <sheetName val="GC 150m3 MGHASSINE"/>
      <sheetName val="Réservoir 200m3_G8"/>
      <sheetName val="Macro-Hardy-Cross"/>
      <sheetName val="Macro-Press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6">
          <cell r="A16">
            <v>0.35008294420128627</v>
          </cell>
          <cell r="B16">
            <v>0.12631382865718691</v>
          </cell>
          <cell r="C16">
            <v>117</v>
          </cell>
        </row>
        <row r="17">
          <cell r="A17">
            <v>0.19783549924116692</v>
          </cell>
          <cell r="B17">
            <v>1.0191014776864087</v>
          </cell>
          <cell r="C17">
            <v>110.5</v>
          </cell>
        </row>
        <row r="18">
          <cell r="A18">
            <v>0.19783549924116692</v>
          </cell>
          <cell r="B18">
            <v>0.50800195240295143</v>
          </cell>
          <cell r="C18">
            <v>93.5</v>
          </cell>
        </row>
        <row r="19">
          <cell r="A19">
            <v>0.57386815309543371</v>
          </cell>
          <cell r="B19">
            <v>0.96785595422153559</v>
          </cell>
          <cell r="C19">
            <v>79.7</v>
          </cell>
        </row>
        <row r="20">
          <cell r="A20">
            <v>0.31727469633571509</v>
          </cell>
          <cell r="B20">
            <v>0.25910424573438162</v>
          </cell>
          <cell r="C20">
            <v>86.5</v>
          </cell>
        </row>
        <row r="21">
          <cell r="A21">
            <v>0.10853983993039255</v>
          </cell>
          <cell r="B21">
            <v>1.3565360465825269</v>
          </cell>
          <cell r="C21">
            <v>87.9</v>
          </cell>
        </row>
        <row r="22">
          <cell r="A22">
            <v>0.23652718441295489</v>
          </cell>
          <cell r="B22">
            <v>1.3175881929617259</v>
          </cell>
          <cell r="C22">
            <v>96</v>
          </cell>
        </row>
        <row r="23">
          <cell r="A23">
            <v>5.5239583683536153E-2</v>
          </cell>
          <cell r="B23">
            <v>0.31947355663218918</v>
          </cell>
          <cell r="C23">
            <v>85</v>
          </cell>
        </row>
        <row r="24">
          <cell r="A24">
            <v>0.31816169427648328</v>
          </cell>
          <cell r="B24">
            <v>1.4935529248670512</v>
          </cell>
          <cell r="C24">
            <v>82.5</v>
          </cell>
        </row>
        <row r="25">
          <cell r="A25">
            <v>0.41874273366865006</v>
          </cell>
          <cell r="B25">
            <v>1.0157065877965694</v>
          </cell>
          <cell r="C25">
            <v>76</v>
          </cell>
        </row>
        <row r="26">
          <cell r="A26">
            <v>0.70816506155716419</v>
          </cell>
          <cell r="B26">
            <v>1.3431469555510012</v>
          </cell>
          <cell r="C26">
            <v>78.099999999999994</v>
          </cell>
        </row>
        <row r="27">
          <cell r="A27">
            <v>0.70816506155716419</v>
          </cell>
          <cell r="B27">
            <v>1.3431469555510012</v>
          </cell>
          <cell r="C27">
            <v>76.5</v>
          </cell>
        </row>
        <row r="28">
          <cell r="A28">
            <v>0.34988263665891356</v>
          </cell>
          <cell r="B28">
            <v>0.44947632162106926</v>
          </cell>
          <cell r="C28">
            <v>78.099999999999994</v>
          </cell>
        </row>
        <row r="29">
          <cell r="A29">
            <v>0.90655822247639561</v>
          </cell>
          <cell r="B29">
            <v>3.7116662569082473</v>
          </cell>
          <cell r="C29">
            <v>72.2</v>
          </cell>
        </row>
        <row r="30">
          <cell r="A30">
            <v>0.6824841604386277</v>
          </cell>
          <cell r="B30">
            <v>2.2964847496994252</v>
          </cell>
          <cell r="C30">
            <v>64.099999999999994</v>
          </cell>
        </row>
        <row r="31">
          <cell r="A31">
            <v>0.27392154491238097</v>
          </cell>
          <cell r="B31">
            <v>1.4426931309403492</v>
          </cell>
          <cell r="C31">
            <v>62</v>
          </cell>
        </row>
        <row r="32">
          <cell r="A32">
            <v>0.10362681541737431</v>
          </cell>
          <cell r="B32">
            <v>1.0161501067326073</v>
          </cell>
          <cell r="C32">
            <v>68.8</v>
          </cell>
        </row>
        <row r="33">
          <cell r="A33">
            <v>0.22411248008020326</v>
          </cell>
          <cell r="B33">
            <v>2.4588432376729181</v>
          </cell>
          <cell r="C33">
            <v>65.099999999999994</v>
          </cell>
        </row>
        <row r="34">
          <cell r="A34">
            <v>0.6824841604386277</v>
          </cell>
          <cell r="B34">
            <v>2.2964847496994252</v>
          </cell>
          <cell r="C34">
            <v>62</v>
          </cell>
        </row>
        <row r="35">
          <cell r="A35">
            <v>0.25160183327516333</v>
          </cell>
          <cell r="B35">
            <v>0.88820433253788722</v>
          </cell>
          <cell r="C35">
            <v>64.099999999999994</v>
          </cell>
        </row>
        <row r="36">
          <cell r="A36">
            <v>0.39910827754543532</v>
          </cell>
          <cell r="B36">
            <v>1.9695170942189271</v>
          </cell>
          <cell r="C36">
            <v>63.4</v>
          </cell>
        </row>
        <row r="37">
          <cell r="A37">
            <v>0.25880251626597089</v>
          </cell>
          <cell r="B37">
            <v>1.1204434384738129</v>
          </cell>
          <cell r="C37">
            <v>62.4</v>
          </cell>
        </row>
        <row r="38">
          <cell r="A38">
            <v>0.35247953872848115</v>
          </cell>
          <cell r="B38">
            <v>0.30832729052299912</v>
          </cell>
          <cell r="C38">
            <v>71</v>
          </cell>
        </row>
        <row r="39">
          <cell r="A39">
            <v>0.27044664147763336</v>
          </cell>
          <cell r="B39">
            <v>0.55486130169668568</v>
          </cell>
          <cell r="C39">
            <v>72.2</v>
          </cell>
        </row>
      </sheetData>
      <sheetData sheetId="10" refreshError="1"/>
      <sheetData sheetId="11" refreshError="1"/>
      <sheetData sheetId="12" refreshError="1"/>
      <sheetData sheetId="13" refreshError="1"/>
      <sheetData sheetId="14" refreshError="1">
        <row r="1">
          <cell r="A1" t="str">
            <v>Dexterne</v>
          </cell>
        </row>
        <row r="12">
          <cell r="A12">
            <v>0.02</v>
          </cell>
        </row>
      </sheetData>
      <sheetData sheetId="15" refreshError="1"/>
      <sheetData sheetId="16" refreshError="1">
        <row r="12">
          <cell r="A12">
            <v>140</v>
          </cell>
          <cell r="B12">
            <v>76</v>
          </cell>
        </row>
        <row r="13">
          <cell r="A13">
            <v>75</v>
          </cell>
          <cell r="B13">
            <v>140.5</v>
          </cell>
        </row>
        <row r="14">
          <cell r="A14">
            <v>90</v>
          </cell>
          <cell r="B14">
            <v>142</v>
          </cell>
        </row>
        <row r="15">
          <cell r="A15">
            <v>20</v>
          </cell>
          <cell r="B15">
            <v>670</v>
          </cell>
        </row>
        <row r="16">
          <cell r="A16">
            <v>25</v>
          </cell>
          <cell r="B16">
            <v>117.7</v>
          </cell>
        </row>
        <row r="17">
          <cell r="A17">
            <v>32</v>
          </cell>
          <cell r="B17">
            <v>329</v>
          </cell>
        </row>
        <row r="18">
          <cell r="A18">
            <v>32</v>
          </cell>
          <cell r="B18">
            <v>164</v>
          </cell>
        </row>
        <row r="19">
          <cell r="A19">
            <v>32</v>
          </cell>
          <cell r="B19">
            <v>309</v>
          </cell>
        </row>
        <row r="20">
          <cell r="A20">
            <v>20</v>
          </cell>
          <cell r="B20">
            <v>497.5</v>
          </cell>
        </row>
        <row r="21">
          <cell r="A21">
            <v>32</v>
          </cell>
          <cell r="B21">
            <v>205</v>
          </cell>
        </row>
        <row r="22">
          <cell r="A22">
            <v>40</v>
          </cell>
          <cell r="B22">
            <v>112.6</v>
          </cell>
        </row>
        <row r="23">
          <cell r="A23">
            <v>63</v>
          </cell>
          <cell r="B23">
            <v>100</v>
          </cell>
        </row>
        <row r="24">
          <cell r="A24">
            <v>90</v>
          </cell>
          <cell r="B24">
            <v>128</v>
          </cell>
        </row>
        <row r="25">
          <cell r="A25">
            <v>75</v>
          </cell>
          <cell r="B25">
            <v>163.19999999999999</v>
          </cell>
        </row>
        <row r="26">
          <cell r="A26">
            <v>40</v>
          </cell>
          <cell r="B26">
            <v>97.2</v>
          </cell>
        </row>
        <row r="27">
          <cell r="A27">
            <v>32</v>
          </cell>
          <cell r="B27">
            <v>186.4</v>
          </cell>
        </row>
        <row r="28">
          <cell r="A28">
            <v>40</v>
          </cell>
          <cell r="B28">
            <v>238.5</v>
          </cell>
        </row>
        <row r="29">
          <cell r="A29">
            <v>63</v>
          </cell>
          <cell r="B29">
            <v>535.70000000000005</v>
          </cell>
        </row>
        <row r="30">
          <cell r="A30">
            <v>75</v>
          </cell>
          <cell r="B30">
            <v>110.44</v>
          </cell>
        </row>
        <row r="31">
          <cell r="A31">
            <v>90</v>
          </cell>
          <cell r="B31">
            <v>407.14</v>
          </cell>
        </row>
        <row r="32">
          <cell r="A32">
            <v>50</v>
          </cell>
          <cell r="B32">
            <v>136.75</v>
          </cell>
        </row>
        <row r="33">
          <cell r="A33">
            <v>50</v>
          </cell>
          <cell r="B33">
            <v>463.2</v>
          </cell>
        </row>
        <row r="34">
          <cell r="A34">
            <v>20</v>
          </cell>
          <cell r="B34">
            <v>543.6</v>
          </cell>
        </row>
        <row r="35">
          <cell r="A35">
            <v>32</v>
          </cell>
          <cell r="B35">
            <v>635.20000000000005</v>
          </cell>
        </row>
        <row r="36">
          <cell r="A36">
            <v>20</v>
          </cell>
          <cell r="B36">
            <v>134</v>
          </cell>
        </row>
        <row r="37">
          <cell r="A37">
            <v>20</v>
          </cell>
          <cell r="B37">
            <v>276</v>
          </cell>
        </row>
        <row r="38">
          <cell r="A38">
            <v>20</v>
          </cell>
          <cell r="B38">
            <v>152</v>
          </cell>
        </row>
        <row r="39">
          <cell r="A39">
            <v>20</v>
          </cell>
          <cell r="B39">
            <v>284</v>
          </cell>
        </row>
        <row r="40">
          <cell r="A40">
            <v>20</v>
          </cell>
          <cell r="B40">
            <v>169</v>
          </cell>
        </row>
        <row r="41">
          <cell r="A41">
            <v>20</v>
          </cell>
          <cell r="B41">
            <v>105</v>
          </cell>
        </row>
        <row r="42">
          <cell r="A42">
            <v>25</v>
          </cell>
          <cell r="B42">
            <v>180</v>
          </cell>
        </row>
        <row r="43">
          <cell r="A43">
            <v>40</v>
          </cell>
          <cell r="B43">
            <v>241</v>
          </cell>
        </row>
        <row r="44">
          <cell r="A44">
            <v>40</v>
          </cell>
          <cell r="B44">
            <v>229</v>
          </cell>
        </row>
        <row r="45">
          <cell r="A45">
            <v>40</v>
          </cell>
          <cell r="B45">
            <v>267</v>
          </cell>
        </row>
        <row r="46">
          <cell r="A46">
            <v>25</v>
          </cell>
          <cell r="B46">
            <v>227</v>
          </cell>
        </row>
        <row r="47">
          <cell r="A47">
            <v>20</v>
          </cell>
          <cell r="B47">
            <v>204</v>
          </cell>
        </row>
        <row r="48">
          <cell r="A48">
            <v>25</v>
          </cell>
          <cell r="B48">
            <v>346</v>
          </cell>
        </row>
        <row r="49">
          <cell r="A49">
            <v>50</v>
          </cell>
          <cell r="B49">
            <v>329</v>
          </cell>
        </row>
        <row r="50">
          <cell r="A50">
            <v>32</v>
          </cell>
          <cell r="B50">
            <v>202</v>
          </cell>
        </row>
        <row r="51">
          <cell r="A51">
            <v>32</v>
          </cell>
          <cell r="B51">
            <v>151</v>
          </cell>
        </row>
        <row r="52">
          <cell r="A52">
            <v>40</v>
          </cell>
          <cell r="B52">
            <v>187</v>
          </cell>
        </row>
        <row r="53">
          <cell r="A53">
            <v>40</v>
          </cell>
          <cell r="B53">
            <v>309</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AP NMS"/>
      <sheetName val="ETUDE Sidi ali"/>
      <sheetName val="Appr-GC(Sidi Ali)"/>
      <sheetName val="Station forage 2940-15"/>
      <sheetName val="loge forage 2940-15"/>
      <sheetName val="Bache"/>
      <sheetName val="GC R300m3  sidi ali"/>
      <sheetName val="SP sur captage S.ali"/>
      <sheetName val="RECAP_NMS"/>
      <sheetName val="ETUDE_Sidi_ali"/>
      <sheetName val="Appr-GC(Sidi_Ali)"/>
      <sheetName val="Station_forage_2940-15"/>
      <sheetName val="loge_forage_2940-15"/>
      <sheetName val="GC_R300m3__sidi_ali"/>
      <sheetName val="SP_sur_captage_S_ali"/>
      <sheetName val="SIDI ALI"/>
      <sheetName val="Macro-cons"/>
      <sheetName val="Table1"/>
    </sheetNames>
    <sheetDataSet>
      <sheetData sheetId="0" refreshError="1"/>
      <sheetData sheetId="1" refreshError="1"/>
      <sheetData sheetId="2" refreshError="1"/>
      <sheetData sheetId="3" refreshError="1"/>
      <sheetData sheetId="4" refreshError="1"/>
      <sheetData sheetId="5">
        <row r="9">
          <cell r="J9">
            <v>0.3</v>
          </cell>
        </row>
      </sheetData>
      <sheetData sheetId="6"/>
      <sheetData sheetId="7" refreshError="1"/>
      <sheetData sheetId="8"/>
      <sheetData sheetId="9"/>
      <sheetData sheetId="10"/>
      <sheetData sheetId="11"/>
      <sheetData sheetId="12"/>
      <sheetData sheetId="13"/>
      <sheetData sheetId="14"/>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cup-sol"/>
      <sheetName val="Dist-pte-hor"/>
      <sheetName val="Dist-pte-journ"/>
      <sheetName val="Add-pompe"/>
      <sheetName val="Coût-anjra"/>
      <sheetName val="Côut-estimatif"/>
      <sheetName val="Besoin"/>
      <sheetName val="Annexe"/>
      <sheetName val="Stockage"/>
      <sheetName val="Macro-press"/>
      <sheetName val="Macro-colbrook"/>
      <sheetName val="Macro-Newton"/>
      <sheetName val="Macro-cons"/>
      <sheetName val="Macro-Diam-interne"/>
      <sheetName val="Macro-Dexterne"/>
      <sheetName val="Macro-Epaisseur"/>
      <sheetName val="Macro-Long"/>
      <sheetName val="occup-sol-2020"/>
      <sheetName val="Distr-Pte hor-2020"/>
      <sheetName val="Distr-pte-journ.2020"/>
      <sheetName val="Add-pomp-2020"/>
      <sheetName val="Coût-Anjra-2020"/>
      <sheetName val="Besoin-eau"/>
      <sheetName val="Macro-Pression"/>
      <sheetName val="Macro-Hardy-Cro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6">
          <cell r="A16">
            <v>0.35008294420128627</v>
          </cell>
          <cell r="B16">
            <v>0.12631382865718691</v>
          </cell>
          <cell r="C16">
            <v>117</v>
          </cell>
        </row>
        <row r="17">
          <cell r="A17">
            <v>0.19783549924116692</v>
          </cell>
          <cell r="B17">
            <v>1.0191014776864087</v>
          </cell>
          <cell r="C17">
            <v>110.5</v>
          </cell>
        </row>
        <row r="18">
          <cell r="A18">
            <v>0.19783549924116692</v>
          </cell>
          <cell r="B18">
            <v>0.50800195240295143</v>
          </cell>
          <cell r="C18">
            <v>93.5</v>
          </cell>
        </row>
        <row r="19">
          <cell r="A19">
            <v>0.57386815309543371</v>
          </cell>
          <cell r="B19">
            <v>0.96785595422153559</v>
          </cell>
          <cell r="C19">
            <v>79.7</v>
          </cell>
        </row>
        <row r="20">
          <cell r="A20">
            <v>0.31727469633571509</v>
          </cell>
          <cell r="B20">
            <v>0.25910424573438162</v>
          </cell>
          <cell r="C20">
            <v>86.5</v>
          </cell>
        </row>
        <row r="21">
          <cell r="A21">
            <v>0.10853983993039255</v>
          </cell>
          <cell r="B21">
            <v>1.3565360465825269</v>
          </cell>
          <cell r="C21">
            <v>87.9</v>
          </cell>
        </row>
        <row r="22">
          <cell r="A22">
            <v>0.23652718441295489</v>
          </cell>
          <cell r="B22">
            <v>1.3175881929617259</v>
          </cell>
          <cell r="C22">
            <v>96</v>
          </cell>
        </row>
        <row r="23">
          <cell r="A23">
            <v>5.5239583683536153E-2</v>
          </cell>
          <cell r="B23">
            <v>0.31947355663218918</v>
          </cell>
          <cell r="C23">
            <v>85</v>
          </cell>
        </row>
        <row r="24">
          <cell r="A24">
            <v>0.31816169427648328</v>
          </cell>
          <cell r="B24">
            <v>1.4935529248670512</v>
          </cell>
          <cell r="C24">
            <v>82.5</v>
          </cell>
        </row>
        <row r="25">
          <cell r="A25">
            <v>0.41874273366865006</v>
          </cell>
          <cell r="B25">
            <v>1.0157065877965694</v>
          </cell>
          <cell r="C25">
            <v>76</v>
          </cell>
        </row>
        <row r="26">
          <cell r="A26">
            <v>0.70816506155716419</v>
          </cell>
          <cell r="B26">
            <v>1.3431469555510012</v>
          </cell>
          <cell r="C26">
            <v>78.099999999999994</v>
          </cell>
        </row>
        <row r="27">
          <cell r="A27">
            <v>0.70816506155716419</v>
          </cell>
          <cell r="B27">
            <v>1.3431469555510012</v>
          </cell>
          <cell r="C27">
            <v>76.5</v>
          </cell>
        </row>
        <row r="28">
          <cell r="A28">
            <v>0.34988263665891356</v>
          </cell>
          <cell r="B28">
            <v>0.44947632162106926</v>
          </cell>
          <cell r="C28">
            <v>78.099999999999994</v>
          </cell>
        </row>
        <row r="29">
          <cell r="A29">
            <v>0.90655822247639561</v>
          </cell>
          <cell r="B29">
            <v>3.7116662569082473</v>
          </cell>
          <cell r="C29">
            <v>72.2</v>
          </cell>
        </row>
        <row r="30">
          <cell r="A30">
            <v>0.6824841604386277</v>
          </cell>
          <cell r="B30">
            <v>2.2964847496994252</v>
          </cell>
          <cell r="C30">
            <v>64.099999999999994</v>
          </cell>
        </row>
        <row r="31">
          <cell r="A31">
            <v>0.27392154491238097</v>
          </cell>
          <cell r="B31">
            <v>1.4426931309403492</v>
          </cell>
          <cell r="C31">
            <v>62</v>
          </cell>
        </row>
        <row r="32">
          <cell r="A32">
            <v>0.10362681541737431</v>
          </cell>
          <cell r="B32">
            <v>1.0161501067326073</v>
          </cell>
          <cell r="C32">
            <v>68.8</v>
          </cell>
        </row>
        <row r="33">
          <cell r="A33">
            <v>0.22411248008020326</v>
          </cell>
          <cell r="B33">
            <v>2.4588432376729181</v>
          </cell>
          <cell r="C33">
            <v>65.099999999999994</v>
          </cell>
        </row>
        <row r="34">
          <cell r="A34">
            <v>0.6824841604386277</v>
          </cell>
          <cell r="B34">
            <v>2.2964847496994252</v>
          </cell>
          <cell r="C34">
            <v>62</v>
          </cell>
        </row>
        <row r="35">
          <cell r="A35">
            <v>0.25160183327516333</v>
          </cell>
          <cell r="B35">
            <v>0.88820433253788722</v>
          </cell>
          <cell r="C35">
            <v>64.099999999999994</v>
          </cell>
        </row>
        <row r="36">
          <cell r="A36">
            <v>0.39910827754543532</v>
          </cell>
          <cell r="B36">
            <v>1.9695170942189271</v>
          </cell>
          <cell r="C36">
            <v>63.4</v>
          </cell>
        </row>
        <row r="37">
          <cell r="A37">
            <v>0.25880251626597089</v>
          </cell>
          <cell r="B37">
            <v>1.1204434384738129</v>
          </cell>
          <cell r="C37">
            <v>62.4</v>
          </cell>
        </row>
        <row r="38">
          <cell r="A38">
            <v>0.35247953872848115</v>
          </cell>
          <cell r="B38">
            <v>0.30832729052299912</v>
          </cell>
          <cell r="C38">
            <v>71</v>
          </cell>
        </row>
        <row r="39">
          <cell r="A39">
            <v>0.27044664147763336</v>
          </cell>
          <cell r="B39">
            <v>0.55486130169668568</v>
          </cell>
          <cell r="C39">
            <v>72.2</v>
          </cell>
        </row>
      </sheetData>
      <sheetData sheetId="10" refreshError="1"/>
      <sheetData sheetId="11" refreshError="1"/>
      <sheetData sheetId="12" refreshError="1"/>
      <sheetData sheetId="13" refreshError="1"/>
      <sheetData sheetId="14" refreshError="1">
        <row r="1">
          <cell r="A1" t="str">
            <v>Dexterne</v>
          </cell>
        </row>
        <row r="12">
          <cell r="A12">
            <v>0.02</v>
          </cell>
        </row>
      </sheetData>
      <sheetData sheetId="15" refreshError="1"/>
      <sheetData sheetId="16" refreshError="1">
        <row r="12">
          <cell r="A12">
            <v>140</v>
          </cell>
          <cell r="B12">
            <v>76</v>
          </cell>
        </row>
        <row r="13">
          <cell r="A13">
            <v>75</v>
          </cell>
          <cell r="B13">
            <v>140.5</v>
          </cell>
        </row>
        <row r="14">
          <cell r="A14">
            <v>90</v>
          </cell>
          <cell r="B14">
            <v>142</v>
          </cell>
        </row>
        <row r="15">
          <cell r="A15">
            <v>20</v>
          </cell>
          <cell r="B15">
            <v>670</v>
          </cell>
        </row>
        <row r="16">
          <cell r="A16">
            <v>25</v>
          </cell>
          <cell r="B16">
            <v>117.7</v>
          </cell>
        </row>
        <row r="17">
          <cell r="A17">
            <v>32</v>
          </cell>
          <cell r="B17">
            <v>329</v>
          </cell>
        </row>
        <row r="18">
          <cell r="A18">
            <v>32</v>
          </cell>
          <cell r="B18">
            <v>164</v>
          </cell>
        </row>
        <row r="19">
          <cell r="A19">
            <v>32</v>
          </cell>
          <cell r="B19">
            <v>309</v>
          </cell>
        </row>
        <row r="20">
          <cell r="A20">
            <v>20</v>
          </cell>
          <cell r="B20">
            <v>497.5</v>
          </cell>
        </row>
        <row r="21">
          <cell r="A21">
            <v>32</v>
          </cell>
          <cell r="B21">
            <v>205</v>
          </cell>
        </row>
        <row r="22">
          <cell r="A22">
            <v>40</v>
          </cell>
          <cell r="B22">
            <v>112.6</v>
          </cell>
        </row>
        <row r="23">
          <cell r="A23">
            <v>63</v>
          </cell>
          <cell r="B23">
            <v>100</v>
          </cell>
        </row>
        <row r="24">
          <cell r="A24">
            <v>90</v>
          </cell>
          <cell r="B24">
            <v>128</v>
          </cell>
        </row>
        <row r="25">
          <cell r="A25">
            <v>75</v>
          </cell>
          <cell r="B25">
            <v>163.19999999999999</v>
          </cell>
        </row>
        <row r="26">
          <cell r="A26">
            <v>40</v>
          </cell>
          <cell r="B26">
            <v>97.2</v>
          </cell>
        </row>
        <row r="27">
          <cell r="A27">
            <v>32</v>
          </cell>
          <cell r="B27">
            <v>186.4</v>
          </cell>
        </row>
        <row r="28">
          <cell r="A28">
            <v>40</v>
          </cell>
          <cell r="B28">
            <v>238.5</v>
          </cell>
        </row>
        <row r="29">
          <cell r="A29">
            <v>63</v>
          </cell>
          <cell r="B29">
            <v>535.70000000000005</v>
          </cell>
        </row>
        <row r="30">
          <cell r="A30">
            <v>75</v>
          </cell>
          <cell r="B30">
            <v>110.44</v>
          </cell>
        </row>
        <row r="31">
          <cell r="A31">
            <v>90</v>
          </cell>
          <cell r="B31">
            <v>407.14</v>
          </cell>
        </row>
        <row r="32">
          <cell r="A32">
            <v>50</v>
          </cell>
          <cell r="B32">
            <v>136.75</v>
          </cell>
        </row>
        <row r="33">
          <cell r="A33">
            <v>50</v>
          </cell>
          <cell r="B33">
            <v>463.2</v>
          </cell>
        </row>
        <row r="34">
          <cell r="A34">
            <v>20</v>
          </cell>
          <cell r="B34">
            <v>543.6</v>
          </cell>
        </row>
        <row r="35">
          <cell r="A35">
            <v>32</v>
          </cell>
          <cell r="B35">
            <v>635.20000000000005</v>
          </cell>
        </row>
        <row r="36">
          <cell r="A36">
            <v>20</v>
          </cell>
          <cell r="B36">
            <v>134</v>
          </cell>
        </row>
        <row r="37">
          <cell r="A37">
            <v>20</v>
          </cell>
          <cell r="B37">
            <v>276</v>
          </cell>
        </row>
        <row r="38">
          <cell r="A38">
            <v>20</v>
          </cell>
          <cell r="B38">
            <v>152</v>
          </cell>
        </row>
        <row r="39">
          <cell r="A39">
            <v>20</v>
          </cell>
          <cell r="B39">
            <v>284</v>
          </cell>
        </row>
        <row r="40">
          <cell r="A40">
            <v>20</v>
          </cell>
          <cell r="B40">
            <v>169</v>
          </cell>
        </row>
        <row r="41">
          <cell r="A41">
            <v>20</v>
          </cell>
          <cell r="B41">
            <v>105</v>
          </cell>
        </row>
        <row r="42">
          <cell r="A42">
            <v>25</v>
          </cell>
          <cell r="B42">
            <v>180</v>
          </cell>
        </row>
        <row r="43">
          <cell r="A43">
            <v>40</v>
          </cell>
          <cell r="B43">
            <v>241</v>
          </cell>
        </row>
        <row r="44">
          <cell r="A44">
            <v>40</v>
          </cell>
          <cell r="B44">
            <v>229</v>
          </cell>
        </row>
        <row r="45">
          <cell r="A45">
            <v>40</v>
          </cell>
          <cell r="B45">
            <v>267</v>
          </cell>
        </row>
        <row r="46">
          <cell r="A46">
            <v>25</v>
          </cell>
          <cell r="B46">
            <v>227</v>
          </cell>
        </row>
        <row r="47">
          <cell r="A47">
            <v>20</v>
          </cell>
          <cell r="B47">
            <v>204</v>
          </cell>
        </row>
        <row r="48">
          <cell r="A48">
            <v>25</v>
          </cell>
          <cell r="B48">
            <v>346</v>
          </cell>
        </row>
        <row r="49">
          <cell r="A49">
            <v>50</v>
          </cell>
          <cell r="B49">
            <v>329</v>
          </cell>
        </row>
        <row r="50">
          <cell r="A50">
            <v>32</v>
          </cell>
          <cell r="B50">
            <v>202</v>
          </cell>
        </row>
        <row r="51">
          <cell r="A51">
            <v>32</v>
          </cell>
          <cell r="B51">
            <v>151</v>
          </cell>
        </row>
        <row r="52">
          <cell r="A52">
            <v>40</v>
          </cell>
          <cell r="B52">
            <v>187</v>
          </cell>
        </row>
        <row r="53">
          <cell r="A53">
            <v>40</v>
          </cell>
          <cell r="B53">
            <v>309</v>
          </cell>
        </row>
      </sheetData>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
      <sheetName val="Z.Fnche"/>
      <sheetName val="besoin.ZF"/>
      <sheetName val="1ERE trche"/>
      <sheetName val="deb.ZF "/>
      <sheetName val="debjor.ZF "/>
      <sheetName val="Z.Indst"/>
      <sheetName val="besoin.ZI"/>
      <sheetName val="debitZI"/>
      <sheetName val="debjouZI"/>
      <sheetName val="Feuil2"/>
      <sheetName val="Feuil3"/>
      <sheetName val="Feuil4"/>
      <sheetName val="Feuil5"/>
      <sheetName val="Feuil6"/>
      <sheetName val="Feuil7"/>
      <sheetName val="Feuil8"/>
      <sheetName val="Feuil9"/>
      <sheetName val="Feuil10"/>
      <sheetName val="Feuil11"/>
      <sheetName val="Feuil12"/>
      <sheetName val="Feuil13"/>
      <sheetName val="Feuil14"/>
      <sheetName val="Feuil15"/>
      <sheetName val="Feuil16"/>
      <sheetName val="Z_Fnche"/>
      <sheetName val="OP FINANCIERS"/>
      <sheetName val="Jugement"/>
      <sheetName val="TAB COMP TEC"/>
      <sheetName val="affichage"/>
      <sheetName val="Signature"/>
      <sheetName val="timbrage"/>
      <sheetName val="Page garde"/>
      <sheetName val="FAX PRECISION"/>
      <sheetName val="tab demarreur"/>
      <sheetName val="FAX CORREC"/>
      <sheetName val="offre fina"/>
      <sheetName val="Z_Fnche1"/>
      <sheetName val="besoin_ZF"/>
      <sheetName val="1ERE_trche"/>
      <sheetName val="deb_ZF_"/>
      <sheetName val="debjor_ZF_"/>
      <sheetName val="Z_Indst"/>
      <sheetName val="besoin_ZI"/>
      <sheetName val="OP_FINANCIERS"/>
      <sheetName val="TAB_COMP_TEC"/>
      <sheetName val="Page_garde"/>
      <sheetName val="FAX_PRECISION"/>
      <sheetName val="tab_demarreur"/>
      <sheetName val="FAX_CORREC"/>
      <sheetName val="offre_fina"/>
      <sheetName val="Macro-press"/>
      <sheetName val="Macro-Long"/>
      <sheetName val="Macro-Dexterne"/>
      <sheetName val="BORD"/>
      <sheetName val="Recap"/>
      <sheetName val="elec"/>
      <sheetName val="CPS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cup-sol"/>
      <sheetName val="Dist-pte-hor"/>
      <sheetName val="Dist-pte-journ"/>
      <sheetName val="Add-pompe"/>
      <sheetName val="Coût-anjra"/>
      <sheetName val="Côut-estimatif"/>
      <sheetName val="Besoin"/>
      <sheetName val="Annexe"/>
      <sheetName val="Stockage"/>
      <sheetName val="Macro-press"/>
      <sheetName val="Macro-colbrook"/>
      <sheetName val="Macro-Newton"/>
      <sheetName val="Macro-cons"/>
      <sheetName val="Macro-Diam-interne"/>
      <sheetName val="Macro-Dexterne"/>
      <sheetName val="Macro-Epaisseur"/>
      <sheetName val="Macro-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6">
          <cell r="A16">
            <v>0.35008294420128627</v>
          </cell>
          <cell r="B16">
            <v>0.12631382865718691</v>
          </cell>
          <cell r="C16">
            <v>117</v>
          </cell>
        </row>
        <row r="17">
          <cell r="A17">
            <v>0.19783549924116692</v>
          </cell>
          <cell r="B17">
            <v>1.0191014776864087</v>
          </cell>
          <cell r="C17">
            <v>110.5</v>
          </cell>
        </row>
        <row r="18">
          <cell r="A18">
            <v>0.19783549924116692</v>
          </cell>
          <cell r="B18">
            <v>0.50800195240295143</v>
          </cell>
          <cell r="C18">
            <v>93.5</v>
          </cell>
        </row>
        <row r="19">
          <cell r="A19">
            <v>0.57386815309543371</v>
          </cell>
          <cell r="B19">
            <v>0.96785595422153559</v>
          </cell>
          <cell r="C19">
            <v>79.7</v>
          </cell>
        </row>
        <row r="20">
          <cell r="A20">
            <v>0.31727469633571509</v>
          </cell>
          <cell r="B20">
            <v>0.25910424573438162</v>
          </cell>
          <cell r="C20">
            <v>86.5</v>
          </cell>
        </row>
        <row r="21">
          <cell r="A21">
            <v>0.10853983993039255</v>
          </cell>
          <cell r="B21">
            <v>1.3565360465825269</v>
          </cell>
          <cell r="C21">
            <v>87.9</v>
          </cell>
        </row>
        <row r="22">
          <cell r="A22">
            <v>0.23652718441295489</v>
          </cell>
          <cell r="B22">
            <v>1.3175881929617259</v>
          </cell>
          <cell r="C22">
            <v>96</v>
          </cell>
        </row>
        <row r="23">
          <cell r="A23">
            <v>5.5239583683536153E-2</v>
          </cell>
          <cell r="B23">
            <v>0.31947355663218918</v>
          </cell>
          <cell r="C23">
            <v>85</v>
          </cell>
        </row>
        <row r="24">
          <cell r="A24">
            <v>0.31816169427648328</v>
          </cell>
          <cell r="B24">
            <v>1.4935529248670512</v>
          </cell>
          <cell r="C24">
            <v>82.5</v>
          </cell>
        </row>
        <row r="25">
          <cell r="A25">
            <v>0.41874273366865006</v>
          </cell>
          <cell r="B25">
            <v>1.0157065877965694</v>
          </cell>
          <cell r="C25">
            <v>76</v>
          </cell>
        </row>
        <row r="26">
          <cell r="A26">
            <v>0.70816506155716419</v>
          </cell>
          <cell r="B26">
            <v>1.3431469555510012</v>
          </cell>
          <cell r="C26">
            <v>78.099999999999994</v>
          </cell>
        </row>
        <row r="27">
          <cell r="A27">
            <v>0.70816506155716419</v>
          </cell>
          <cell r="B27">
            <v>1.3431469555510012</v>
          </cell>
          <cell r="C27">
            <v>76.5</v>
          </cell>
        </row>
        <row r="28">
          <cell r="A28">
            <v>0.34988263665891356</v>
          </cell>
          <cell r="B28">
            <v>0.44947632162106926</v>
          </cell>
          <cell r="C28">
            <v>78.099999999999994</v>
          </cell>
        </row>
        <row r="29">
          <cell r="A29">
            <v>0.90655822247639561</v>
          </cell>
          <cell r="B29">
            <v>3.7116662569082473</v>
          </cell>
          <cell r="C29">
            <v>72.2</v>
          </cell>
        </row>
        <row r="30">
          <cell r="A30">
            <v>0.6824841604386277</v>
          </cell>
          <cell r="B30">
            <v>2.2964847496994252</v>
          </cell>
          <cell r="C30">
            <v>64.099999999999994</v>
          </cell>
        </row>
        <row r="31">
          <cell r="A31">
            <v>0.27392154491238097</v>
          </cell>
          <cell r="B31">
            <v>1.4426931309403492</v>
          </cell>
          <cell r="C31">
            <v>62</v>
          </cell>
        </row>
        <row r="32">
          <cell r="A32">
            <v>0.10362681541737431</v>
          </cell>
          <cell r="B32">
            <v>1.0161501067326073</v>
          </cell>
          <cell r="C32">
            <v>68.8</v>
          </cell>
        </row>
        <row r="33">
          <cell r="A33">
            <v>0.22411248008020326</v>
          </cell>
          <cell r="B33">
            <v>2.4588432376729181</v>
          </cell>
          <cell r="C33">
            <v>65.099999999999994</v>
          </cell>
        </row>
        <row r="34">
          <cell r="A34">
            <v>0.6824841604386277</v>
          </cell>
          <cell r="B34">
            <v>2.2964847496994252</v>
          </cell>
          <cell r="C34">
            <v>62</v>
          </cell>
        </row>
        <row r="35">
          <cell r="A35">
            <v>0.25160183327516333</v>
          </cell>
          <cell r="B35">
            <v>0.88820433253788722</v>
          </cell>
          <cell r="C35">
            <v>64.099999999999994</v>
          </cell>
        </row>
        <row r="36">
          <cell r="A36">
            <v>0.39910827754543532</v>
          </cell>
          <cell r="B36">
            <v>1.9695170942189271</v>
          </cell>
          <cell r="C36">
            <v>63.4</v>
          </cell>
        </row>
        <row r="37">
          <cell r="A37">
            <v>0.25880251626597089</v>
          </cell>
          <cell r="B37">
            <v>1.1204434384738129</v>
          </cell>
          <cell r="C37">
            <v>62.4</v>
          </cell>
        </row>
        <row r="38">
          <cell r="A38">
            <v>0.35247953872848115</v>
          </cell>
          <cell r="B38">
            <v>0.30832729052299912</v>
          </cell>
          <cell r="C38">
            <v>71</v>
          </cell>
        </row>
        <row r="39">
          <cell r="A39">
            <v>0.27044664147763336</v>
          </cell>
          <cell r="B39">
            <v>0.55486130169668568</v>
          </cell>
          <cell r="C39">
            <v>72.2</v>
          </cell>
        </row>
      </sheetData>
      <sheetData sheetId="10" refreshError="1"/>
      <sheetData sheetId="11" refreshError="1"/>
      <sheetData sheetId="12" refreshError="1"/>
      <sheetData sheetId="13" refreshError="1"/>
      <sheetData sheetId="14" refreshError="1">
        <row r="1">
          <cell r="A1" t="str">
            <v>Dexterne</v>
          </cell>
        </row>
        <row r="12">
          <cell r="A12">
            <v>0.02</v>
          </cell>
        </row>
      </sheetData>
      <sheetData sheetId="15" refreshError="1"/>
      <sheetData sheetId="16" refreshError="1">
        <row r="12">
          <cell r="A12">
            <v>140</v>
          </cell>
          <cell r="B12">
            <v>76</v>
          </cell>
        </row>
        <row r="13">
          <cell r="A13">
            <v>75</v>
          </cell>
          <cell r="B13">
            <v>140.5</v>
          </cell>
        </row>
        <row r="14">
          <cell r="A14">
            <v>90</v>
          </cell>
          <cell r="B14">
            <v>142</v>
          </cell>
        </row>
        <row r="15">
          <cell r="A15">
            <v>20</v>
          </cell>
          <cell r="B15">
            <v>670</v>
          </cell>
        </row>
        <row r="16">
          <cell r="A16">
            <v>25</v>
          </cell>
          <cell r="B16">
            <v>117.7</v>
          </cell>
        </row>
        <row r="17">
          <cell r="A17">
            <v>32</v>
          </cell>
          <cell r="B17">
            <v>329</v>
          </cell>
        </row>
        <row r="18">
          <cell r="A18">
            <v>32</v>
          </cell>
          <cell r="B18">
            <v>164</v>
          </cell>
        </row>
        <row r="19">
          <cell r="A19">
            <v>32</v>
          </cell>
          <cell r="B19">
            <v>309</v>
          </cell>
        </row>
        <row r="20">
          <cell r="A20">
            <v>20</v>
          </cell>
          <cell r="B20">
            <v>497.5</v>
          </cell>
        </row>
        <row r="21">
          <cell r="A21">
            <v>32</v>
          </cell>
          <cell r="B21">
            <v>205</v>
          </cell>
        </row>
        <row r="22">
          <cell r="A22">
            <v>40</v>
          </cell>
          <cell r="B22">
            <v>112.6</v>
          </cell>
        </row>
        <row r="23">
          <cell r="A23">
            <v>63</v>
          </cell>
          <cell r="B23">
            <v>100</v>
          </cell>
        </row>
        <row r="24">
          <cell r="A24">
            <v>90</v>
          </cell>
          <cell r="B24">
            <v>128</v>
          </cell>
        </row>
        <row r="25">
          <cell r="A25">
            <v>75</v>
          </cell>
          <cell r="B25">
            <v>163.19999999999999</v>
          </cell>
        </row>
        <row r="26">
          <cell r="A26">
            <v>40</v>
          </cell>
          <cell r="B26">
            <v>97.2</v>
          </cell>
        </row>
        <row r="27">
          <cell r="A27">
            <v>32</v>
          </cell>
          <cell r="B27">
            <v>186.4</v>
          </cell>
        </row>
        <row r="28">
          <cell r="A28">
            <v>40</v>
          </cell>
          <cell r="B28">
            <v>238.5</v>
          </cell>
        </row>
        <row r="29">
          <cell r="A29">
            <v>63</v>
          </cell>
          <cell r="B29">
            <v>535.70000000000005</v>
          </cell>
        </row>
        <row r="30">
          <cell r="A30">
            <v>75</v>
          </cell>
          <cell r="B30">
            <v>110.44</v>
          </cell>
        </row>
        <row r="31">
          <cell r="A31">
            <v>90</v>
          </cell>
          <cell r="B31">
            <v>407.14</v>
          </cell>
        </row>
        <row r="32">
          <cell r="A32">
            <v>50</v>
          </cell>
          <cell r="B32">
            <v>136.75</v>
          </cell>
        </row>
        <row r="33">
          <cell r="A33">
            <v>50</v>
          </cell>
          <cell r="B33">
            <v>463.2</v>
          </cell>
        </row>
        <row r="34">
          <cell r="A34">
            <v>20</v>
          </cell>
          <cell r="B34">
            <v>543.6</v>
          </cell>
        </row>
        <row r="35">
          <cell r="A35">
            <v>32</v>
          </cell>
          <cell r="B35">
            <v>635.20000000000005</v>
          </cell>
        </row>
        <row r="36">
          <cell r="A36">
            <v>20</v>
          </cell>
          <cell r="B36">
            <v>134</v>
          </cell>
        </row>
        <row r="37">
          <cell r="A37">
            <v>20</v>
          </cell>
          <cell r="B37">
            <v>276</v>
          </cell>
        </row>
        <row r="38">
          <cell r="A38">
            <v>20</v>
          </cell>
          <cell r="B38">
            <v>152</v>
          </cell>
        </row>
        <row r="39">
          <cell r="A39">
            <v>20</v>
          </cell>
          <cell r="B39">
            <v>284</v>
          </cell>
        </row>
        <row r="40">
          <cell r="A40">
            <v>20</v>
          </cell>
          <cell r="B40">
            <v>169</v>
          </cell>
        </row>
        <row r="41">
          <cell r="A41">
            <v>20</v>
          </cell>
          <cell r="B41">
            <v>105</v>
          </cell>
        </row>
        <row r="42">
          <cell r="A42">
            <v>25</v>
          </cell>
          <cell r="B42">
            <v>180</v>
          </cell>
        </row>
        <row r="43">
          <cell r="A43">
            <v>40</v>
          </cell>
          <cell r="B43">
            <v>241</v>
          </cell>
        </row>
        <row r="44">
          <cell r="A44">
            <v>40</v>
          </cell>
          <cell r="B44">
            <v>229</v>
          </cell>
        </row>
        <row r="45">
          <cell r="A45">
            <v>40</v>
          </cell>
          <cell r="B45">
            <v>267</v>
          </cell>
        </row>
        <row r="46">
          <cell r="A46">
            <v>25</v>
          </cell>
          <cell r="B46">
            <v>227</v>
          </cell>
        </row>
        <row r="47">
          <cell r="A47">
            <v>20</v>
          </cell>
          <cell r="B47">
            <v>204</v>
          </cell>
        </row>
        <row r="48">
          <cell r="A48">
            <v>25</v>
          </cell>
          <cell r="B48">
            <v>346</v>
          </cell>
        </row>
        <row r="49">
          <cell r="A49">
            <v>50</v>
          </cell>
          <cell r="B49">
            <v>329</v>
          </cell>
        </row>
        <row r="50">
          <cell r="A50">
            <v>32</v>
          </cell>
          <cell r="B50">
            <v>202</v>
          </cell>
        </row>
        <row r="51">
          <cell r="A51">
            <v>32</v>
          </cell>
          <cell r="B51">
            <v>151</v>
          </cell>
        </row>
        <row r="52">
          <cell r="A52">
            <v>40</v>
          </cell>
          <cell r="B52">
            <v>187</v>
          </cell>
        </row>
        <row r="53">
          <cell r="A53">
            <v>40</v>
          </cell>
          <cell r="B53">
            <v>309</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1"/>
      <sheetName val="S.P2"/>
      <sheetName val="S.P3"/>
      <sheetName val="S.P4"/>
      <sheetName val="S.P5"/>
      <sheetName val="S.P6"/>
      <sheetName val="Feuil1"/>
      <sheetName val="Feuil2"/>
      <sheetName val="Feuil3"/>
      <sheetName val="S_P1"/>
      <sheetName val="Macro-Diam-interne"/>
      <sheetName val="Macro-Epaisseur"/>
      <sheetName val="Macro-Dexterne"/>
      <sheetName val="Macro-Long"/>
      <sheetName val="Macro-press"/>
      <sheetName val="Macro-cons"/>
      <sheetName val="Macro-colbrook"/>
      <sheetName val="S_P11"/>
      <sheetName val="S_P2"/>
      <sheetName val="S_P3"/>
      <sheetName val="S_P4"/>
      <sheetName val="S_P5"/>
      <sheetName val="S_P6"/>
      <sheetName val="Ancien SP"/>
      <sheetName val="Macro-Hardy-Cross"/>
      <sheetName val="Macro-Newton"/>
      <sheetName val="Macro-Pression"/>
    </sheetNames>
    <sheetDataSet>
      <sheetData sheetId="0">
        <row r="7">
          <cell r="E7" t="str">
            <v>Dirhams</v>
          </cell>
          <cell r="F7" t="str">
            <v>Yens</v>
          </cell>
          <cell r="G7" t="str">
            <v>Dirhams</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TUDE MGHASSINE"/>
      <sheetName val="Appr-GC(mghassine)"/>
      <sheetName val="Réhab"/>
      <sheetName val="GC 150m3 MGHASSINE"/>
      <sheetName val="Réservoir Hamraoua"/>
      <sheetName val="ETUDE_MGHASSINE"/>
      <sheetName val="GC_150m3_MGHASSINE"/>
      <sheetName val="Réservoir_Hamraoua"/>
      <sheetName val="ETUDE_MGHASSINE2"/>
      <sheetName val="GC_150m3_MGHASSINE2"/>
      <sheetName val="Réservoir_Hamraoua2"/>
      <sheetName val="ETUDE_MGHASSINE1"/>
      <sheetName val="GC_150m3_MGHASSINE1"/>
      <sheetName val="Réservoir_Hamraoua1"/>
      <sheetName val="Macro-Long"/>
      <sheetName val="S.P1"/>
      <sheetName val="ETUDE_MGHASSINE3"/>
      <sheetName val="GC_150m3_MGHASSINE3"/>
      <sheetName val="Réservoir_Hamraoua3"/>
      <sheetName val="BacheSR3NZ"/>
      <sheetName val="Macro-press"/>
    </sheetNames>
    <sheetDataSet>
      <sheetData sheetId="0"/>
      <sheetData sheetId="1"/>
      <sheetData sheetId="2"/>
      <sheetData sheetId="3">
        <row r="14">
          <cell r="J14">
            <v>0.7</v>
          </cell>
        </row>
        <row r="20">
          <cell r="J20">
            <v>3.7</v>
          </cell>
        </row>
        <row r="33">
          <cell r="J33">
            <v>5</v>
          </cell>
        </row>
        <row r="38">
          <cell r="J38">
            <v>0.4</v>
          </cell>
        </row>
      </sheetData>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refreshError="1"/>
      <sheetData sheetId="19" refreshError="1"/>
      <sheetData sheetId="2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ro"/>
      <sheetName val="F-Nz"/>
      <sheetName val="SP1-SP2"/>
      <sheetName val="Rés250SR2 NZ"/>
      <sheetName val="Rés200"/>
      <sheetName val="SR3NZ"/>
      <sheetName val="BacheSR3NZ"/>
      <sheetName val="loge SR3NZ"/>
      <sheetName val="RECAP NZ"/>
      <sheetName val="Appro MGH"/>
      <sheetName val="ET-MGH"/>
      <sheetName val="Réhab MGH"/>
      <sheetName val="GC 150m3 MGH"/>
      <sheetName val="Rés Ham"/>
      <sheetName val="RECAP NGH"/>
      <sheetName val="Appro SA"/>
      <sheetName val="ETUDE SA"/>
      <sheetName val="SP SA"/>
      <sheetName val="REH SA"/>
      <sheetName val="Sfor SA"/>
      <sheetName val="R300 SAi"/>
      <sheetName val="Bache SA"/>
      <sheetName val="loge SP"/>
      <sheetName val="RECAP S"/>
      <sheetName val="RECAP NMS T"/>
      <sheetName val="GC 150m3 MGHASSINE"/>
      <sheetName val="Rés250SR2_NZ"/>
      <sheetName val="loge_SR3NZ"/>
      <sheetName val="RECAP_NZ"/>
      <sheetName val="Appro_MGH"/>
      <sheetName val="Réhab_MGH"/>
      <sheetName val="GC_150m3_MGH"/>
      <sheetName val="Rés_Ham"/>
      <sheetName val="RECAP_NGH"/>
      <sheetName val="Appro_SA"/>
      <sheetName val="ETUDE_SA"/>
      <sheetName val="SP_SA"/>
      <sheetName val="REH_SA"/>
      <sheetName val="Sfor_SA"/>
      <sheetName val="R300_SAi"/>
      <sheetName val="Bache_SA"/>
      <sheetName val="loge_SP"/>
      <sheetName val="RECAP_S"/>
      <sheetName val="RECAP_NMS_T"/>
      <sheetName val="GC_150m3_MGHASSINE"/>
      <sheetName val="Laayoune-EP-CollPrx"/>
      <sheetName val="Macro-press"/>
      <sheetName val="Réservoir 250m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 SEV 150"/>
      <sheetName val="RE SEV 50"/>
      <sheetName val="RE. SET 150"/>
      <sheetName val="SR Gpe 1"/>
      <sheetName val="SP Gpe 1"/>
      <sheetName val="SP Gpe 4"/>
      <sheetName val="SURP Gpe 2"/>
      <sheetName val="SURP Gpe 3"/>
      <sheetName val="Récap GC"/>
      <sheetName val="Cond-tanger-asilah"/>
      <sheetName val="RECAP cond"/>
      <sheetName val="Macro-Diam-interne"/>
      <sheetName val="Macro-Epaisseur"/>
      <sheetName val="Macro-Dexterne"/>
      <sheetName val="Macro-Long"/>
      <sheetName val="Macro-press"/>
      <sheetName val="Macro-cons"/>
      <sheetName val="Macro-colbrook"/>
      <sheetName val="RE__SEV_150"/>
      <sheetName val="RE_SEV_50"/>
      <sheetName val="RE__SET_150"/>
      <sheetName val="SR_Gpe_1"/>
      <sheetName val="SP_Gpe_1"/>
      <sheetName val="SP_Gpe_4"/>
      <sheetName val="SURP_Gpe_2"/>
      <sheetName val="SURP_Gpe_3"/>
      <sheetName val="Récap_GC"/>
      <sheetName val="RECAP_cond"/>
      <sheetName val="BacheSR3NZ"/>
      <sheetName val="AN2"/>
      <sheetName val="SUIVI"/>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refreshError="1"/>
      <sheetData sheetId="28"/>
      <sheetData sheetId="29" refreshError="1"/>
      <sheetData sheetId="3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che 100 m3_SRET"/>
      <sheetName val="SRET"/>
      <sheetName val="loge G_SRET"/>
      <sheetName val="Bache 50 m3_SR1"/>
      <sheetName val="SR1 "/>
      <sheetName val="loge G_SR1"/>
      <sheetName val="Bache 50 m3_SR2"/>
      <sheetName val="SR2"/>
      <sheetName val="loge G_SR2"/>
      <sheetName val="Bache 50 m3_SR3"/>
      <sheetName val="SR3"/>
      <sheetName val="loge G_SR3"/>
      <sheetName val="Bache 50 m3_SR4"/>
      <sheetName val="SR4"/>
      <sheetName val="loge G_SR4"/>
      <sheetName val="Réservoir170m3"/>
      <sheetName val="loge G_Réserv"/>
      <sheetName val="Récap"/>
      <sheetName val="Approvisi. Génie-Civil"/>
      <sheetName val="Bache_100_m3_SRET"/>
      <sheetName val="loge_G_SRET"/>
      <sheetName val="Bache_50_m3_SR1"/>
      <sheetName val="SR1_"/>
      <sheetName val="loge_G_SR1"/>
      <sheetName val="Bache_50_m3_SR2"/>
      <sheetName val="loge_G_SR2"/>
      <sheetName val="Bache_50_m3_SR3"/>
      <sheetName val="loge_G_SR3"/>
      <sheetName val="Bache_50_m3_SR4"/>
      <sheetName val="loge_G_SR4"/>
      <sheetName val="loge_G_Réserv"/>
      <sheetName val="Approvisi__Génie-Civil"/>
      <sheetName val="RE SEV 50"/>
      <sheetName val="Macro-cons"/>
    </sheetNames>
    <sheetDataSet>
      <sheetData sheetId="0"/>
      <sheetData sheetId="1"/>
      <sheetData sheetId="2"/>
      <sheetData sheetId="3">
        <row r="11">
          <cell r="H11">
            <v>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r-NZAla"/>
      <sheetName val="NZALAT+B.AMMAR"/>
      <sheetName val="B.AMMAR "/>
      <sheetName val="Appr-Mghassine"/>
      <sheetName val="Mghassine"/>
      <sheetName val="Hamraoua"/>
      <sheetName val="Appr- SIDI ALI"/>
      <sheetName val="Sidi Ali"/>
      <sheetName val="Récap"/>
      <sheetName val="anc"/>
      <sheetName val="Bache 50 m3_SR1"/>
      <sheetName val="NZALAT+B_AMMAR"/>
      <sheetName val="B_AMMAR_"/>
      <sheetName val="Appr-_SIDI_ALI"/>
      <sheetName val="Sidi_Ali"/>
      <sheetName val="Bache_50_m3_SR1"/>
      <sheetName val="Param"/>
      <sheetName val="PASSERELLE1000"/>
      <sheetName val="calculs"/>
      <sheetName val="VRD"/>
    </sheetNames>
    <sheetDataSet>
      <sheetData sheetId="0"/>
      <sheetData sheetId="1"/>
      <sheetData sheetId="2"/>
      <sheetData sheetId="3"/>
      <sheetData sheetId="4"/>
      <sheetData sheetId="5"/>
      <sheetData sheetId="6"/>
      <sheetData sheetId="7"/>
      <sheetData sheetId="8">
        <row r="3">
          <cell r="C3">
            <v>100</v>
          </cell>
        </row>
      </sheetData>
      <sheetData sheetId="9"/>
      <sheetData sheetId="10" refreshError="1"/>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8"/>
  <sheetViews>
    <sheetView tabSelected="1" topLeftCell="A151" zoomScale="115" zoomScaleNormal="115" workbookViewId="0">
      <selection activeCell="B157" sqref="B157"/>
    </sheetView>
  </sheetViews>
  <sheetFormatPr baseColWidth="10" defaultColWidth="11.42578125" defaultRowHeight="12.75" x14ac:dyDescent="0.2"/>
  <cols>
    <col min="1" max="1" width="5.28515625" style="3" customWidth="1"/>
    <col min="2" max="2" width="74.7109375" style="3" customWidth="1"/>
    <col min="3" max="3" width="9.7109375" style="3" customWidth="1"/>
    <col min="4" max="4" width="11.28515625" style="3" customWidth="1"/>
    <col min="5" max="5" width="11.42578125" style="4" customWidth="1"/>
    <col min="6" max="6" width="14.7109375" style="4" customWidth="1"/>
    <col min="7" max="16384" width="11.42578125" style="3"/>
  </cols>
  <sheetData>
    <row r="1" spans="1:6" ht="0.75" customHeight="1" x14ac:dyDescent="0.2"/>
    <row r="2" spans="1:6" ht="3" customHeight="1" x14ac:dyDescent="0.2"/>
    <row r="3" spans="1:6" hidden="1" x14ac:dyDescent="0.2"/>
    <row r="4" spans="1:6" ht="15" x14ac:dyDescent="0.2">
      <c r="B4" s="82" t="s">
        <v>148</v>
      </c>
      <c r="C4" s="82"/>
      <c r="D4" s="82"/>
      <c r="E4" s="82"/>
    </row>
    <row r="5" spans="1:6" s="1" customFormat="1" x14ac:dyDescent="0.2">
      <c r="A5" s="87" t="s">
        <v>152</v>
      </c>
      <c r="B5" s="88"/>
      <c r="C5" s="88"/>
      <c r="D5" s="88"/>
      <c r="E5" s="88"/>
      <c r="F5" s="88"/>
    </row>
    <row r="6" spans="1:6" s="1" customFormat="1" x14ac:dyDescent="0.2">
      <c r="A6" s="88"/>
      <c r="B6" s="88"/>
      <c r="C6" s="88"/>
      <c r="D6" s="88"/>
      <c r="E6" s="88"/>
      <c r="F6" s="88"/>
    </row>
    <row r="7" spans="1:6" s="1" customFormat="1" ht="36.75" customHeight="1" x14ac:dyDescent="0.2">
      <c r="A7" s="82" t="s">
        <v>151</v>
      </c>
      <c r="B7" s="82"/>
      <c r="C7" s="82"/>
      <c r="D7" s="82"/>
      <c r="E7" s="82"/>
      <c r="F7" s="82"/>
    </row>
    <row r="8" spans="1:6" s="1" customFormat="1" ht="15" x14ac:dyDescent="0.25">
      <c r="A8" s="11"/>
      <c r="B8" s="11"/>
      <c r="C8" s="11"/>
      <c r="D8" s="11"/>
      <c r="E8" s="11"/>
      <c r="F8" s="11"/>
    </row>
    <row r="9" spans="1:6" s="5" customFormat="1" ht="15" x14ac:dyDescent="0.25">
      <c r="A9" s="6"/>
      <c r="B9" s="49" t="s">
        <v>128</v>
      </c>
      <c r="C9" s="7"/>
      <c r="D9" s="8"/>
      <c r="E9" s="9"/>
      <c r="F9" s="9"/>
    </row>
    <row r="10" spans="1:6" s="5" customFormat="1" ht="15.75" thickBot="1" x14ac:dyDescent="0.3">
      <c r="A10" s="6"/>
      <c r="B10" s="49" t="s">
        <v>129</v>
      </c>
      <c r="C10" s="7"/>
      <c r="D10" s="8"/>
      <c r="E10" s="9"/>
      <c r="F10" s="9"/>
    </row>
    <row r="11" spans="1:6" s="1" customFormat="1" ht="44.25" customHeight="1" thickBot="1" x14ac:dyDescent="0.25">
      <c r="A11" s="15" t="s">
        <v>25</v>
      </c>
      <c r="B11" s="13" t="s">
        <v>13</v>
      </c>
      <c r="C11" s="10" t="s">
        <v>14</v>
      </c>
      <c r="D11" s="10" t="s">
        <v>11</v>
      </c>
      <c r="E11" s="15" t="s">
        <v>30</v>
      </c>
      <c r="F11" s="15" t="s">
        <v>29</v>
      </c>
    </row>
    <row r="12" spans="1:6" ht="16.5" thickBot="1" x14ac:dyDescent="0.25">
      <c r="A12" s="37" t="str">
        <f>IF(C13="", "",MAX(#REF!)+1)</f>
        <v/>
      </c>
      <c r="B12" s="79" t="s">
        <v>123</v>
      </c>
      <c r="C12" s="80"/>
      <c r="D12" s="80"/>
      <c r="E12" s="80"/>
      <c r="F12" s="81"/>
    </row>
    <row r="13" spans="1:6" s="12" customFormat="1" ht="16.5" thickBot="1" x14ac:dyDescent="0.25">
      <c r="A13" s="39"/>
      <c r="B13" s="18" t="s">
        <v>32</v>
      </c>
      <c r="C13" s="16"/>
      <c r="D13" s="17"/>
      <c r="E13" s="19"/>
      <c r="F13" s="2"/>
    </row>
    <row r="14" spans="1:6" s="12" customFormat="1" ht="72" customHeight="1" x14ac:dyDescent="0.2">
      <c r="A14" s="40">
        <f>IF(C14="", "",MAX(A$12:A13)+1)</f>
        <v>1</v>
      </c>
      <c r="B14" s="41" t="s">
        <v>27</v>
      </c>
      <c r="C14" s="24" t="s">
        <v>12</v>
      </c>
      <c r="D14" s="24">
        <f>+ROUND(D19*0.8*0.6,0)</f>
        <v>298</v>
      </c>
      <c r="E14" s="24"/>
      <c r="F14" s="24"/>
    </row>
    <row r="15" spans="1:6" s="12" customFormat="1" ht="60" customHeight="1" thickBot="1" x14ac:dyDescent="0.25">
      <c r="A15" s="37">
        <f>IF(C15="", "",MAX(A$12:A14)+1)</f>
        <v>2</v>
      </c>
      <c r="B15" s="42" t="s">
        <v>9</v>
      </c>
      <c r="C15" s="38" t="s">
        <v>12</v>
      </c>
      <c r="D15" s="27">
        <f>+ROUND(D19*0.6*0.1,0)</f>
        <v>37</v>
      </c>
      <c r="E15" s="27"/>
      <c r="F15" s="27"/>
    </row>
    <row r="16" spans="1:6" s="12" customFormat="1" ht="16.5" thickBot="1" x14ac:dyDescent="0.25">
      <c r="A16" s="37" t="str">
        <f>IF(C16="", "",MAX(A$12:A15)+1)</f>
        <v/>
      </c>
      <c r="B16" s="51" t="s">
        <v>33</v>
      </c>
      <c r="C16" s="52"/>
      <c r="D16" s="52"/>
      <c r="E16" s="52"/>
      <c r="F16" s="53"/>
    </row>
    <row r="17" spans="1:6" s="12" customFormat="1" ht="47.25" x14ac:dyDescent="0.2">
      <c r="A17" s="37" t="str">
        <f>IF(C17="", "",MAX(A$12:A16)+1)</f>
        <v/>
      </c>
      <c r="B17" s="29" t="s">
        <v>16</v>
      </c>
      <c r="C17" s="28"/>
      <c r="D17" s="28"/>
      <c r="E17" s="28"/>
      <c r="F17" s="28"/>
    </row>
    <row r="18" spans="1:6" s="12" customFormat="1" ht="15.75" x14ac:dyDescent="0.2">
      <c r="A18" s="37">
        <f>IF(C18="", "",MAX(A$12:A17)+1)</f>
        <v>3</v>
      </c>
      <c r="B18" s="22" t="s">
        <v>48</v>
      </c>
      <c r="C18" s="24" t="s">
        <v>3</v>
      </c>
      <c r="D18" s="24">
        <v>620</v>
      </c>
      <c r="E18" s="24"/>
      <c r="F18" s="24"/>
    </row>
    <row r="19" spans="1:6" s="12" customFormat="1" ht="60" customHeight="1" thickBot="1" x14ac:dyDescent="0.25">
      <c r="A19" s="37">
        <f>IF(C19="", "",MAX(A$12:A18)+1)</f>
        <v>4</v>
      </c>
      <c r="B19" s="31" t="s">
        <v>10</v>
      </c>
      <c r="C19" s="27" t="s">
        <v>3</v>
      </c>
      <c r="D19" s="24">
        <f>D18</f>
        <v>620</v>
      </c>
      <c r="E19" s="27"/>
      <c r="F19" s="27"/>
    </row>
    <row r="20" spans="1:6" ht="16.5" thickBot="1" x14ac:dyDescent="0.25">
      <c r="A20" s="37" t="str">
        <f>IF(C20="", "",MAX(A$12:A19)+1)</f>
        <v/>
      </c>
      <c r="B20" s="57" t="s">
        <v>34</v>
      </c>
      <c r="C20" s="58"/>
      <c r="D20" s="58"/>
      <c r="E20" s="58"/>
      <c r="F20" s="59"/>
    </row>
    <row r="21" spans="1:6" s="12" customFormat="1" ht="16.5" thickBot="1" x14ac:dyDescent="0.25">
      <c r="A21" s="37" t="str">
        <f>IF(C21="", "",MAX(A$12:A20)+1)</f>
        <v/>
      </c>
      <c r="B21" s="51" t="s">
        <v>32</v>
      </c>
      <c r="C21" s="52"/>
      <c r="D21" s="52"/>
      <c r="E21" s="52"/>
      <c r="F21" s="53"/>
    </row>
    <row r="22" spans="1:6" s="12" customFormat="1" ht="79.5" customHeight="1" x14ac:dyDescent="0.2">
      <c r="A22" s="37">
        <f>IF(C22="", "",MAX(A$12:A21)+1)</f>
        <v>5</v>
      </c>
      <c r="B22" s="29" t="s">
        <v>28</v>
      </c>
      <c r="C22" s="28" t="s">
        <v>12</v>
      </c>
      <c r="D22" s="28">
        <f>+ROUND(D29*0.6*0.8,0)</f>
        <v>803</v>
      </c>
      <c r="E22" s="28"/>
      <c r="F22" s="28"/>
    </row>
    <row r="23" spans="1:6" s="12" customFormat="1" ht="60" customHeight="1" thickBot="1" x14ac:dyDescent="0.25">
      <c r="A23" s="37">
        <f>IF(C23="", "",MAX(A$12:A22)+1)</f>
        <v>6</v>
      </c>
      <c r="B23" s="31" t="s">
        <v>9</v>
      </c>
      <c r="C23" s="27" t="s">
        <v>12</v>
      </c>
      <c r="D23" s="27">
        <f>+ROUND(D29*0.6*0.1,0)</f>
        <v>100</v>
      </c>
      <c r="E23" s="27"/>
      <c r="F23" s="27"/>
    </row>
    <row r="24" spans="1:6" s="12" customFormat="1" ht="16.5" thickBot="1" x14ac:dyDescent="0.25">
      <c r="A24" s="37" t="str">
        <f>IF(C24="", "",MAX(A$12:A23)+1)</f>
        <v/>
      </c>
      <c r="B24" s="51" t="s">
        <v>35</v>
      </c>
      <c r="C24" s="52"/>
      <c r="D24" s="52"/>
      <c r="E24" s="52"/>
      <c r="F24" s="53"/>
    </row>
    <row r="25" spans="1:6" s="12" customFormat="1" ht="63" x14ac:dyDescent="0.2">
      <c r="A25" s="37" t="str">
        <f>IF(C25="", "",MAX(A$12:A24)+1)</f>
        <v/>
      </c>
      <c r="B25" s="29" t="s">
        <v>23</v>
      </c>
      <c r="C25" s="28"/>
      <c r="D25" s="28"/>
      <c r="E25" s="28"/>
      <c r="F25" s="28"/>
    </row>
    <row r="26" spans="1:6" s="12" customFormat="1" ht="15.75" x14ac:dyDescent="0.2">
      <c r="A26" s="37">
        <f>IF(C26="", "",MAX(A$12:A25)+1)</f>
        <v>7</v>
      </c>
      <c r="B26" s="22" t="s">
        <v>49</v>
      </c>
      <c r="C26" s="24" t="s">
        <v>17</v>
      </c>
      <c r="D26" s="24">
        <v>722</v>
      </c>
      <c r="E26" s="24"/>
      <c r="F26" s="24"/>
    </row>
    <row r="27" spans="1:6" s="12" customFormat="1" ht="15.75" x14ac:dyDescent="0.2">
      <c r="A27" s="37">
        <f>IF(C27="", "",MAX(A$12:A26)+1)</f>
        <v>8</v>
      </c>
      <c r="B27" s="22" t="s">
        <v>46</v>
      </c>
      <c r="C27" s="24" t="s">
        <v>17</v>
      </c>
      <c r="D27" s="24">
        <v>910</v>
      </c>
      <c r="E27" s="24"/>
      <c r="F27" s="24"/>
    </row>
    <row r="28" spans="1:6" s="12" customFormat="1" ht="15.75" x14ac:dyDescent="0.2">
      <c r="A28" s="37">
        <f>IF(C28="", "",MAX(A$12:A27)+1)</f>
        <v>9</v>
      </c>
      <c r="B28" s="22" t="s">
        <v>47</v>
      </c>
      <c r="C28" s="24" t="s">
        <v>17</v>
      </c>
      <c r="D28" s="24">
        <v>40</v>
      </c>
      <c r="E28" s="24"/>
      <c r="F28" s="24"/>
    </row>
    <row r="29" spans="1:6" s="12" customFormat="1" ht="57" customHeight="1" thickBot="1" x14ac:dyDescent="0.25">
      <c r="A29" s="37">
        <f>IF(C29="", "",MAX(A$12:A28)+1)</f>
        <v>10</v>
      </c>
      <c r="B29" s="31" t="s">
        <v>10</v>
      </c>
      <c r="C29" s="27" t="s">
        <v>3</v>
      </c>
      <c r="D29" s="27">
        <f>D28+D27+D26</f>
        <v>1672</v>
      </c>
      <c r="E29" s="27"/>
      <c r="F29" s="27"/>
    </row>
    <row r="30" spans="1:6" s="12" customFormat="1" ht="16.5" thickBot="1" x14ac:dyDescent="0.25">
      <c r="A30" s="37" t="str">
        <f>IF(C30="", "",MAX(A$12:A29)+1)</f>
        <v/>
      </c>
      <c r="B30" s="51" t="s">
        <v>36</v>
      </c>
      <c r="C30" s="52"/>
      <c r="D30" s="52"/>
      <c r="E30" s="52"/>
      <c r="F30" s="53"/>
    </row>
    <row r="31" spans="1:6" s="12" customFormat="1" ht="85.5" customHeight="1" x14ac:dyDescent="0.2">
      <c r="A31" s="37" t="str">
        <f>IF(C31="", "",MAX(A$12:A30)+1)</f>
        <v/>
      </c>
      <c r="B31" s="29" t="s">
        <v>18</v>
      </c>
      <c r="C31" s="28"/>
      <c r="D31" s="28"/>
      <c r="E31" s="28"/>
      <c r="F31" s="28"/>
    </row>
    <row r="32" spans="1:6" s="12" customFormat="1" ht="57" customHeight="1" x14ac:dyDescent="0.2">
      <c r="A32" s="37">
        <f>IF(C32="", "",MAX(A$12:A31)+1)</f>
        <v>11</v>
      </c>
      <c r="B32" s="22" t="s">
        <v>74</v>
      </c>
      <c r="C32" s="24" t="s">
        <v>4</v>
      </c>
      <c r="D32" s="24">
        <v>2</v>
      </c>
      <c r="E32" s="24"/>
      <c r="F32" s="24"/>
    </row>
    <row r="33" spans="1:9" s="12" customFormat="1" ht="47.25" x14ac:dyDescent="0.2">
      <c r="A33" s="37">
        <f>IF(C33="", "",MAX(A$12:A32)+1)</f>
        <v>12</v>
      </c>
      <c r="B33" s="22" t="s">
        <v>75</v>
      </c>
      <c r="C33" s="24" t="s">
        <v>4</v>
      </c>
      <c r="D33" s="24">
        <v>1</v>
      </c>
      <c r="E33" s="24"/>
      <c r="F33" s="24"/>
    </row>
    <row r="34" spans="1:9" s="1" customFormat="1" ht="72.75" customHeight="1" thickBot="1" x14ac:dyDescent="0.25">
      <c r="A34" s="37">
        <f>IF(C34="", "",MAX(A$12:A33)+1)</f>
        <v>13</v>
      </c>
      <c r="B34" s="31" t="s">
        <v>76</v>
      </c>
      <c r="C34" s="27" t="s">
        <v>4</v>
      </c>
      <c r="D34" s="27">
        <v>2</v>
      </c>
      <c r="E34" s="27"/>
      <c r="F34" s="27"/>
    </row>
    <row r="35" spans="1:9" s="1" customFormat="1" ht="16.5" customHeight="1" thickBot="1" x14ac:dyDescent="0.25">
      <c r="A35" s="37" t="str">
        <f>IF(C35="", "",MAX(A$12:A34)+1)</f>
        <v/>
      </c>
      <c r="B35" s="85" t="s">
        <v>38</v>
      </c>
      <c r="C35" s="86"/>
      <c r="D35" s="86"/>
      <c r="E35" s="86"/>
      <c r="F35" s="53"/>
    </row>
    <row r="36" spans="1:9" customFormat="1" ht="47.25" x14ac:dyDescent="0.2">
      <c r="A36" s="37">
        <f>IF(C36="", "",MAX(A$12:A35)+1)</f>
        <v>14</v>
      </c>
      <c r="B36" s="22" t="s">
        <v>26</v>
      </c>
      <c r="C36" s="28" t="s">
        <v>19</v>
      </c>
      <c r="D36" s="28">
        <v>212</v>
      </c>
      <c r="E36" s="28"/>
      <c r="F36" s="28"/>
    </row>
    <row r="37" spans="1:9" customFormat="1" ht="63.75" thickBot="1" x14ac:dyDescent="0.25">
      <c r="A37" s="37">
        <f>IF(C37="", "",MAX(A$12:A36)+1)</f>
        <v>15</v>
      </c>
      <c r="B37" s="22" t="s">
        <v>31</v>
      </c>
      <c r="C37" s="24" t="s">
        <v>19</v>
      </c>
      <c r="D37" s="24">
        <v>55</v>
      </c>
      <c r="E37" s="24"/>
      <c r="F37" s="24"/>
      <c r="I37" s="60"/>
    </row>
    <row r="38" spans="1:9" ht="16.5" thickBot="1" x14ac:dyDescent="0.25">
      <c r="A38" s="37" t="str">
        <f>IF(C38="", "",MAX(A$12:A37)+1)</f>
        <v/>
      </c>
      <c r="B38" s="79" t="s">
        <v>130</v>
      </c>
      <c r="C38" s="80"/>
      <c r="D38" s="80"/>
      <c r="E38" s="80"/>
      <c r="F38" s="81"/>
    </row>
    <row r="39" spans="1:9" s="1" customFormat="1" ht="16.5" thickBot="1" x14ac:dyDescent="0.25">
      <c r="A39" s="37" t="str">
        <f>IF(C39="", "",MAX(A$12:A38)+1)</f>
        <v/>
      </c>
      <c r="B39" s="76" t="s">
        <v>73</v>
      </c>
      <c r="C39" s="77"/>
      <c r="D39" s="77"/>
      <c r="E39" s="77"/>
      <c r="F39" s="78"/>
    </row>
    <row r="40" spans="1:9" s="1" customFormat="1" ht="47.25" x14ac:dyDescent="0.2">
      <c r="A40" s="37">
        <f>IF(C40="", "",MAX(A$12:A39)+1)</f>
        <v>16</v>
      </c>
      <c r="B40" s="22" t="s">
        <v>50</v>
      </c>
      <c r="C40" s="36" t="s">
        <v>0</v>
      </c>
      <c r="D40" s="36">
        <v>56</v>
      </c>
      <c r="E40" s="36"/>
      <c r="F40" s="36"/>
    </row>
    <row r="41" spans="1:9" s="1" customFormat="1" ht="15.75" x14ac:dyDescent="0.2">
      <c r="A41" s="37">
        <f>IF(C41="", "",MAX(A$12:A40)+1)</f>
        <v>17</v>
      </c>
      <c r="B41" s="22" t="s">
        <v>79</v>
      </c>
      <c r="C41" s="27" t="s">
        <v>0</v>
      </c>
      <c r="D41" s="27">
        <v>7</v>
      </c>
      <c r="E41" s="27"/>
      <c r="F41" s="27"/>
    </row>
    <row r="42" spans="1:9" s="1" customFormat="1" ht="15.75" x14ac:dyDescent="0.2">
      <c r="A42" s="37">
        <f>IF(C42="", "",MAX(A$12:A41)+1)</f>
        <v>18</v>
      </c>
      <c r="B42" s="22" t="s">
        <v>132</v>
      </c>
      <c r="C42" s="27" t="s">
        <v>0</v>
      </c>
      <c r="D42" s="27">
        <v>5</v>
      </c>
      <c r="E42" s="27"/>
      <c r="F42" s="27"/>
    </row>
    <row r="43" spans="1:9" s="1" customFormat="1" ht="32.25" customHeight="1" x14ac:dyDescent="0.2">
      <c r="A43" s="37">
        <f>IF(C43="", "",MAX(A$12:A42)+1)</f>
        <v>19</v>
      </c>
      <c r="B43" s="22" t="s">
        <v>133</v>
      </c>
      <c r="C43" s="27" t="s">
        <v>0</v>
      </c>
      <c r="D43" s="27">
        <v>8</v>
      </c>
      <c r="E43" s="27"/>
      <c r="F43" s="27"/>
    </row>
    <row r="44" spans="1:9" s="1" customFormat="1" ht="45.75" customHeight="1" x14ac:dyDescent="0.2">
      <c r="A44" s="37">
        <f>IF(C44="", "",MAX(A$12:A43)+1)</f>
        <v>20</v>
      </c>
      <c r="B44" s="22" t="s">
        <v>134</v>
      </c>
      <c r="C44" s="27" t="s">
        <v>0</v>
      </c>
      <c r="D44" s="27">
        <v>22</v>
      </c>
      <c r="E44" s="27"/>
      <c r="F44" s="27"/>
    </row>
    <row r="45" spans="1:9" s="1" customFormat="1" ht="63" x14ac:dyDescent="0.2">
      <c r="A45" s="37">
        <f>IF(C45="", "",MAX(A$12:A44)+1)</f>
        <v>21</v>
      </c>
      <c r="B45" s="22" t="s">
        <v>51</v>
      </c>
      <c r="C45" s="27" t="s">
        <v>2</v>
      </c>
      <c r="D45" s="27">
        <v>3200</v>
      </c>
      <c r="E45" s="27"/>
      <c r="F45" s="27"/>
    </row>
    <row r="46" spans="1:9" s="1" customFormat="1" ht="47.25" x14ac:dyDescent="0.2">
      <c r="A46" s="37">
        <f>IF(C46="", "",MAX(A$12:A45)+1)</f>
        <v>22</v>
      </c>
      <c r="B46" s="22" t="s">
        <v>52</v>
      </c>
      <c r="C46" s="27" t="s">
        <v>1</v>
      </c>
      <c r="D46" s="27">
        <v>84</v>
      </c>
      <c r="E46" s="27"/>
      <c r="F46" s="27"/>
    </row>
    <row r="47" spans="1:9" s="1" customFormat="1" ht="15.75" x14ac:dyDescent="0.2">
      <c r="A47" s="37">
        <f>IF(C47="", "",MAX(A$12:A46)+1)</f>
        <v>23</v>
      </c>
      <c r="B47" s="22" t="s">
        <v>135</v>
      </c>
      <c r="C47" s="27" t="s">
        <v>1</v>
      </c>
      <c r="D47" s="27">
        <v>110</v>
      </c>
      <c r="E47" s="27"/>
      <c r="F47" s="27"/>
    </row>
    <row r="48" spans="1:9" s="1" customFormat="1" ht="15.75" x14ac:dyDescent="0.2">
      <c r="A48" s="37">
        <f>IF(C48="", "",MAX(A$12:A47)+1)</f>
        <v>24</v>
      </c>
      <c r="B48" s="22" t="s">
        <v>40</v>
      </c>
      <c r="C48" s="23" t="s">
        <v>1</v>
      </c>
      <c r="D48" s="24">
        <v>8</v>
      </c>
      <c r="E48" s="24"/>
      <c r="F48" s="27"/>
    </row>
    <row r="49" spans="1:6" s="1" customFormat="1" ht="31.5" x14ac:dyDescent="0.2">
      <c r="A49" s="37">
        <f>IF(C49="", "",MAX(A$12:A48)+1)</f>
        <v>25</v>
      </c>
      <c r="B49" s="22" t="s">
        <v>144</v>
      </c>
      <c r="C49" s="23" t="s">
        <v>1</v>
      </c>
      <c r="D49" s="24">
        <v>22</v>
      </c>
      <c r="E49" s="24"/>
      <c r="F49" s="27"/>
    </row>
    <row r="50" spans="1:6" s="1" customFormat="1" ht="69.75" customHeight="1" x14ac:dyDescent="0.2">
      <c r="A50" s="37">
        <f>IF(C50="", "",MAX(A$12:A49)+1)</f>
        <v>26</v>
      </c>
      <c r="B50" s="22" t="s">
        <v>53</v>
      </c>
      <c r="C50" s="27" t="s">
        <v>4</v>
      </c>
      <c r="D50" s="27">
        <v>1</v>
      </c>
      <c r="E50" s="24"/>
      <c r="F50" s="27"/>
    </row>
    <row r="51" spans="1:6" s="1" customFormat="1" ht="41.25" customHeight="1" x14ac:dyDescent="0.2">
      <c r="A51" s="37">
        <f>IF(C51="", "",MAX(A$12:A50)+1)</f>
        <v>27</v>
      </c>
      <c r="B51" s="22" t="s">
        <v>54</v>
      </c>
      <c r="C51" s="27" t="s">
        <v>4</v>
      </c>
      <c r="D51" s="27">
        <v>1</v>
      </c>
      <c r="E51" s="27"/>
      <c r="F51" s="27"/>
    </row>
    <row r="52" spans="1:6" s="1" customFormat="1" ht="41.25" customHeight="1" x14ac:dyDescent="0.2">
      <c r="A52" s="37">
        <f>IF(C52="", "",MAX(A$12:A51)+1)</f>
        <v>28</v>
      </c>
      <c r="B52" s="22" t="s">
        <v>80</v>
      </c>
      <c r="C52" s="27" t="s">
        <v>4</v>
      </c>
      <c r="D52" s="27">
        <v>1</v>
      </c>
      <c r="E52" s="27"/>
      <c r="F52" s="27"/>
    </row>
    <row r="53" spans="1:6" s="1" customFormat="1" ht="19.899999999999999" customHeight="1" x14ac:dyDescent="0.2">
      <c r="A53" s="37">
        <f>IF(C53="", "",MAX(A$12:A52)+1)</f>
        <v>29</v>
      </c>
      <c r="B53" s="22" t="s">
        <v>136</v>
      </c>
      <c r="C53" s="27" t="s">
        <v>3</v>
      </c>
      <c r="D53" s="27">
        <v>3.5</v>
      </c>
      <c r="E53" s="27"/>
      <c r="F53" s="27"/>
    </row>
    <row r="54" spans="1:6" s="1" customFormat="1" ht="40.5" customHeight="1" x14ac:dyDescent="0.2">
      <c r="A54" s="37">
        <f>IF(C54="", "",MAX(A$12:A53)+1)</f>
        <v>30</v>
      </c>
      <c r="B54" s="22" t="s">
        <v>55</v>
      </c>
      <c r="C54" s="27" t="s">
        <v>4</v>
      </c>
      <c r="D54" s="27">
        <v>1</v>
      </c>
      <c r="E54" s="27"/>
      <c r="F54" s="27"/>
    </row>
    <row r="55" spans="1:6" s="1" customFormat="1" ht="31.5" customHeight="1" x14ac:dyDescent="0.2">
      <c r="A55" s="37">
        <f>IF(C55="", "",MAX(A$12:A54)+1)</f>
        <v>31</v>
      </c>
      <c r="B55" s="22" t="s">
        <v>56</v>
      </c>
      <c r="C55" s="27" t="s">
        <v>1</v>
      </c>
      <c r="D55" s="27">
        <v>105</v>
      </c>
      <c r="E55" s="27"/>
      <c r="F55" s="27"/>
    </row>
    <row r="56" spans="1:6" s="1" customFormat="1" ht="40.5" customHeight="1" x14ac:dyDescent="0.2">
      <c r="A56" s="37">
        <f>IF(C56="", "",MAX(A$12:A55)+1)</f>
        <v>32</v>
      </c>
      <c r="B56" s="22" t="s">
        <v>57</v>
      </c>
      <c r="C56" s="27" t="s">
        <v>1</v>
      </c>
      <c r="D56" s="27">
        <v>8</v>
      </c>
      <c r="E56" s="27"/>
      <c r="F56" s="27"/>
    </row>
    <row r="57" spans="1:6" s="1" customFormat="1" ht="31.5" x14ac:dyDescent="0.2">
      <c r="A57" s="37">
        <f>IF(C57="", "",MAX(A$12:A56)+1)</f>
        <v>33</v>
      </c>
      <c r="B57" s="22" t="s">
        <v>58</v>
      </c>
      <c r="C57" s="27" t="s">
        <v>5</v>
      </c>
      <c r="D57" s="27">
        <v>28</v>
      </c>
      <c r="E57" s="27"/>
      <c r="F57" s="27"/>
    </row>
    <row r="58" spans="1:6" s="1" customFormat="1" ht="27.75" customHeight="1" x14ac:dyDescent="0.2">
      <c r="A58" s="37">
        <f>IF(C58="", "",MAX(A$12:A57)+1)</f>
        <v>34</v>
      </c>
      <c r="B58" s="22" t="s">
        <v>59</v>
      </c>
      <c r="C58" s="27" t="s">
        <v>60</v>
      </c>
      <c r="D58" s="27">
        <v>95</v>
      </c>
      <c r="E58" s="27"/>
      <c r="F58" s="27"/>
    </row>
    <row r="59" spans="1:6" s="1" customFormat="1" ht="30" customHeight="1" x14ac:dyDescent="0.2">
      <c r="A59" s="37">
        <f>IF(C59="", "",MAX(A$12:A58)+1)</f>
        <v>35</v>
      </c>
      <c r="B59" s="22" t="s">
        <v>61</v>
      </c>
      <c r="C59" s="27" t="s">
        <v>3</v>
      </c>
      <c r="D59" s="27">
        <v>8</v>
      </c>
      <c r="E59" s="27"/>
      <c r="F59" s="27"/>
    </row>
    <row r="60" spans="1:6" s="1" customFormat="1" ht="40.5" customHeight="1" x14ac:dyDescent="0.2">
      <c r="A60" s="37">
        <f>IF(C60="", "",MAX(A$12:A59)+1)</f>
        <v>36</v>
      </c>
      <c r="B60" s="22" t="s">
        <v>62</v>
      </c>
      <c r="C60" s="27" t="s">
        <v>4</v>
      </c>
      <c r="D60" s="27">
        <v>1</v>
      </c>
      <c r="E60" s="27"/>
      <c r="F60" s="27"/>
    </row>
    <row r="61" spans="1:6" s="1" customFormat="1" ht="18" customHeight="1" thickBot="1" x14ac:dyDescent="0.25">
      <c r="A61" s="37">
        <f>IF(C61="", "",MAX(A$12:A60)+1)</f>
        <v>37</v>
      </c>
      <c r="B61" s="22" t="s">
        <v>116</v>
      </c>
      <c r="C61" s="27" t="s">
        <v>3</v>
      </c>
      <c r="D61" s="27">
        <v>18</v>
      </c>
      <c r="E61" s="27"/>
      <c r="F61" s="27"/>
    </row>
    <row r="62" spans="1:6" s="1" customFormat="1" ht="16.5" thickBot="1" x14ac:dyDescent="0.25">
      <c r="A62" s="37" t="str">
        <f>IF(C62="", "",MAX(A$12:A61)+1)</f>
        <v/>
      </c>
      <c r="B62" s="54" t="s">
        <v>37</v>
      </c>
      <c r="C62" s="55"/>
      <c r="D62" s="55"/>
      <c r="E62" s="55"/>
      <c r="F62" s="56"/>
    </row>
    <row r="63" spans="1:6" s="1" customFormat="1" ht="17.25" customHeight="1" thickBot="1" x14ac:dyDescent="0.25">
      <c r="A63" s="37" t="str">
        <f>IF(C63="", "",MAX(A$12:A62)+1)</f>
        <v/>
      </c>
      <c r="B63" s="46" t="s">
        <v>6</v>
      </c>
      <c r="C63" s="47"/>
      <c r="D63" s="47"/>
      <c r="E63" s="47"/>
      <c r="F63" s="48"/>
    </row>
    <row r="64" spans="1:6" s="32" customFormat="1" ht="15.75" x14ac:dyDescent="0.2">
      <c r="A64" s="37">
        <f>IF(C64="", "",MAX(A$12:A63)+1)</f>
        <v>38</v>
      </c>
      <c r="B64" s="29" t="s">
        <v>77</v>
      </c>
      <c r="C64" s="27" t="s">
        <v>4</v>
      </c>
      <c r="D64" s="27">
        <v>1</v>
      </c>
      <c r="E64" s="27"/>
      <c r="F64" s="27"/>
    </row>
    <row r="65" spans="1:6" s="32" customFormat="1" ht="15.75" x14ac:dyDescent="0.2">
      <c r="A65" s="37">
        <f>IF(C65="", "",MAX(A$12:A64)+1)</f>
        <v>39</v>
      </c>
      <c r="B65" s="29" t="s">
        <v>78</v>
      </c>
      <c r="C65" s="27" t="s">
        <v>4</v>
      </c>
      <c r="D65" s="27">
        <v>1</v>
      </c>
      <c r="E65" s="27"/>
      <c r="F65" s="27"/>
    </row>
    <row r="66" spans="1:6" s="1" customFormat="1" ht="31.5" x14ac:dyDescent="0.2">
      <c r="A66" s="37">
        <f>IF(C66="", "",MAX(A$12:A65)+1)</f>
        <v>40</v>
      </c>
      <c r="B66" s="22" t="s">
        <v>63</v>
      </c>
      <c r="C66" s="27" t="s">
        <v>4</v>
      </c>
      <c r="D66" s="27">
        <v>2</v>
      </c>
      <c r="E66" s="27"/>
      <c r="F66" s="27"/>
    </row>
    <row r="67" spans="1:6" s="1" customFormat="1" ht="31.5" x14ac:dyDescent="0.2">
      <c r="A67" s="37">
        <f>IF(C67="", "",MAX(A$12:A66)+1)</f>
        <v>41</v>
      </c>
      <c r="B67" s="22" t="s">
        <v>64</v>
      </c>
      <c r="C67" s="27" t="s">
        <v>4</v>
      </c>
      <c r="D67" s="27">
        <v>1</v>
      </c>
      <c r="E67" s="27"/>
      <c r="F67" s="27"/>
    </row>
    <row r="68" spans="1:6" s="33" customFormat="1" ht="31.5" x14ac:dyDescent="0.2">
      <c r="A68" s="37">
        <f>IF(C68="", "",MAX(A$12:A67)+1)</f>
        <v>42</v>
      </c>
      <c r="B68" s="22" t="s">
        <v>65</v>
      </c>
      <c r="C68" s="27" t="s">
        <v>4</v>
      </c>
      <c r="D68" s="27">
        <v>1</v>
      </c>
      <c r="E68" s="27"/>
      <c r="F68" s="27"/>
    </row>
    <row r="69" spans="1:6" s="34" customFormat="1" ht="15.75" x14ac:dyDescent="0.2">
      <c r="A69" s="37">
        <f>IF(C69="", "",MAX(A$12:A68)+1)</f>
        <v>43</v>
      </c>
      <c r="B69" s="22" t="s">
        <v>137</v>
      </c>
      <c r="C69" s="27" t="s">
        <v>4</v>
      </c>
      <c r="D69" s="27">
        <v>1</v>
      </c>
      <c r="E69" s="27"/>
      <c r="F69" s="27"/>
    </row>
    <row r="70" spans="1:6" s="34" customFormat="1" ht="31.5" x14ac:dyDescent="0.2">
      <c r="A70" s="37">
        <f>IF(C70="", "",MAX(A$12:A69)+1)</f>
        <v>44</v>
      </c>
      <c r="B70" s="22" t="s">
        <v>66</v>
      </c>
      <c r="C70" s="27" t="s">
        <v>4</v>
      </c>
      <c r="D70" s="27">
        <v>2</v>
      </c>
      <c r="E70" s="27"/>
      <c r="F70" s="27"/>
    </row>
    <row r="71" spans="1:6" s="34" customFormat="1" ht="31.5" x14ac:dyDescent="0.2">
      <c r="A71" s="37">
        <f>IF(C71="", "",MAX(A$12:A70)+1)</f>
        <v>45</v>
      </c>
      <c r="B71" s="22" t="s">
        <v>43</v>
      </c>
      <c r="C71" s="27" t="s">
        <v>4</v>
      </c>
      <c r="D71" s="27">
        <v>1</v>
      </c>
      <c r="E71" s="27"/>
      <c r="F71" s="27"/>
    </row>
    <row r="72" spans="1:6" s="34" customFormat="1" ht="31.5" x14ac:dyDescent="0.2">
      <c r="A72" s="37">
        <f>IF(C72="", "",MAX(A$12:A71)+1)</f>
        <v>46</v>
      </c>
      <c r="B72" s="22" t="s">
        <v>67</v>
      </c>
      <c r="C72" s="27" t="s">
        <v>4</v>
      </c>
      <c r="D72" s="27">
        <v>1</v>
      </c>
      <c r="E72" s="27"/>
      <c r="F72" s="27"/>
    </row>
    <row r="73" spans="1:6" s="35" customFormat="1" ht="31.5" x14ac:dyDescent="0.2">
      <c r="A73" s="37">
        <f>IF(C73="", "",MAX(A$12:A72)+1)</f>
        <v>47</v>
      </c>
      <c r="B73" s="22" t="s">
        <v>68</v>
      </c>
      <c r="C73" s="27" t="s">
        <v>4</v>
      </c>
      <c r="D73" s="27">
        <v>1</v>
      </c>
      <c r="E73" s="27"/>
      <c r="F73" s="27"/>
    </row>
    <row r="74" spans="1:6" s="35" customFormat="1" ht="32.25" thickBot="1" x14ac:dyDescent="0.25">
      <c r="A74" s="37">
        <f>IF(C74="", "",MAX(A$12:A73)+1)</f>
        <v>48</v>
      </c>
      <c r="B74" s="31" t="s">
        <v>69</v>
      </c>
      <c r="C74" s="27" t="s">
        <v>4</v>
      </c>
      <c r="D74" s="27">
        <v>1</v>
      </c>
      <c r="E74" s="27"/>
      <c r="F74" s="27"/>
    </row>
    <row r="75" spans="1:6" s="35" customFormat="1" ht="15.75" customHeight="1" thickBot="1" x14ac:dyDescent="0.25">
      <c r="A75" s="37" t="str">
        <f>IF(C75="", "",MAX(A$12:A74)+1)</f>
        <v/>
      </c>
      <c r="B75" s="46" t="s">
        <v>7</v>
      </c>
      <c r="C75" s="47"/>
      <c r="D75" s="47"/>
      <c r="E75" s="47"/>
      <c r="F75" s="48"/>
    </row>
    <row r="76" spans="1:6" s="35" customFormat="1" ht="42.75" customHeight="1" x14ac:dyDescent="0.2">
      <c r="A76" s="37">
        <f>IF(C76="", "",MAX(A$12:A75)+1)</f>
        <v>49</v>
      </c>
      <c r="B76" s="29" t="s">
        <v>117</v>
      </c>
      <c r="C76" s="36" t="s">
        <v>4</v>
      </c>
      <c r="D76" s="36">
        <v>1</v>
      </c>
      <c r="E76" s="36"/>
      <c r="F76" s="36"/>
    </row>
    <row r="77" spans="1:6" s="35" customFormat="1" ht="31.5" x14ac:dyDescent="0.2">
      <c r="A77" s="37">
        <f>IF(C77="", "",MAX(A$12:A76)+1)</f>
        <v>50</v>
      </c>
      <c r="B77" s="22" t="s">
        <v>15</v>
      </c>
      <c r="C77" s="27" t="s">
        <v>4</v>
      </c>
      <c r="D77" s="27">
        <v>1</v>
      </c>
      <c r="E77" s="27"/>
      <c r="F77" s="27"/>
    </row>
    <row r="78" spans="1:6" s="35" customFormat="1" ht="31.5" x14ac:dyDescent="0.2">
      <c r="A78" s="37">
        <f>IF(C78="", "",MAX(A$12:A77)+1)</f>
        <v>51</v>
      </c>
      <c r="B78" s="22" t="s">
        <v>24</v>
      </c>
      <c r="C78" s="27" t="s">
        <v>4</v>
      </c>
      <c r="D78" s="27">
        <v>1</v>
      </c>
      <c r="E78" s="27"/>
      <c r="F78" s="27"/>
    </row>
    <row r="79" spans="1:6" s="35" customFormat="1" ht="15.75" x14ac:dyDescent="0.2">
      <c r="A79" s="37">
        <f>IF(C79="", "",MAX(A$12:A78)+1)</f>
        <v>52</v>
      </c>
      <c r="B79" s="22" t="s">
        <v>139</v>
      </c>
      <c r="C79" s="27" t="s">
        <v>4</v>
      </c>
      <c r="D79" s="27">
        <v>1</v>
      </c>
      <c r="E79" s="27"/>
      <c r="F79" s="27"/>
    </row>
    <row r="80" spans="1:6" s="35" customFormat="1" ht="15.75" x14ac:dyDescent="0.2">
      <c r="A80" s="37">
        <f>IF(C80="", "",MAX(A$12:A79)+1)</f>
        <v>53</v>
      </c>
      <c r="B80" s="22" t="s">
        <v>118</v>
      </c>
      <c r="C80" s="27" t="s">
        <v>4</v>
      </c>
      <c r="D80" s="27">
        <v>1</v>
      </c>
      <c r="E80" s="27"/>
      <c r="F80" s="27"/>
    </row>
    <row r="81" spans="1:6" s="35" customFormat="1" ht="15.75" x14ac:dyDescent="0.2">
      <c r="A81" s="37">
        <f>IF(C81="", "",MAX(A$12:A80)+1)</f>
        <v>54</v>
      </c>
      <c r="B81" s="22" t="s">
        <v>119</v>
      </c>
      <c r="C81" s="27" t="s">
        <v>4</v>
      </c>
      <c r="D81" s="27">
        <v>1</v>
      </c>
      <c r="E81" s="27"/>
      <c r="F81" s="27"/>
    </row>
    <row r="82" spans="1:6" s="35" customFormat="1" ht="31.5" x14ac:dyDescent="0.2">
      <c r="A82" s="37">
        <f>IF(C82="", "",MAX(A$12:A81)+1)</f>
        <v>55</v>
      </c>
      <c r="B82" s="22" t="s">
        <v>120</v>
      </c>
      <c r="C82" s="27" t="s">
        <v>4</v>
      </c>
      <c r="D82" s="27">
        <v>1</v>
      </c>
      <c r="E82" s="27"/>
      <c r="F82" s="27"/>
    </row>
    <row r="83" spans="1:6" s="35" customFormat="1" ht="31.5" x14ac:dyDescent="0.2">
      <c r="A83" s="37">
        <f>IF(C83="", "",MAX(A$12:A82)+1)</f>
        <v>56</v>
      </c>
      <c r="B83" s="22" t="s">
        <v>121</v>
      </c>
      <c r="C83" s="27" t="s">
        <v>4</v>
      </c>
      <c r="D83" s="27">
        <v>1</v>
      </c>
      <c r="E83" s="27"/>
      <c r="F83" s="27"/>
    </row>
    <row r="84" spans="1:6" s="35" customFormat="1" ht="31.5" x14ac:dyDescent="0.2">
      <c r="A84" s="37">
        <f>IF(C84="", "",MAX(A$12:A83)+1)</f>
        <v>57</v>
      </c>
      <c r="B84" s="22" t="s">
        <v>63</v>
      </c>
      <c r="C84" s="27" t="s">
        <v>4</v>
      </c>
      <c r="D84" s="27">
        <v>2</v>
      </c>
      <c r="E84" s="27"/>
      <c r="F84" s="27"/>
    </row>
    <row r="85" spans="1:6" s="35" customFormat="1" ht="31.5" x14ac:dyDescent="0.2">
      <c r="A85" s="37">
        <f>IF(C85="", "",MAX(A$12:A84)+1)</f>
        <v>58</v>
      </c>
      <c r="B85" s="22" t="s">
        <v>64</v>
      </c>
      <c r="C85" s="27" t="s">
        <v>4</v>
      </c>
      <c r="D85" s="27">
        <v>1</v>
      </c>
      <c r="E85" s="27"/>
      <c r="F85" s="27"/>
    </row>
    <row r="86" spans="1:6" s="35" customFormat="1" ht="36.75" customHeight="1" thickBot="1" x14ac:dyDescent="0.25">
      <c r="A86" s="37">
        <f>IF(C86="", "",MAX(A$12:A85)+1)</f>
        <v>59</v>
      </c>
      <c r="B86" s="31" t="s">
        <v>138</v>
      </c>
      <c r="C86" s="27" t="s">
        <v>4</v>
      </c>
      <c r="D86" s="27">
        <v>1</v>
      </c>
      <c r="E86" s="27"/>
      <c r="F86" s="27"/>
    </row>
    <row r="87" spans="1:6" s="32" customFormat="1" ht="15.75" customHeight="1" thickBot="1" x14ac:dyDescent="0.25">
      <c r="A87" s="37" t="str">
        <f>IF(C87="", "",MAX(A$12:A86)+1)</f>
        <v/>
      </c>
      <c r="B87" s="46" t="s">
        <v>70</v>
      </c>
      <c r="C87" s="47"/>
      <c r="D87" s="47"/>
      <c r="E87" s="47"/>
      <c r="F87" s="48"/>
    </row>
    <row r="88" spans="1:6" s="35" customFormat="1" ht="31.5" x14ac:dyDescent="0.2">
      <c r="A88" s="37">
        <f>IF(C88="", "",MAX(A$12:A87)+1)</f>
        <v>60</v>
      </c>
      <c r="B88" s="29" t="s">
        <v>15</v>
      </c>
      <c r="C88" s="36" t="s">
        <v>4</v>
      </c>
      <c r="D88" s="36">
        <v>2</v>
      </c>
      <c r="E88" s="36"/>
      <c r="F88" s="36"/>
    </row>
    <row r="89" spans="1:6" s="35" customFormat="1" ht="31.5" x14ac:dyDescent="0.2">
      <c r="A89" s="37">
        <f>IF(C89="", "",MAX(A$12:A88)+1)</f>
        <v>61</v>
      </c>
      <c r="B89" s="22" t="s">
        <v>24</v>
      </c>
      <c r="C89" s="27" t="s">
        <v>4</v>
      </c>
      <c r="D89" s="27">
        <v>1</v>
      </c>
      <c r="E89" s="27"/>
      <c r="F89" s="27"/>
    </row>
    <row r="90" spans="1:6" s="35" customFormat="1" ht="31.5" x14ac:dyDescent="0.2">
      <c r="A90" s="37">
        <f>IF(C90="", "",MAX(A$12:A89)+1)</f>
        <v>62</v>
      </c>
      <c r="B90" s="22" t="s">
        <v>71</v>
      </c>
      <c r="C90" s="27" t="s">
        <v>4</v>
      </c>
      <c r="D90" s="27">
        <v>2</v>
      </c>
      <c r="E90" s="27"/>
      <c r="F90" s="27"/>
    </row>
    <row r="91" spans="1:6" s="35" customFormat="1" ht="33.75" customHeight="1" thickBot="1" x14ac:dyDescent="0.25">
      <c r="A91" s="37">
        <f>IF(C91="", "",MAX(A$12:A90)+1)</f>
        <v>63</v>
      </c>
      <c r="B91" s="22" t="s">
        <v>72</v>
      </c>
      <c r="C91" s="27" t="s">
        <v>4</v>
      </c>
      <c r="D91" s="27">
        <v>1</v>
      </c>
      <c r="E91" s="27"/>
      <c r="F91" s="27"/>
    </row>
    <row r="92" spans="1:6" s="1" customFormat="1" ht="16.5" customHeight="1" thickBot="1" x14ac:dyDescent="0.25">
      <c r="A92" s="37" t="str">
        <f>IF(C92="", "",MAX(A$12:A91)+1)</f>
        <v/>
      </c>
      <c r="B92" s="46" t="s">
        <v>8</v>
      </c>
      <c r="C92" s="47"/>
      <c r="D92" s="47"/>
      <c r="E92" s="47"/>
      <c r="F92" s="48"/>
    </row>
    <row r="93" spans="1:6" s="1" customFormat="1" ht="15.75" x14ac:dyDescent="0.2">
      <c r="A93" s="37">
        <f>IF(C93="", "",MAX(A$12:A92)+1)</f>
        <v>64</v>
      </c>
      <c r="B93" s="29" t="s">
        <v>44</v>
      </c>
      <c r="C93" s="28" t="s">
        <v>4</v>
      </c>
      <c r="D93" s="28">
        <v>1</v>
      </c>
      <c r="E93" s="28"/>
      <c r="F93" s="28"/>
    </row>
    <row r="94" spans="1:6" s="1" customFormat="1" ht="31.5" x14ac:dyDescent="0.2">
      <c r="A94" s="37">
        <f>IF(C94="", "",MAX(A$12:A93)+1)</f>
        <v>65</v>
      </c>
      <c r="B94" s="22" t="s">
        <v>24</v>
      </c>
      <c r="C94" s="24" t="s">
        <v>4</v>
      </c>
      <c r="D94" s="24">
        <v>1</v>
      </c>
      <c r="E94" s="24"/>
      <c r="F94" s="24"/>
    </row>
    <row r="95" spans="1:6" s="1" customFormat="1" ht="32.25" thickBot="1" x14ac:dyDescent="0.25">
      <c r="A95" s="37">
        <f>IF(C95="", "",MAX(A$12:A94)+1)</f>
        <v>66</v>
      </c>
      <c r="B95" s="31" t="s">
        <v>45</v>
      </c>
      <c r="C95" s="27" t="s">
        <v>4</v>
      </c>
      <c r="D95" s="27">
        <v>1</v>
      </c>
      <c r="E95" s="27"/>
      <c r="F95" s="27"/>
    </row>
    <row r="96" spans="1:6" s="1" customFormat="1" ht="16.5" thickBot="1" x14ac:dyDescent="0.25">
      <c r="A96" s="37" t="str">
        <f>IF(C96="", "",MAX(A$12:A95)+1)</f>
        <v/>
      </c>
      <c r="B96" s="54" t="s">
        <v>42</v>
      </c>
      <c r="C96" s="55"/>
      <c r="D96" s="55"/>
      <c r="E96" s="55"/>
      <c r="F96" s="56"/>
    </row>
    <row r="97" spans="1:9" s="1" customFormat="1" ht="47.25" x14ac:dyDescent="0.2">
      <c r="A97" s="37">
        <f>IF(C97="", "",MAX(A$12:A96)+1)</f>
        <v>67</v>
      </c>
      <c r="B97" s="29" t="s">
        <v>41</v>
      </c>
      <c r="C97" s="30" t="s">
        <v>4</v>
      </c>
      <c r="D97" s="28">
        <v>1</v>
      </c>
      <c r="E97" s="28"/>
      <c r="F97" s="24"/>
    </row>
    <row r="98" spans="1:9" s="1" customFormat="1" ht="55.5" customHeight="1" thickBot="1" x14ac:dyDescent="0.25">
      <c r="A98" s="37">
        <f>IF(C98="", "",MAX(A$12:A97)+1)</f>
        <v>68</v>
      </c>
      <c r="B98" s="31" t="s">
        <v>141</v>
      </c>
      <c r="C98" s="26" t="s">
        <v>4</v>
      </c>
      <c r="D98" s="27">
        <v>1</v>
      </c>
      <c r="E98" s="27"/>
      <c r="F98" s="24"/>
    </row>
    <row r="99" spans="1:9" ht="16.5" thickBot="1" x14ac:dyDescent="0.25">
      <c r="A99" s="37" t="str">
        <f>IF(C99="", "",MAX(A$12:A98)+1)</f>
        <v/>
      </c>
      <c r="B99" s="54" t="s">
        <v>125</v>
      </c>
      <c r="C99" s="55"/>
      <c r="D99" s="55"/>
      <c r="E99" s="55"/>
      <c r="F99" s="61"/>
      <c r="G99" s="25"/>
    </row>
    <row r="100" spans="1:9" ht="64.5" thickBot="1" x14ac:dyDescent="0.25">
      <c r="A100" s="37">
        <f>IF(C100="", "",MAX(A$12:A99)+1)</f>
        <v>69</v>
      </c>
      <c r="B100" s="63" t="s">
        <v>140</v>
      </c>
      <c r="C100" s="27" t="s">
        <v>3</v>
      </c>
      <c r="D100" s="27">
        <v>40</v>
      </c>
      <c r="E100" s="27"/>
      <c r="F100" s="27"/>
      <c r="G100" s="25"/>
      <c r="I100" s="62"/>
    </row>
    <row r="101" spans="1:9" s="1" customFormat="1" ht="16.5" thickBot="1" x14ac:dyDescent="0.25">
      <c r="A101" s="37" t="str">
        <f>IF(C101="", "",MAX(A$12:A100)+1)</f>
        <v/>
      </c>
      <c r="B101" s="79" t="s">
        <v>126</v>
      </c>
      <c r="C101" s="80"/>
      <c r="D101" s="80"/>
      <c r="E101" s="80"/>
      <c r="F101" s="81"/>
    </row>
    <row r="102" spans="1:9" s="1" customFormat="1" ht="16.5" thickBot="1" x14ac:dyDescent="0.25">
      <c r="A102" s="37" t="str">
        <f>IF(C102="", "",MAX(A$12:A101)+1)</f>
        <v/>
      </c>
      <c r="B102" s="76" t="s">
        <v>100</v>
      </c>
      <c r="C102" s="77"/>
      <c r="D102" s="77"/>
      <c r="E102" s="77"/>
      <c r="F102" s="78"/>
    </row>
    <row r="103" spans="1:9" s="1" customFormat="1" ht="31.5" x14ac:dyDescent="0.2">
      <c r="A103" s="37">
        <f>IF(C103="", "",MAX(A$12:A102)+1)</f>
        <v>70</v>
      </c>
      <c r="B103" s="29" t="s">
        <v>101</v>
      </c>
      <c r="C103" s="30" t="s">
        <v>0</v>
      </c>
      <c r="D103" s="28">
        <v>26</v>
      </c>
      <c r="E103" s="28"/>
      <c r="F103" s="44"/>
    </row>
    <row r="104" spans="1:9" s="1" customFormat="1" ht="15.75" x14ac:dyDescent="0.2">
      <c r="A104" s="37">
        <f>IF(C104="", "",MAX(A$12:A103)+1)</f>
        <v>71</v>
      </c>
      <c r="B104" s="22" t="s">
        <v>132</v>
      </c>
      <c r="C104" s="23" t="s">
        <v>0</v>
      </c>
      <c r="D104" s="24">
        <v>1.5</v>
      </c>
      <c r="E104" s="24"/>
      <c r="F104" s="21"/>
    </row>
    <row r="105" spans="1:9" s="1" customFormat="1" ht="15.75" x14ac:dyDescent="0.2">
      <c r="A105" s="37">
        <f>IF(C105="", "",MAX(A$12:A104)+1)</f>
        <v>72</v>
      </c>
      <c r="B105" s="22" t="s">
        <v>102</v>
      </c>
      <c r="C105" s="23" t="s">
        <v>0</v>
      </c>
      <c r="D105" s="24">
        <v>9.5</v>
      </c>
      <c r="E105" s="24"/>
      <c r="F105" s="21"/>
      <c r="G105" s="4"/>
    </row>
    <row r="106" spans="1:9" s="1" customFormat="1" ht="31.5" x14ac:dyDescent="0.2">
      <c r="A106" s="37">
        <f>IF(C106="", "",MAX(A$12:A105)+1)</f>
        <v>73</v>
      </c>
      <c r="B106" s="22" t="s">
        <v>142</v>
      </c>
      <c r="C106" s="23" t="s">
        <v>0</v>
      </c>
      <c r="D106" s="24">
        <v>21</v>
      </c>
      <c r="E106" s="24"/>
      <c r="F106" s="21"/>
      <c r="G106" s="4"/>
    </row>
    <row r="107" spans="1:9" s="1" customFormat="1" ht="31.5" x14ac:dyDescent="0.2">
      <c r="A107" s="37">
        <f>IF(C107="", "",MAX(A$12:A106)+1)</f>
        <v>74</v>
      </c>
      <c r="B107" s="22" t="s">
        <v>103</v>
      </c>
      <c r="C107" s="23" t="s">
        <v>2</v>
      </c>
      <c r="D107" s="24">
        <v>2112</v>
      </c>
      <c r="E107" s="24"/>
      <c r="F107" s="21"/>
      <c r="G107" s="4"/>
    </row>
    <row r="108" spans="1:9" s="1" customFormat="1" ht="15.75" x14ac:dyDescent="0.2">
      <c r="A108" s="37">
        <f>IF(C108="", "",MAX(A$12:A107)+1)</f>
        <v>75</v>
      </c>
      <c r="B108" s="22" t="s">
        <v>39</v>
      </c>
      <c r="C108" s="23" t="s">
        <v>1</v>
      </c>
      <c r="D108" s="24">
        <v>65</v>
      </c>
      <c r="E108" s="24"/>
      <c r="F108" s="21"/>
      <c r="G108" s="4"/>
    </row>
    <row r="109" spans="1:9" s="1" customFormat="1" ht="15.75" x14ac:dyDescent="0.2">
      <c r="A109" s="37">
        <f>IF(C109="", "",MAX(A$12:A108)+1)</f>
        <v>76</v>
      </c>
      <c r="B109" s="22" t="s">
        <v>40</v>
      </c>
      <c r="C109" s="23" t="s">
        <v>1</v>
      </c>
      <c r="D109" s="24">
        <v>18</v>
      </c>
      <c r="E109" s="24"/>
      <c r="F109" s="21"/>
    </row>
    <row r="110" spans="1:9" s="1" customFormat="1" ht="15.75" x14ac:dyDescent="0.2">
      <c r="A110" s="37">
        <f>IF(C110="", "",MAX(A$12:A109)+1)</f>
        <v>77</v>
      </c>
      <c r="B110" s="22" t="s">
        <v>104</v>
      </c>
      <c r="C110" s="23" t="s">
        <v>1</v>
      </c>
      <c r="D110" s="24">
        <v>170</v>
      </c>
      <c r="E110" s="24"/>
      <c r="F110" s="21"/>
    </row>
    <row r="111" spans="1:9" s="1" customFormat="1" ht="31.5" x14ac:dyDescent="0.2">
      <c r="A111" s="37">
        <f>IF(C111="", "",MAX(A$12:A110)+1)</f>
        <v>78</v>
      </c>
      <c r="B111" s="22" t="s">
        <v>105</v>
      </c>
      <c r="C111" s="23" t="s">
        <v>91</v>
      </c>
      <c r="D111" s="24">
        <v>2</v>
      </c>
      <c r="E111" s="24"/>
      <c r="F111" s="21"/>
    </row>
    <row r="112" spans="1:9" s="1" customFormat="1" ht="15.75" x14ac:dyDescent="0.2">
      <c r="A112" s="37">
        <f>IF(C112="", "",MAX(A$12:A111)+1)</f>
        <v>79</v>
      </c>
      <c r="B112" s="22" t="s">
        <v>106</v>
      </c>
      <c r="C112" s="23" t="s">
        <v>3</v>
      </c>
      <c r="D112" s="24">
        <v>20</v>
      </c>
      <c r="E112" s="24"/>
      <c r="F112" s="21"/>
    </row>
    <row r="113" spans="1:6" s="1" customFormat="1" ht="31.5" x14ac:dyDescent="0.2">
      <c r="A113" s="37">
        <f>IF(C113="", "",MAX(A$12:A112)+1)</f>
        <v>80</v>
      </c>
      <c r="B113" s="22" t="s">
        <v>107</v>
      </c>
      <c r="C113" s="23" t="s">
        <v>3</v>
      </c>
      <c r="D113" s="24">
        <v>8</v>
      </c>
      <c r="E113" s="24"/>
      <c r="F113" s="21"/>
    </row>
    <row r="114" spans="1:6" s="1" customFormat="1" ht="31.5" x14ac:dyDescent="0.2">
      <c r="A114" s="37" t="str">
        <f>IF(C114="", "",MAX(A$12:A113)+1)</f>
        <v/>
      </c>
      <c r="B114" s="22" t="s">
        <v>108</v>
      </c>
      <c r="C114" s="23"/>
      <c r="D114" s="24"/>
      <c r="E114" s="24"/>
      <c r="F114" s="21"/>
    </row>
    <row r="115" spans="1:6" s="1" customFormat="1" ht="15.75" x14ac:dyDescent="0.2">
      <c r="A115" s="37">
        <f>IF(C115="", "",MAX(A$12:A114)+1)</f>
        <v>81</v>
      </c>
      <c r="B115" s="22" t="s">
        <v>109</v>
      </c>
      <c r="C115" s="23" t="s">
        <v>4</v>
      </c>
      <c r="D115" s="24">
        <v>2</v>
      </c>
      <c r="E115" s="24"/>
      <c r="F115" s="21"/>
    </row>
    <row r="116" spans="1:6" s="1" customFormat="1" ht="31.5" x14ac:dyDescent="0.2">
      <c r="A116" s="37">
        <f>IF(C116="", "",MAX(A$12:A115)+1)</f>
        <v>82</v>
      </c>
      <c r="B116" s="22" t="s">
        <v>110</v>
      </c>
      <c r="C116" s="23" t="s">
        <v>4</v>
      </c>
      <c r="D116" s="24">
        <v>2</v>
      </c>
      <c r="E116" s="24"/>
      <c r="F116" s="21"/>
    </row>
    <row r="117" spans="1:6" s="1" customFormat="1" ht="32.25" customHeight="1" x14ac:dyDescent="0.2">
      <c r="A117" s="37">
        <f>IF(C117="", "",MAX(A$12:A116)+1)</f>
        <v>83</v>
      </c>
      <c r="B117" s="22" t="s">
        <v>143</v>
      </c>
      <c r="C117" s="23" t="s">
        <v>4</v>
      </c>
      <c r="D117" s="24">
        <v>2</v>
      </c>
      <c r="E117" s="24"/>
      <c r="F117" s="21"/>
    </row>
    <row r="118" spans="1:6" s="1" customFormat="1" ht="15.75" x14ac:dyDescent="0.2">
      <c r="A118" s="37">
        <f>IF(C118="", "",MAX(A$12:A117)+1)</f>
        <v>84</v>
      </c>
      <c r="B118" s="22" t="s">
        <v>111</v>
      </c>
      <c r="C118" s="23" t="s">
        <v>1</v>
      </c>
      <c r="D118" s="24">
        <v>170</v>
      </c>
      <c r="E118" s="24"/>
      <c r="F118" s="21"/>
    </row>
    <row r="119" spans="1:6" s="1" customFormat="1" ht="15.75" x14ac:dyDescent="0.2">
      <c r="A119" s="37">
        <f>IF(C119="", "",MAX(A$12:A118)+1)</f>
        <v>85</v>
      </c>
      <c r="B119" s="22" t="s">
        <v>112</v>
      </c>
      <c r="C119" s="23" t="s">
        <v>1</v>
      </c>
      <c r="D119" s="24">
        <v>16</v>
      </c>
      <c r="E119" s="24"/>
      <c r="F119" s="21"/>
    </row>
    <row r="120" spans="1:6" s="1" customFormat="1" ht="26.25" customHeight="1" x14ac:dyDescent="0.2">
      <c r="A120" s="37">
        <f>IF(C120="", "",MAX(A$12:A119)+1)</f>
        <v>86</v>
      </c>
      <c r="B120" s="22" t="s">
        <v>113</v>
      </c>
      <c r="C120" s="23" t="s">
        <v>1</v>
      </c>
      <c r="D120" s="24">
        <v>18</v>
      </c>
      <c r="E120" s="24"/>
      <c r="F120" s="21"/>
    </row>
    <row r="121" spans="1:6" s="1" customFormat="1" ht="31.5" x14ac:dyDescent="0.2">
      <c r="A121" s="37">
        <f>IF(C121="", "",MAX(A$12:A120)+1)</f>
        <v>87</v>
      </c>
      <c r="B121" s="22" t="s">
        <v>144</v>
      </c>
      <c r="C121" s="23" t="s">
        <v>1</v>
      </c>
      <c r="D121" s="24">
        <v>30</v>
      </c>
      <c r="E121" s="24"/>
      <c r="F121" s="21"/>
    </row>
    <row r="122" spans="1:6" s="1" customFormat="1" ht="31.5" x14ac:dyDescent="0.2">
      <c r="A122" s="37" t="str">
        <f>IF(C122="", "",MAX(A$12:A121)+1)</f>
        <v/>
      </c>
      <c r="B122" s="22" t="s">
        <v>114</v>
      </c>
      <c r="C122" s="23"/>
      <c r="D122" s="24"/>
      <c r="E122" s="24"/>
      <c r="F122" s="21"/>
    </row>
    <row r="123" spans="1:6" s="1" customFormat="1" ht="16.5" thickBot="1" x14ac:dyDescent="0.25">
      <c r="A123" s="37">
        <f>IF(C123="", "",MAX(A$12:A122)+1)</f>
        <v>88</v>
      </c>
      <c r="B123" s="31" t="s">
        <v>115</v>
      </c>
      <c r="C123" s="26" t="s">
        <v>0</v>
      </c>
      <c r="D123" s="27">
        <v>32</v>
      </c>
      <c r="E123" s="27"/>
      <c r="F123" s="45"/>
    </row>
    <row r="124" spans="1:6" s="1" customFormat="1" ht="16.5" thickBot="1" x14ac:dyDescent="0.25">
      <c r="A124" s="37" t="str">
        <f>IF(C124="", "",MAX(A$12:A123)+1)</f>
        <v/>
      </c>
      <c r="B124" s="54" t="s">
        <v>92</v>
      </c>
      <c r="C124" s="55"/>
      <c r="D124" s="55"/>
      <c r="E124" s="55"/>
      <c r="F124" s="56"/>
    </row>
    <row r="125" spans="1:6" s="1" customFormat="1" ht="31.5" x14ac:dyDescent="0.2">
      <c r="A125" s="37">
        <f>IF(C125="", "",MAX(A$12:A124)+1)</f>
        <v>89</v>
      </c>
      <c r="B125" s="22" t="s">
        <v>93</v>
      </c>
      <c r="C125" s="26" t="s">
        <v>81</v>
      </c>
      <c r="D125" s="24">
        <v>1</v>
      </c>
      <c r="E125" s="24"/>
      <c r="F125" s="24"/>
    </row>
    <row r="126" spans="1:6" s="1" customFormat="1" ht="15.75" x14ac:dyDescent="0.2">
      <c r="A126" s="37">
        <f>IF(C126="", "",MAX(A$12:A125)+1)</f>
        <v>90</v>
      </c>
      <c r="B126" s="22" t="s">
        <v>94</v>
      </c>
      <c r="C126" s="23" t="s">
        <v>91</v>
      </c>
      <c r="D126" s="24">
        <v>1</v>
      </c>
      <c r="E126" s="24"/>
      <c r="F126" s="24"/>
    </row>
    <row r="127" spans="1:6" s="1" customFormat="1" ht="32.25" thickBot="1" x14ac:dyDescent="0.25">
      <c r="A127" s="37">
        <f>IF(C127="", "",MAX(A$12:A126)+1)</f>
        <v>91</v>
      </c>
      <c r="B127" s="22" t="s">
        <v>95</v>
      </c>
      <c r="C127" s="23" t="s">
        <v>91</v>
      </c>
      <c r="D127" s="24">
        <v>1</v>
      </c>
      <c r="E127" s="24"/>
      <c r="F127" s="24"/>
    </row>
    <row r="128" spans="1:6" s="1" customFormat="1" ht="16.5" thickBot="1" x14ac:dyDescent="0.25">
      <c r="A128" s="37" t="str">
        <f>IF(C128="", "",MAX(A$12:A127)+1)</f>
        <v/>
      </c>
      <c r="B128" s="54" t="s">
        <v>82</v>
      </c>
      <c r="C128" s="55"/>
      <c r="D128" s="55"/>
      <c r="E128" s="55"/>
      <c r="F128" s="56"/>
    </row>
    <row r="129" spans="1:9" s="1" customFormat="1" ht="33.75" customHeight="1" x14ac:dyDescent="0.2">
      <c r="A129" s="37">
        <f>IF(C129="", "",MAX(A$12:A128)+1)</f>
        <v>92</v>
      </c>
      <c r="B129" s="22" t="s">
        <v>131</v>
      </c>
      <c r="C129" s="23" t="s">
        <v>4</v>
      </c>
      <c r="D129" s="24">
        <v>1</v>
      </c>
      <c r="E129" s="24"/>
      <c r="F129" s="24"/>
    </row>
    <row r="130" spans="1:9" s="1" customFormat="1" ht="15.75" x14ac:dyDescent="0.2">
      <c r="A130" s="37">
        <f>IF(C130="", "",MAX(A$12:A129)+1)</f>
        <v>93</v>
      </c>
      <c r="B130" s="22" t="s">
        <v>83</v>
      </c>
      <c r="C130" s="23" t="s">
        <v>4</v>
      </c>
      <c r="D130" s="24">
        <v>1</v>
      </c>
      <c r="E130" s="24"/>
      <c r="F130" s="24"/>
      <c r="G130" s="50"/>
    </row>
    <row r="131" spans="1:9" s="1" customFormat="1" ht="47.25" x14ac:dyDescent="0.2">
      <c r="A131" s="37">
        <f>IF(C131="", "",MAX(A$12:A130)+1)</f>
        <v>94</v>
      </c>
      <c r="B131" s="22" t="s">
        <v>145</v>
      </c>
      <c r="C131" s="23" t="s">
        <v>19</v>
      </c>
      <c r="D131" s="24">
        <v>70</v>
      </c>
      <c r="E131" s="24"/>
      <c r="F131" s="24"/>
    </row>
    <row r="132" spans="1:9" s="1" customFormat="1" ht="47.25" x14ac:dyDescent="0.2">
      <c r="A132" s="37">
        <f>IF(C132="", "",MAX(A$12:A131)+1)</f>
        <v>95</v>
      </c>
      <c r="B132" s="22" t="s">
        <v>84</v>
      </c>
      <c r="C132" s="23" t="s">
        <v>4</v>
      </c>
      <c r="D132" s="24">
        <v>1</v>
      </c>
      <c r="E132" s="24"/>
      <c r="F132" s="24"/>
    </row>
    <row r="133" spans="1:9" s="1" customFormat="1" ht="31.5" x14ac:dyDescent="0.2">
      <c r="A133" s="95">
        <v>96</v>
      </c>
      <c r="B133" s="22" t="s">
        <v>85</v>
      </c>
      <c r="C133" s="89" t="s">
        <v>91</v>
      </c>
      <c r="D133" s="92">
        <v>1</v>
      </c>
      <c r="E133" s="92"/>
      <c r="F133" s="92"/>
    </row>
    <row r="134" spans="1:9" s="1" customFormat="1" ht="63" x14ac:dyDescent="0.2">
      <c r="A134" s="96"/>
      <c r="B134" s="43" t="s">
        <v>86</v>
      </c>
      <c r="C134" s="90"/>
      <c r="D134" s="93"/>
      <c r="E134" s="93"/>
      <c r="F134" s="93"/>
    </row>
    <row r="135" spans="1:9" s="1" customFormat="1" ht="47.25" x14ac:dyDescent="0.2">
      <c r="A135" s="96"/>
      <c r="B135" s="22" t="s">
        <v>87</v>
      </c>
      <c r="C135" s="90"/>
      <c r="D135" s="93"/>
      <c r="E135" s="93"/>
      <c r="F135" s="93"/>
    </row>
    <row r="136" spans="1:9" s="1" customFormat="1" ht="47.25" x14ac:dyDescent="0.2">
      <c r="A136" s="96"/>
      <c r="B136" s="22" t="s">
        <v>88</v>
      </c>
      <c r="C136" s="90"/>
      <c r="D136" s="93"/>
      <c r="E136" s="93"/>
      <c r="F136" s="93"/>
      <c r="I136" s="50"/>
    </row>
    <row r="137" spans="1:9" s="1" customFormat="1" ht="31.5" x14ac:dyDescent="0.2">
      <c r="A137" s="96"/>
      <c r="B137" s="22" t="s">
        <v>89</v>
      </c>
      <c r="C137" s="90"/>
      <c r="D137" s="93"/>
      <c r="E137" s="93"/>
      <c r="F137" s="93"/>
    </row>
    <row r="138" spans="1:9" s="1" customFormat="1" ht="16.5" thickBot="1" x14ac:dyDescent="0.25">
      <c r="A138" s="97"/>
      <c r="B138" s="22" t="s">
        <v>90</v>
      </c>
      <c r="C138" s="91"/>
      <c r="D138" s="94"/>
      <c r="E138" s="94"/>
      <c r="F138" s="94"/>
    </row>
    <row r="139" spans="1:9" ht="16.5" thickBot="1" x14ac:dyDescent="0.25">
      <c r="A139" s="37" t="str">
        <f>IF(C139="", "",MAX(A$12:A138)+1)</f>
        <v/>
      </c>
      <c r="B139" s="54" t="s">
        <v>125</v>
      </c>
      <c r="C139" s="55"/>
      <c r="D139" s="55"/>
      <c r="E139" s="55"/>
      <c r="F139" s="61"/>
      <c r="G139" s="25"/>
    </row>
    <row r="140" spans="1:9" ht="64.5" thickBot="1" x14ac:dyDescent="0.25">
      <c r="A140" s="37">
        <f>IF(C140="", "",MAX(A$12:A139)+1)</f>
        <v>97</v>
      </c>
      <c r="B140" s="63" t="s">
        <v>140</v>
      </c>
      <c r="C140" s="27" t="s">
        <v>3</v>
      </c>
      <c r="D140" s="27">
        <v>40</v>
      </c>
      <c r="E140" s="27"/>
      <c r="F140" s="27"/>
      <c r="G140" s="25"/>
      <c r="I140" s="25"/>
    </row>
    <row r="141" spans="1:9" ht="16.5" thickBot="1" x14ac:dyDescent="0.25">
      <c r="A141" s="37" t="str">
        <f>IF(C141="", "",MAX(A$12:A140)+1)</f>
        <v/>
      </c>
      <c r="B141" s="57" t="s">
        <v>124</v>
      </c>
      <c r="C141" s="58"/>
      <c r="D141" s="58"/>
      <c r="E141" s="58"/>
      <c r="F141" s="59"/>
    </row>
    <row r="142" spans="1:9" s="1" customFormat="1" ht="47.25" x14ac:dyDescent="0.2">
      <c r="A142" s="37" t="str">
        <f>IF(C142="", "",MAX(A$12:A141)+1)</f>
        <v/>
      </c>
      <c r="B142" s="22" t="s">
        <v>99</v>
      </c>
      <c r="C142" s="23"/>
      <c r="D142" s="24"/>
      <c r="E142" s="24"/>
      <c r="F142" s="21"/>
    </row>
    <row r="143" spans="1:9" s="1" customFormat="1" ht="15.75" x14ac:dyDescent="0.2">
      <c r="A143" s="37">
        <f>IF(C143="", "",MAX(A$12:A142)+1)</f>
        <v>98</v>
      </c>
      <c r="B143" s="22" t="s">
        <v>96</v>
      </c>
      <c r="C143" s="23" t="s">
        <v>4</v>
      </c>
      <c r="D143" s="24">
        <v>1</v>
      </c>
      <c r="E143" s="24"/>
      <c r="F143" s="24"/>
    </row>
    <row r="144" spans="1:9" s="1" customFormat="1" ht="15.75" x14ac:dyDescent="0.2">
      <c r="A144" s="37">
        <f>IF(C144="", "",MAX(A$12:A143)+1)</f>
        <v>99</v>
      </c>
      <c r="B144" s="22" t="s">
        <v>127</v>
      </c>
      <c r="C144" s="23" t="s">
        <v>4</v>
      </c>
      <c r="D144" s="24">
        <v>14</v>
      </c>
      <c r="E144" s="24"/>
      <c r="F144" s="24"/>
    </row>
    <row r="145" spans="1:9" s="1" customFormat="1" ht="15.75" x14ac:dyDescent="0.2">
      <c r="A145" s="37">
        <f>IF(C145="", "",MAX(A$12:A144)+1)</f>
        <v>100</v>
      </c>
      <c r="B145" s="22" t="s">
        <v>122</v>
      </c>
      <c r="C145" s="23" t="s">
        <v>4</v>
      </c>
      <c r="D145" s="24">
        <v>14</v>
      </c>
      <c r="E145" s="24"/>
      <c r="F145" s="24"/>
    </row>
    <row r="146" spans="1:9" s="1" customFormat="1" ht="31.5" x14ac:dyDescent="0.2">
      <c r="A146" s="37">
        <f>IF(C146="", "",MAX(A$12:A145)+1)</f>
        <v>101</v>
      </c>
      <c r="B146" s="22" t="s">
        <v>98</v>
      </c>
      <c r="C146" s="23" t="s">
        <v>97</v>
      </c>
      <c r="D146" s="24">
        <v>1</v>
      </c>
      <c r="E146" s="24"/>
      <c r="F146" s="24"/>
      <c r="G146" s="50"/>
    </row>
    <row r="147" spans="1:9" ht="66.75" x14ac:dyDescent="0.2">
      <c r="A147" s="37">
        <f>IF(C147="", "",MAX(A$12:A146)+1)</f>
        <v>102</v>
      </c>
      <c r="B147" s="22" t="s">
        <v>146</v>
      </c>
      <c r="C147" s="23" t="s">
        <v>19</v>
      </c>
      <c r="D147" s="24">
        <v>60</v>
      </c>
      <c r="E147" s="24"/>
      <c r="F147" s="24"/>
    </row>
    <row r="148" spans="1:9" ht="32.25" thickBot="1" x14ac:dyDescent="0.25">
      <c r="A148" s="64">
        <f>IF(C148="", "",MAX(A$12:A147)+1)</f>
        <v>103</v>
      </c>
      <c r="B148" s="65" t="s">
        <v>147</v>
      </c>
      <c r="C148" s="26" t="s">
        <v>4</v>
      </c>
      <c r="D148" s="27">
        <v>1</v>
      </c>
      <c r="E148" s="27"/>
      <c r="F148" s="27"/>
      <c r="G148" s="25"/>
      <c r="H148" s="62"/>
    </row>
    <row r="149" spans="1:9" ht="16.5" thickBot="1" x14ac:dyDescent="0.25">
      <c r="A149" s="66">
        <v>104</v>
      </c>
      <c r="B149" s="68" t="s">
        <v>150</v>
      </c>
      <c r="C149" s="69" t="s">
        <v>149</v>
      </c>
      <c r="D149" s="67">
        <v>1</v>
      </c>
      <c r="E149" s="70"/>
      <c r="F149" s="67"/>
      <c r="G149" s="25"/>
      <c r="H149" s="62"/>
    </row>
    <row r="150" spans="1:9" ht="21.75" customHeight="1" thickBot="1" x14ac:dyDescent="0.25">
      <c r="A150" s="73" t="s">
        <v>20</v>
      </c>
      <c r="B150" s="74"/>
      <c r="C150" s="74"/>
      <c r="D150" s="75"/>
      <c r="E150" s="83">
        <f>SUM(F14:F148)+F149</f>
        <v>0</v>
      </c>
      <c r="F150" s="84"/>
    </row>
    <row r="151" spans="1:9" ht="21.75" customHeight="1" thickBot="1" x14ac:dyDescent="0.25">
      <c r="A151" s="73" t="s">
        <v>21</v>
      </c>
      <c r="B151" s="74"/>
      <c r="C151" s="74"/>
      <c r="D151" s="75"/>
      <c r="E151" s="83">
        <f>E150*0.2</f>
        <v>0</v>
      </c>
      <c r="F151" s="84"/>
    </row>
    <row r="152" spans="1:9" ht="20.25" customHeight="1" thickBot="1" x14ac:dyDescent="0.25">
      <c r="A152" s="73" t="s">
        <v>22</v>
      </c>
      <c r="B152" s="74"/>
      <c r="C152" s="74"/>
      <c r="D152" s="75"/>
      <c r="E152" s="71">
        <f>E151+E150</f>
        <v>0</v>
      </c>
      <c r="F152" s="72"/>
      <c r="I152" s="25"/>
    </row>
    <row r="153" spans="1:9" ht="13.5" thickBot="1" x14ac:dyDescent="0.25"/>
    <row r="154" spans="1:9" ht="19.5" thickTop="1" thickBot="1" x14ac:dyDescent="0.3">
      <c r="B154" s="14"/>
      <c r="C154" s="14"/>
      <c r="D154" s="14"/>
      <c r="E154" s="71"/>
      <c r="F154" s="72"/>
    </row>
    <row r="155" spans="1:9" ht="13.5" thickTop="1" x14ac:dyDescent="0.2">
      <c r="B155"/>
      <c r="C155"/>
      <c r="D155"/>
      <c r="E155"/>
    </row>
    <row r="156" spans="1:9" ht="18.75" x14ac:dyDescent="0.2">
      <c r="B156" s="20"/>
      <c r="C156"/>
      <c r="D156"/>
      <c r="E156"/>
    </row>
    <row r="158" spans="1:9" x14ac:dyDescent="0.2">
      <c r="B158" s="1"/>
    </row>
  </sheetData>
  <mergeCells count="21">
    <mergeCell ref="B4:E4"/>
    <mergeCell ref="B38:F38"/>
    <mergeCell ref="E151:F151"/>
    <mergeCell ref="B12:F12"/>
    <mergeCell ref="B35:E35"/>
    <mergeCell ref="A5:F6"/>
    <mergeCell ref="A7:F7"/>
    <mergeCell ref="E150:F150"/>
    <mergeCell ref="A150:D150"/>
    <mergeCell ref="C133:C138"/>
    <mergeCell ref="D133:D138"/>
    <mergeCell ref="E133:E138"/>
    <mergeCell ref="F133:F138"/>
    <mergeCell ref="A133:A138"/>
    <mergeCell ref="E154:F154"/>
    <mergeCell ref="E152:F152"/>
    <mergeCell ref="A152:D152"/>
    <mergeCell ref="A151:D151"/>
    <mergeCell ref="B39:F39"/>
    <mergeCell ref="B101:F101"/>
    <mergeCell ref="B102:F102"/>
  </mergeCells>
  <phoneticPr fontId="24" type="noConversion"/>
  <pageMargins left="0.25" right="0.25" top="0.75" bottom="0.75" header="0.3" footer="0.3"/>
  <pageSetup paperSize="9" scale="79" orientation="portrait" r:id="rId1"/>
  <rowBreaks count="1" manualBreakCount="1">
    <brk id="9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ESTIMATION</vt:lpstr>
    </vt:vector>
  </TitlesOfParts>
  <Company>ONEP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haboulkacem</dc:creator>
  <cp:lastModifiedBy>PC</cp:lastModifiedBy>
  <cp:lastPrinted>2026-08-06T08:17:25Z</cp:lastPrinted>
  <dcterms:created xsi:type="dcterms:W3CDTF">2006-05-25T20:28:47Z</dcterms:created>
  <dcterms:modified xsi:type="dcterms:W3CDTF">2026-05-18T13:49:29Z</dcterms:modified>
</cp:coreProperties>
</file>