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D:\SERVICE TECHNIQUE\PC COM\marches et AO\2026\AO 16 2026 Equipement abattoire 2T\AON 16 2026 abattoir T2 RECTIF  17 08\"/>
    </mc:Choice>
  </mc:AlternateContent>
  <xr:revisionPtr revIDLastSave="0" documentId="13_ncr:1_{B6369CE9-D6D9-4A5E-8501-72F50A80E06C}" xr6:coauthVersionLast="47" xr6:coauthVersionMax="47" xr10:uidLastSave="{00000000-0000-0000-0000-000000000000}"/>
  <bookViews>
    <workbookView xWindow="-120" yWindow="-120" windowWidth="29040" windowHeight="15720" firstSheet="1" activeTab="1" xr2:uid="{18E80FAF-8BFD-458F-938C-64AB643C5737}"/>
  </bookViews>
  <sheets>
    <sheet name="Bordereau_actualisé (2)" sheetId="3" state="hidden" r:id="rId1"/>
    <sheet name="BPDE AO 16 2026 modifié" sheetId="4" r:id="rId2"/>
  </sheets>
  <definedNames>
    <definedName name="_xlnm._FilterDatabase" localSheetId="0" hidden="1">'Bordereau_actualisé (2)'!$A$2:$H$2</definedName>
    <definedName name="_xlnm._FilterDatabase" localSheetId="1" hidden="1">'BPDE AO 16 2026 modifié'!$A$10:$F$57</definedName>
    <definedName name="_xlnm.Print_Area" localSheetId="1">'BPDE AO 16 2026 modifié'!$A$1:$F$58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4" l="1"/>
  <c r="F28" i="4"/>
  <c r="F38" i="4"/>
  <c r="F37" i="4"/>
  <c r="F44" i="4"/>
  <c r="F45" i="4"/>
  <c r="F39" i="4"/>
  <c r="F40" i="4"/>
  <c r="F41" i="4"/>
  <c r="F42" i="4"/>
  <c r="F43" i="4"/>
  <c r="F35" i="4"/>
  <c r="F36" i="4"/>
  <c r="F33" i="4"/>
  <c r="F15" i="4"/>
  <c r="F53" i="4"/>
  <c r="F51" i="4"/>
  <c r="F49" i="4"/>
  <c r="F48" i="4"/>
  <c r="F47" i="4"/>
  <c r="F34" i="4"/>
  <c r="F46" i="4"/>
  <c r="F32" i="4"/>
  <c r="F31" i="4"/>
  <c r="F27" i="4"/>
  <c r="F26" i="4"/>
  <c r="F25" i="4"/>
  <c r="F24" i="4"/>
  <c r="F23" i="4"/>
  <c r="F22" i="4"/>
  <c r="F21" i="4"/>
  <c r="F20" i="4"/>
  <c r="F19" i="4"/>
  <c r="F18" i="4"/>
  <c r="F17" i="4"/>
  <c r="F16" i="4"/>
  <c r="F14" i="4"/>
  <c r="F13" i="4"/>
  <c r="F12" i="4"/>
  <c r="F55" i="4" l="1"/>
  <c r="F56" i="4" s="1"/>
  <c r="F57" i="4" s="1"/>
  <c r="E62" i="3" l="1"/>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F4" i="3"/>
  <c r="F3" i="3"/>
  <c r="F58" i="3" l="1"/>
  <c r="F62" i="3"/>
  <c r="F59" i="3"/>
  <c r="F60" i="3"/>
  <c r="G62" i="3"/>
  <c r="E63" i="3" s="1"/>
  <c r="F63" i="3"/>
  <c r="F64" i="3" s="1"/>
</calcChain>
</file>

<file path=xl/sharedStrings.xml><?xml version="1.0" encoding="utf-8"?>
<sst xmlns="http://schemas.openxmlformats.org/spreadsheetml/2006/main" count="280" uniqueCount="125">
  <si>
    <t>Bordereau des prix</t>
  </si>
  <si>
    <t>Désignation</t>
  </si>
  <si>
    <t>Qtté</t>
  </si>
  <si>
    <t>Montant</t>
  </si>
  <si>
    <t>Trappe d’abattage rituelle</t>
  </si>
  <si>
    <t>U</t>
  </si>
  <si>
    <t>Aménagement de la plateforme abritant la trappe d'abattage</t>
  </si>
  <si>
    <t xml:space="preserve">Cisaille coupe cornes et pattes: </t>
  </si>
  <si>
    <t>Scies pour fente du sternum</t>
  </si>
  <si>
    <t>Scie à ruban pour fente des carcasses bovines</t>
  </si>
  <si>
    <t>Arrache cuir ovins</t>
  </si>
  <si>
    <t xml:space="preserve">Bras de chargement </t>
  </si>
  <si>
    <t>Lave botte</t>
  </si>
  <si>
    <t>Chariot de transport crochet vides</t>
  </si>
  <si>
    <t xml:space="preserve">Chariot transport cutter 200 L en inox    </t>
  </si>
  <si>
    <t xml:space="preserve">Table de traitement abats blancs bovin en inox 2000x1000mm </t>
  </si>
  <si>
    <t xml:space="preserve">Table de traitement abats blancs ovin en inox 1500x1000mm </t>
  </si>
  <si>
    <t>Table en inox pour le contrôle vétérinaire des abats</t>
  </si>
  <si>
    <t>Plateforme à trois niveaux pour l'inspection des carcasses bovines</t>
  </si>
  <si>
    <t>Arrêts manuels des crochets sur rails</t>
  </si>
  <si>
    <t>Crochets manuels de manutention des carcasses</t>
  </si>
  <si>
    <t>Lances de manutention des carcasses</t>
  </si>
  <si>
    <t>Elingues</t>
  </si>
  <si>
    <t>Tuyaux d'évacuation du contenu des estomacs depuis le canon pneumatique vers le bac à déchets</t>
  </si>
  <si>
    <t>ML</t>
  </si>
  <si>
    <t>Aménagement d'une plateforme pour l'entreposage des bacs à déchets avec raccordement à la fosse de relevage des rejets liquides</t>
  </si>
  <si>
    <t>Pompe d'évacuation du sang y compris le regard de collecte de sang réservé au local de saignée des bovins</t>
  </si>
  <si>
    <t xml:space="preserve">Canalisation d'évacuation du sang vers la fosse à sang </t>
  </si>
  <si>
    <t>Aménagement d'un circuit de collecte de sang des petits ruminants</t>
  </si>
  <si>
    <t>Aménagement d'une fosse à sang</t>
  </si>
  <si>
    <r>
      <t>M</t>
    </r>
    <r>
      <rPr>
        <vertAlign val="superscript"/>
        <sz val="12"/>
        <rFont val="Times New Roman"/>
        <family val="1"/>
      </rPr>
      <t>3</t>
    </r>
  </si>
  <si>
    <t>Pompe Centrifuge Submersible (0,75 kW) à Roue à Canal Large (roue non-colmatante) ou pompe vortex pour le transfert du sang vers le cuiseur</t>
  </si>
  <si>
    <t>Cuiseur de capacité 500 Litres équipé d'un mélangeur mécanique avec réducteur de vitesse et doté de deux trappes commandées par des vérins pneumatiques avec gaine pour l'élimination de l'excès de vapeur.</t>
  </si>
  <si>
    <t>F</t>
  </si>
  <si>
    <r>
      <t>M</t>
    </r>
    <r>
      <rPr>
        <vertAlign val="superscript"/>
        <sz val="12"/>
        <rFont val="Times New Roman"/>
        <family val="1"/>
      </rPr>
      <t>2</t>
    </r>
  </si>
  <si>
    <t>Dégrilleur horizontal manuel à deux grilles, la dernière retient les particules supérieures à 6 mm</t>
  </si>
  <si>
    <t>Aménagement d'une fosse de relevage</t>
  </si>
  <si>
    <t>Tamis rotatif, avec entrefer de 0,5 ou 0,75 mm, nettoyage automatique et accessoires</t>
  </si>
  <si>
    <t>Structure métallique de levage pour tamis rotatif de hauteur minimale de 3 mètres, dotée d'une échelle d’accès et d'une goulotte d'évacuation des déchets solides retenus</t>
  </si>
  <si>
    <r>
      <t>Bassin (citerne) tampon d'homogénéisation de capacité 10 M</t>
    </r>
    <r>
      <rPr>
        <vertAlign val="superscript"/>
        <sz val="12"/>
        <rFont val="Times New Roman"/>
        <family val="1"/>
      </rPr>
      <t>3</t>
    </r>
  </si>
  <si>
    <t>Pompe de transfert du bassin tampon au bassin d'aération</t>
  </si>
  <si>
    <t>Dispositif d'aération des eaux usées du bassin composé de :</t>
  </si>
  <si>
    <t xml:space="preserve">    - Soufflante (Compresseur) de puissance nominale 0,37 kW avce citerne de 1000 L</t>
  </si>
  <si>
    <t xml:space="preserve">    - Diffuseurs d'air tubulaires de 1 m de long</t>
  </si>
  <si>
    <t xml:space="preserve">    - Tubes, raccords, tuyaux et accessoires pour le raccordement et le support des diffuseurs d'air</t>
  </si>
  <si>
    <t>Pompe Centrifuge Submersible (0,75 kW) à Roue à Canal Large (roue non-colmatante) ou pompe vortex pour le transfert de l'effluent de l'aérateur au clarificateur</t>
  </si>
  <si>
    <t>Filtre à sable</t>
  </si>
  <si>
    <t>Pompe de refoulement des eaux claires à travers le filtre à sable</t>
  </si>
  <si>
    <t>Electrovannes</t>
  </si>
  <si>
    <t>Sondes de niveau</t>
  </si>
  <si>
    <t>Tuyaux, vannes manuelles, raccords, cables électriques, chemins de cables, gaines et accessoires nécessaires pour le montage et le fonctionnement de la STEP de traitement des eaux usées depuis le dégrilleur jusqu'au raccordement au réseau d'assainissement public</t>
  </si>
  <si>
    <t>Raccordement de l'aire de lavage des camions avec la STEP de l'abattoir</t>
  </si>
  <si>
    <t>Raccordement des eaux usées domestiques (blocs sanitaires) au réseau d'assainissement public</t>
  </si>
  <si>
    <t>TOTAL HT</t>
  </si>
  <si>
    <t>TVA 20%</t>
  </si>
  <si>
    <t>TOTAL TTC</t>
  </si>
  <si>
    <t>Aménagement d'une aire pour le lavage des camions, siphonée et son approvisionnement en eau et  en électricité</t>
  </si>
  <si>
    <t>Palan de relevage du train postérieur des bovins pour faciliter la saignée</t>
  </si>
  <si>
    <t>Canon pneumatique pour le refoulement du contenu des estomacs</t>
  </si>
  <si>
    <t>Aménagement d'une plateforme couverte pour le cuiseur, son approvisionnement en eau, électricité et en gaz et son raccordement à la fosse de relevage</t>
  </si>
  <si>
    <t>Aménagement d'un bassin de dégraissage et déssablage</t>
  </si>
  <si>
    <t>Emplacement</t>
  </si>
  <si>
    <t>N°</t>
  </si>
  <si>
    <t>Options</t>
  </si>
  <si>
    <t>Locaux abattage</t>
  </si>
  <si>
    <t>STEP</t>
  </si>
  <si>
    <t>P. Unitaire</t>
  </si>
  <si>
    <t>Unité</t>
  </si>
  <si>
    <t>Aménagement de deux bassins/Trémies de clarification en génie civil, de  10 mètres m3 chacun  avec surélévation de la vanne de vidange de 1,3 m du sol</t>
  </si>
  <si>
    <t>Pompe submersible 0,75 kW (Vortex ou à roue à canal large) pour le relevage des eaux brutes vers le tamis</t>
  </si>
  <si>
    <t>Fourniture et installation d'une chaudière pour la production de vapeur, équipée d'armoire de commande et de tout accessoires nécessaires pour sa mise en production.</t>
  </si>
  <si>
    <t>Réaménagement du bassin sousterrain existant pour servir de réacteur biologique</t>
  </si>
  <si>
    <t>Armoire de commande électrique équipée d'un automate et de tout accéssoires nécessaires pour gérer l'ensemble de la STEP</t>
  </si>
  <si>
    <t>Aménagement de l'espace destinée à abriter l'ensemble des composants de la STEP dont une partie couverte pour abriter le Tamis rotatif, l'unité d'air comprimée et l'armoire de commande.</t>
  </si>
  <si>
    <t>Trappe d’abattage rituel fixe</t>
  </si>
  <si>
    <t>Aménagements à faire aux niveaux des locaux d'abattage</t>
  </si>
  <si>
    <t>Scie à ruban pour fente de carcasses bovines</t>
  </si>
  <si>
    <t>Table de traitement abats blancs des ovins</t>
  </si>
  <si>
    <t>Table de traitement des abats blancs des bovins</t>
  </si>
  <si>
    <t>Chariot de transport des crochet vides</t>
  </si>
  <si>
    <t>Arrêts manuels des crochets à roulettes sur rails</t>
  </si>
  <si>
    <t>Aménagement, équipement et mise en production d’une station d’épuration (STEP) des rejets de l’abattoir</t>
  </si>
  <si>
    <t>Chariot pour transport des caisses d'abats</t>
  </si>
  <si>
    <t>A</t>
  </si>
  <si>
    <t>EQUIEPEMENTS</t>
  </si>
  <si>
    <t>B</t>
  </si>
  <si>
    <t>C</t>
  </si>
  <si>
    <t>D</t>
  </si>
  <si>
    <t>station d’air comprimé</t>
  </si>
  <si>
    <t xml:space="preserve"> station d’épuration (STEP)</t>
  </si>
  <si>
    <t>M²</t>
  </si>
  <si>
    <t>Travaux de peinture spéciale pour locaux d’hygiène et agroalimentaire</t>
  </si>
  <si>
    <t>ROYAUME DU MAROC</t>
  </si>
  <si>
    <t>MINISTERE DE L'INTERIEUR</t>
  </si>
  <si>
    <t>PROVINCE D'AL HAOUZ</t>
  </si>
  <si>
    <t>PACHALIK DE TAHANAOUT</t>
  </si>
  <si>
    <t>COMMUNE  DE TAHANAOUT</t>
  </si>
  <si>
    <t xml:space="preserve"> Bordereau des prix - Détail Estimatif</t>
  </si>
  <si>
    <t>AON :16/2026</t>
  </si>
  <si>
    <t xml:space="preserve">Revêtement mural en carrelage en grès cérame pleine masse conforme aux  exigences de l'ONSSA </t>
  </si>
  <si>
    <t>Démolition de maçonneries et béton armé existants</t>
  </si>
  <si>
    <t>m3</t>
  </si>
  <si>
    <t>Cloisonnements et plafonds en panneaux sandwich isolants (PIR)</t>
  </si>
  <si>
    <t>m2</t>
  </si>
  <si>
    <t>Canaux de saignée et caniveaux de drainage en acier inoxydable</t>
  </si>
  <si>
    <t>ml</t>
  </si>
  <si>
    <t xml:space="preserve">Portes isothermes coulissantes pour chambres froides (2,70 x 1,00 m) </t>
  </si>
  <si>
    <t xml:space="preserve">Blocs-portes de service étanches en Inox 304L (1,00 x 2,00 m) </t>
  </si>
  <si>
    <t xml:space="preserve">Pompe d'évacuation du sang </t>
  </si>
  <si>
    <t>Ouvrages métalliques et protections de structure</t>
  </si>
  <si>
    <t>Garde-corps en inox</t>
  </si>
  <si>
    <t xml:space="preserve">Revêtement de sol technique en résine polyuréthane-ciment aux  exigences de l'ONSSA </t>
  </si>
  <si>
    <t xml:space="preserve">Fourniture et installation d’un compresseur d’air comprimé </t>
  </si>
  <si>
    <t>OBJET :  LES TRAVAUX D’ACHEVEMENT, DE FOURNITURE, DE POSE, D’INSTALLATION ET DE MISE EN MARCHEDES EQUIPEMENTS DE L’ABATTOIR COMMUNAL DE LA COMMUNE TAHANNAOUT, PROVINCE D’AL HAOUZ – 2EME TRANCHE - LOT UNIQUE</t>
  </si>
  <si>
    <t>Bras robotique pour chargement des viandes</t>
  </si>
  <si>
    <t>Rideau à lanières PVC pour la porte d'expédition des viandes</t>
  </si>
  <si>
    <t>Hérissonnage en pierre sèche ou tout venant y/c film polyane sous dallage</t>
  </si>
  <si>
    <t>Béton armé pour tout ouvrage en fondation y/c armatures en acier ha pour béton armé en fondations</t>
  </si>
  <si>
    <t>Ligne bi-rail manuelle de saignée bovins</t>
  </si>
  <si>
    <t>Rideau métallique pour sécuriser l’accès au Hall d’expédition des viandes y/c un Auvent</t>
  </si>
  <si>
    <t>Béton coffré pour marches et rampes</t>
  </si>
  <si>
    <t>Structure métallique (pour zone de saignée bovins et aire d'attente des animaux)</t>
  </si>
  <si>
    <t>ENS</t>
  </si>
  <si>
    <t>Béton de forme y/c aciers</t>
  </si>
  <si>
    <t>Murs de séparation de sécurité de 1,60 m de Hauteur   en béton armé y compris acier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</si>
</sst>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0_ ;\-#,##0.00\ "/>
    <numFmt numFmtId="166" formatCode="_-* #,##0\ _€_-;\-* #,##0\ _€_-;_-* &quot;-&quot;??\ _€_-;_-@_-"/>
  </numFmts>
  <fonts count="17" x14ac:knownFonts="1">
    <font>
      <sz val="11"/>
      <color theme="1"/>
      <name val="Calibri"/>
      <family val="2"/>
      <scheme val="minor"/>
    </font>
    <font>
      <sz val="11"/>
      <color theme="1"/>
      <name val="Calibri"/>
      <family val="2"/>
      <scheme val="minor"/>
    </font>
    <font>
      <b/>
      <sz val="14"/>
      <color theme="1"/>
      <name val="Times New Roman"/>
      <family val="1"/>
    </font>
    <font>
      <sz val="11"/>
      <color theme="1"/>
      <name val="Times New Roman"/>
      <family val="1"/>
    </font>
    <font>
      <sz val="12"/>
      <name val="Times New Roman"/>
      <family val="1"/>
    </font>
    <font>
      <b/>
      <sz val="12"/>
      <name val="Times New Roman"/>
      <family val="1"/>
    </font>
    <font>
      <b/>
      <sz val="11"/>
      <color theme="1"/>
      <name val="Times New Roman"/>
      <family val="1"/>
    </font>
    <font>
      <vertAlign val="superscript"/>
      <sz val="12"/>
      <name val="Times New Roman"/>
      <family val="1"/>
    </font>
    <font>
      <b/>
      <sz val="11"/>
      <color theme="0"/>
      <name val="Times New Roman"/>
      <family val="1"/>
    </font>
    <font>
      <b/>
      <sz val="12"/>
      <color theme="1"/>
      <name val="Times New Roman"/>
      <family val="1"/>
    </font>
    <font>
      <sz val="11"/>
      <color rgb="FF0070C0"/>
      <name val="Times New Roman"/>
      <family val="1"/>
    </font>
    <font>
      <b/>
      <sz val="12"/>
      <color theme="1"/>
      <name val="Calibri"/>
      <family val="2"/>
      <scheme val="minor"/>
    </font>
    <font>
      <sz val="10"/>
      <name val="Arial"/>
      <family val="2"/>
    </font>
    <font>
      <b/>
      <sz val="12"/>
      <name val="Calibri"/>
      <family val="2"/>
      <scheme val="minor"/>
    </font>
    <font>
      <sz val="12"/>
      <name val="Calibri"/>
      <family val="2"/>
      <scheme val="minor"/>
    </font>
    <font>
      <b/>
      <sz val="12"/>
      <color theme="0"/>
      <name val="Calibri"/>
      <family val="2"/>
      <scheme val="minor"/>
    </font>
    <font>
      <sz val="12"/>
      <color theme="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theme="4" tint="0.39997558519241921"/>
        <bgColor indexed="64"/>
      </patternFill>
    </fill>
    <fill>
      <patternFill patternType="solid">
        <fgColor rgb="FF00B0F0"/>
        <bgColor indexed="64"/>
      </patternFill>
    </fill>
    <fill>
      <patternFill patternType="solid">
        <fgColor theme="0" tint="-0.14999847407452621"/>
        <bgColor indexed="64"/>
      </patternFill>
    </fill>
    <fill>
      <patternFill patternType="solid">
        <fgColor rgb="FF99FF33"/>
        <bgColor indexed="64"/>
      </patternFill>
    </fill>
    <fill>
      <patternFill patternType="solid">
        <fgColor theme="0"/>
        <bgColor indexed="64"/>
      </patternFill>
    </fill>
    <fill>
      <patternFill patternType="solid">
        <fgColor theme="3"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thin">
        <color indexed="64"/>
      </left>
      <right/>
      <top/>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164" fontId="1" fillId="0" borderId="0" applyFont="0" applyFill="0" applyBorder="0" applyAlignment="0" applyProtection="0"/>
    <xf numFmtId="0" fontId="12" fillId="0" borderId="0"/>
    <xf numFmtId="0" fontId="12" fillId="0" borderId="0"/>
    <xf numFmtId="0" fontId="12" fillId="0" borderId="0"/>
  </cellStyleXfs>
  <cellXfs count="132">
    <xf numFmtId="0" fontId="0" fillId="0" borderId="0" xfId="0"/>
    <xf numFmtId="0" fontId="3" fillId="0" borderId="0" xfId="0" applyFont="1"/>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3" fillId="0" borderId="0" xfId="0" applyFont="1" applyAlignment="1">
      <alignment vertical="center"/>
    </xf>
    <xf numFmtId="0" fontId="4" fillId="0" borderId="2" xfId="0" applyFont="1" applyBorder="1" applyAlignment="1">
      <alignment horizontal="left" vertical="center" wrapText="1"/>
    </xf>
    <xf numFmtId="164" fontId="3" fillId="0" borderId="1" xfId="1" applyFont="1" applyFill="1" applyBorder="1" applyAlignment="1">
      <alignment horizontal="right" vertical="center"/>
    </xf>
    <xf numFmtId="39" fontId="6" fillId="0" borderId="1" xfId="0" applyNumberFormat="1" applyFont="1" applyBorder="1" applyAlignment="1">
      <alignment vertical="center"/>
    </xf>
    <xf numFmtId="0" fontId="4" fillId="2" borderId="2" xfId="0" applyFont="1" applyFill="1" applyBorder="1" applyAlignment="1">
      <alignment horizontal="left"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164" fontId="3" fillId="2" borderId="1" xfId="1" applyFont="1" applyFill="1" applyBorder="1" applyAlignment="1">
      <alignment horizontal="right" vertical="center"/>
    </xf>
    <xf numFmtId="0" fontId="4" fillId="0" borderId="0" xfId="0" applyFont="1" applyAlignment="1">
      <alignment horizontal="left" vertical="center" wrapText="1"/>
    </xf>
    <xf numFmtId="0" fontId="4" fillId="3" borderId="2" xfId="0" applyFont="1" applyFill="1" applyBorder="1" applyAlignment="1">
      <alignment horizontal="left" vertical="center" wrapText="1"/>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xf>
    <xf numFmtId="164" fontId="3" fillId="3" borderId="1" xfId="1" applyFont="1" applyFill="1" applyBorder="1" applyAlignment="1">
      <alignment horizontal="right" vertical="center"/>
    </xf>
    <xf numFmtId="0" fontId="4" fillId="4" borderId="2" xfId="0" applyFont="1" applyFill="1" applyBorder="1" applyAlignment="1">
      <alignment horizontal="left" vertical="center" wrapText="1"/>
    </xf>
    <xf numFmtId="0" fontId="4" fillId="4" borderId="1" xfId="0" applyFont="1" applyFill="1" applyBorder="1" applyAlignment="1">
      <alignment horizontal="center" vertical="center"/>
    </xf>
    <xf numFmtId="0" fontId="5" fillId="4" borderId="1" xfId="0" applyFont="1" applyFill="1" applyBorder="1" applyAlignment="1">
      <alignment horizontal="center" vertical="center"/>
    </xf>
    <xf numFmtId="164" fontId="3" fillId="4" borderId="1" xfId="1" applyFont="1" applyFill="1" applyBorder="1" applyAlignment="1">
      <alignment horizontal="right" vertical="center"/>
    </xf>
    <xf numFmtId="0" fontId="4" fillId="5" borderId="2" xfId="0" applyFont="1" applyFill="1" applyBorder="1" applyAlignment="1">
      <alignment horizontal="left" vertical="center" wrapText="1"/>
    </xf>
    <xf numFmtId="0" fontId="4" fillId="5" borderId="1" xfId="0" applyFont="1" applyFill="1" applyBorder="1" applyAlignment="1">
      <alignment horizontal="center" vertical="center"/>
    </xf>
    <xf numFmtId="0" fontId="5" fillId="5" borderId="1" xfId="0" applyFont="1" applyFill="1" applyBorder="1" applyAlignment="1">
      <alignment horizontal="center" vertical="center"/>
    </xf>
    <xf numFmtId="164" fontId="3" fillId="5" borderId="1" xfId="1" applyFont="1" applyFill="1" applyBorder="1" applyAlignment="1">
      <alignment horizontal="right" vertical="center"/>
    </xf>
    <xf numFmtId="0" fontId="4" fillId="5" borderId="3" xfId="0" applyFont="1" applyFill="1" applyBorder="1" applyAlignment="1">
      <alignment horizontal="left" vertical="center" wrapText="1"/>
    </xf>
    <xf numFmtId="0" fontId="4" fillId="5" borderId="4" xfId="0" applyFont="1" applyFill="1" applyBorder="1" applyAlignment="1">
      <alignment horizontal="center" vertical="center"/>
    </xf>
    <xf numFmtId="0" fontId="5" fillId="5" borderId="4" xfId="0" applyFont="1" applyFill="1" applyBorder="1" applyAlignment="1">
      <alignment horizontal="center" vertical="center"/>
    </xf>
    <xf numFmtId="164" fontId="3" fillId="5" borderId="4" xfId="1" applyFont="1" applyFill="1" applyBorder="1" applyAlignment="1">
      <alignment horizontal="right" vertical="center"/>
    </xf>
    <xf numFmtId="39" fontId="6" fillId="0" borderId="4" xfId="0" applyNumberFormat="1" applyFont="1" applyBorder="1" applyAlignment="1">
      <alignment vertical="center"/>
    </xf>
    <xf numFmtId="0" fontId="4" fillId="5" borderId="5" xfId="0" applyFont="1" applyFill="1" applyBorder="1" applyAlignment="1">
      <alignment horizontal="left" vertical="center" wrapText="1"/>
    </xf>
    <xf numFmtId="0" fontId="5" fillId="5" borderId="5" xfId="0" applyFont="1" applyFill="1" applyBorder="1" applyAlignment="1">
      <alignment horizontal="center" vertical="center"/>
    </xf>
    <xf numFmtId="164" fontId="3" fillId="5" borderId="5" xfId="1" applyFont="1" applyFill="1" applyBorder="1" applyAlignment="1">
      <alignment horizontal="right" vertical="center"/>
    </xf>
    <xf numFmtId="39" fontId="8" fillId="0" borderId="4" xfId="0" applyNumberFormat="1" applyFont="1" applyBorder="1" applyAlignment="1">
      <alignment vertical="center"/>
    </xf>
    <xf numFmtId="0" fontId="4" fillId="5" borderId="6" xfId="0" applyFont="1" applyFill="1" applyBorder="1" applyAlignment="1">
      <alignment horizontal="left" vertical="center" wrapText="1"/>
    </xf>
    <xf numFmtId="0" fontId="4" fillId="5" borderId="6" xfId="0" applyFont="1" applyFill="1" applyBorder="1" applyAlignment="1">
      <alignment horizontal="center" vertical="center"/>
    </xf>
    <xf numFmtId="0" fontId="5" fillId="5" borderId="6" xfId="0" applyFont="1" applyFill="1" applyBorder="1" applyAlignment="1">
      <alignment horizontal="center" vertical="center"/>
    </xf>
    <xf numFmtId="164" fontId="3" fillId="5" borderId="6" xfId="1" applyFont="1" applyFill="1" applyBorder="1" applyAlignment="1">
      <alignment horizontal="right" vertical="center"/>
    </xf>
    <xf numFmtId="39" fontId="6" fillId="0" borderId="7" xfId="0" applyNumberFormat="1" applyFont="1" applyBorder="1" applyAlignment="1">
      <alignment vertical="center"/>
    </xf>
    <xf numFmtId="0" fontId="4" fillId="5" borderId="1" xfId="0" applyFont="1" applyFill="1" applyBorder="1" applyAlignment="1">
      <alignment horizontal="left" vertical="center" wrapText="1"/>
    </xf>
    <xf numFmtId="0" fontId="4" fillId="5" borderId="8" xfId="0" applyFont="1" applyFill="1" applyBorder="1" applyAlignment="1">
      <alignment horizontal="center" vertical="center"/>
    </xf>
    <xf numFmtId="0" fontId="5" fillId="5" borderId="7" xfId="0" applyFont="1" applyFill="1" applyBorder="1" applyAlignment="1">
      <alignment horizontal="center" vertical="center"/>
    </xf>
    <xf numFmtId="164" fontId="3" fillId="5" borderId="7" xfId="1" applyFont="1" applyFill="1" applyBorder="1" applyAlignment="1">
      <alignment horizontal="right" vertical="center"/>
    </xf>
    <xf numFmtId="0" fontId="4" fillId="5" borderId="7" xfId="0" applyFont="1" applyFill="1" applyBorder="1" applyAlignment="1">
      <alignment horizontal="left" vertical="center" wrapText="1"/>
    </xf>
    <xf numFmtId="0" fontId="4" fillId="5" borderId="2" xfId="0" applyFont="1" applyFill="1" applyBorder="1" applyAlignment="1">
      <alignment horizontal="center" vertical="center"/>
    </xf>
    <xf numFmtId="0" fontId="4" fillId="5" borderId="8"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1" xfId="0" applyFont="1" applyFill="1" applyBorder="1" applyAlignment="1">
      <alignment horizontal="center" vertical="center"/>
    </xf>
    <xf numFmtId="0" fontId="5" fillId="6" borderId="1" xfId="0" applyFont="1" applyFill="1" applyBorder="1" applyAlignment="1">
      <alignment horizontal="center" vertical="center"/>
    </xf>
    <xf numFmtId="164" fontId="3" fillId="6" borderId="1" xfId="1" applyFont="1" applyFill="1" applyBorder="1" applyAlignment="1">
      <alignment horizontal="right" vertical="center"/>
    </xf>
    <xf numFmtId="0" fontId="4" fillId="7" borderId="2" xfId="0" applyFont="1" applyFill="1" applyBorder="1" applyAlignment="1">
      <alignment horizontal="left" vertical="center" wrapText="1"/>
    </xf>
    <xf numFmtId="0" fontId="4" fillId="7" borderId="1" xfId="0" applyFont="1" applyFill="1" applyBorder="1" applyAlignment="1">
      <alignment horizontal="center" vertical="center"/>
    </xf>
    <xf numFmtId="0" fontId="5" fillId="7" borderId="1" xfId="0" applyFont="1" applyFill="1" applyBorder="1" applyAlignment="1">
      <alignment horizontal="center" vertical="center"/>
    </xf>
    <xf numFmtId="164" fontId="3" fillId="7" borderId="1" xfId="1" applyFont="1" applyFill="1" applyBorder="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wrapText="1"/>
    </xf>
    <xf numFmtId="39" fontId="9" fillId="0" borderId="1" xfId="0" applyNumberFormat="1" applyFont="1" applyBorder="1" applyAlignment="1">
      <alignment vertical="center"/>
    </xf>
    <xf numFmtId="39" fontId="9" fillId="8" borderId="1" xfId="0" applyNumberFormat="1" applyFont="1" applyFill="1" applyBorder="1" applyAlignment="1">
      <alignment vertical="center"/>
    </xf>
    <xf numFmtId="39" fontId="6" fillId="2" borderId="1" xfId="0" applyNumberFormat="1" applyFont="1" applyFill="1" applyBorder="1" applyAlignment="1">
      <alignment vertical="center"/>
    </xf>
    <xf numFmtId="165" fontId="3" fillId="0" borderId="0" xfId="0" applyNumberFormat="1" applyFont="1" applyAlignment="1">
      <alignment vertical="center"/>
    </xf>
    <xf numFmtId="0" fontId="3" fillId="0" borderId="1" xfId="0" applyFont="1" applyBorder="1" applyAlignment="1">
      <alignment vertical="center"/>
    </xf>
    <xf numFmtId="0" fontId="3" fillId="0" borderId="1" xfId="0" applyFont="1" applyBorder="1"/>
    <xf numFmtId="0" fontId="10" fillId="0" borderId="1" xfId="0" applyFont="1" applyBorder="1" applyAlignment="1">
      <alignment horizontal="right" vertical="center"/>
    </xf>
    <xf numFmtId="164" fontId="3" fillId="0" borderId="0" xfId="0" applyNumberFormat="1" applyFont="1" applyAlignment="1">
      <alignment vertical="center"/>
    </xf>
    <xf numFmtId="0" fontId="3" fillId="2" borderId="0" xfId="0" applyFont="1" applyFill="1" applyAlignment="1">
      <alignment vertical="center"/>
    </xf>
    <xf numFmtId="164" fontId="3" fillId="2" borderId="0" xfId="0" applyNumberFormat="1" applyFont="1" applyFill="1" applyAlignment="1">
      <alignment vertical="center"/>
    </xf>
    <xf numFmtId="2" fontId="3" fillId="0" borderId="0" xfId="0" applyNumberFormat="1" applyFont="1" applyAlignment="1">
      <alignment vertical="center"/>
    </xf>
    <xf numFmtId="164" fontId="3" fillId="0" borderId="0" xfId="0" applyNumberFormat="1" applyFont="1"/>
    <xf numFmtId="0" fontId="11" fillId="0" borderId="0" xfId="0" applyFont="1" applyAlignment="1">
      <alignment vertical="center"/>
    </xf>
    <xf numFmtId="0" fontId="14" fillId="0" borderId="2" xfId="0" applyFont="1" applyBorder="1" applyAlignment="1">
      <alignment horizontal="center" vertical="center"/>
    </xf>
    <xf numFmtId="0" fontId="14" fillId="0" borderId="1" xfId="0" applyFont="1" applyBorder="1" applyAlignment="1">
      <alignment horizontal="center" vertical="center"/>
    </xf>
    <xf numFmtId="0" fontId="11" fillId="9" borderId="9" xfId="0" applyFont="1" applyFill="1" applyBorder="1" applyAlignment="1">
      <alignment horizontal="center" vertical="center" wrapText="1"/>
    </xf>
    <xf numFmtId="0" fontId="14" fillId="0" borderId="2" xfId="0" applyFont="1" applyBorder="1" applyAlignment="1">
      <alignment horizontal="left" vertical="center" wrapText="1"/>
    </xf>
    <xf numFmtId="0" fontId="14" fillId="9" borderId="2" xfId="0" applyFont="1" applyFill="1" applyBorder="1" applyAlignment="1">
      <alignment horizontal="left" vertical="center" wrapText="1"/>
    </xf>
    <xf numFmtId="0" fontId="14" fillId="9" borderId="1" xfId="0" applyFont="1" applyFill="1" applyBorder="1" applyAlignment="1">
      <alignment horizontal="center" vertical="center"/>
    </xf>
    <xf numFmtId="0" fontId="14" fillId="0" borderId="0" xfId="0" applyFont="1" applyAlignment="1">
      <alignment horizontal="left" vertical="center" wrapText="1"/>
    </xf>
    <xf numFmtId="0" fontId="16" fillId="0" borderId="1" xfId="0" applyFont="1" applyBorder="1" applyAlignment="1">
      <alignment vertical="center" wrapText="1"/>
    </xf>
    <xf numFmtId="0" fontId="14" fillId="9" borderId="7" xfId="0" applyFont="1" applyFill="1" applyBorder="1" applyAlignment="1">
      <alignment horizontal="center" vertical="center"/>
    </xf>
    <xf numFmtId="39" fontId="11" fillId="0" borderId="1" xfId="0" applyNumberFormat="1" applyFont="1" applyBorder="1" applyAlignment="1">
      <alignment vertical="center"/>
    </xf>
    <xf numFmtId="39" fontId="11" fillId="8" borderId="1" xfId="0" applyNumberFormat="1" applyFont="1" applyFill="1" applyBorder="1" applyAlignment="1">
      <alignment vertical="center"/>
    </xf>
    <xf numFmtId="0" fontId="13" fillId="7" borderId="0" xfId="2" applyFont="1" applyFill="1"/>
    <xf numFmtId="0" fontId="14" fillId="7" borderId="0" xfId="2" applyFont="1" applyFill="1"/>
    <xf numFmtId="0" fontId="14" fillId="0" borderId="0" xfId="4" applyFont="1" applyAlignment="1">
      <alignment vertical="center"/>
    </xf>
    <xf numFmtId="0" fontId="16" fillId="0" borderId="0" xfId="0" applyFont="1" applyAlignment="1">
      <alignment vertical="center"/>
    </xf>
    <xf numFmtId="0" fontId="16" fillId="0" borderId="1" xfId="0" applyFont="1" applyBorder="1" applyAlignment="1">
      <alignment horizontal="center" vertical="center"/>
    </xf>
    <xf numFmtId="164" fontId="16" fillId="0" borderId="1" xfId="1" applyFont="1" applyFill="1" applyBorder="1" applyAlignment="1">
      <alignment horizontal="right" vertical="center"/>
    </xf>
    <xf numFmtId="0" fontId="16" fillId="0" borderId="0" xfId="0" applyFont="1"/>
    <xf numFmtId="164" fontId="16" fillId="9" borderId="1" xfId="1" applyFont="1" applyFill="1" applyBorder="1" applyAlignment="1">
      <alignment horizontal="right" vertical="center"/>
    </xf>
    <xf numFmtId="39" fontId="11" fillId="9" borderId="1" xfId="0" applyNumberFormat="1" applyFont="1" applyFill="1" applyBorder="1" applyAlignment="1">
      <alignment vertical="center"/>
    </xf>
    <xf numFmtId="0" fontId="16" fillId="9" borderId="0" xfId="0" applyFont="1" applyFill="1"/>
    <xf numFmtId="164" fontId="16" fillId="9" borderId="7" xfId="1" applyFont="1" applyFill="1" applyBorder="1" applyAlignment="1">
      <alignment vertical="center"/>
    </xf>
    <xf numFmtId="164" fontId="16" fillId="9" borderId="1" xfId="1" applyFont="1" applyFill="1" applyBorder="1" applyAlignment="1">
      <alignment vertical="center"/>
    </xf>
    <xf numFmtId="164" fontId="16" fillId="9" borderId="7" xfId="1" applyFont="1" applyFill="1" applyBorder="1" applyAlignment="1">
      <alignment horizontal="center" vertical="center"/>
    </xf>
    <xf numFmtId="39" fontId="11" fillId="9" borderId="15" xfId="0" applyNumberFormat="1" applyFont="1" applyFill="1" applyBorder="1" applyAlignment="1">
      <alignment vertical="center"/>
    </xf>
    <xf numFmtId="39" fontId="16" fillId="9" borderId="0" xfId="0" applyNumberFormat="1" applyFont="1" applyFill="1" applyAlignment="1">
      <alignment horizontal="center" vertical="center"/>
    </xf>
    <xf numFmtId="165" fontId="16" fillId="9" borderId="0" xfId="0" applyNumberFormat="1" applyFont="1" applyFill="1" applyAlignment="1">
      <alignment horizontal="center" vertical="center"/>
    </xf>
    <xf numFmtId="164" fontId="16" fillId="9" borderId="0" xfId="0" applyNumberFormat="1" applyFont="1" applyFill="1" applyAlignment="1">
      <alignment horizontal="center" vertical="center"/>
    </xf>
    <xf numFmtId="0" fontId="16" fillId="0" borderId="0" xfId="0" applyFont="1" applyAlignment="1">
      <alignment horizontal="center" vertical="center"/>
    </xf>
    <xf numFmtId="164" fontId="16" fillId="0" borderId="0" xfId="1" applyFont="1" applyAlignment="1">
      <alignment horizontal="center" vertical="center" wrapText="1"/>
    </xf>
    <xf numFmtId="165" fontId="16" fillId="0" borderId="0" xfId="0" applyNumberFormat="1" applyFont="1" applyAlignment="1">
      <alignment horizontal="center" vertical="center"/>
    </xf>
    <xf numFmtId="164" fontId="16" fillId="0" borderId="0" xfId="0" applyNumberFormat="1" applyFont="1" applyAlignment="1">
      <alignment vertical="center"/>
    </xf>
    <xf numFmtId="39" fontId="16" fillId="0" borderId="0" xfId="0" applyNumberFormat="1" applyFont="1" applyAlignment="1">
      <alignment vertical="center"/>
    </xf>
    <xf numFmtId="4" fontId="16" fillId="9" borderId="1" xfId="1" applyNumberFormat="1" applyFont="1" applyFill="1" applyBorder="1" applyAlignment="1">
      <alignment horizontal="right" vertical="center"/>
    </xf>
    <xf numFmtId="164" fontId="16" fillId="0" borderId="1" xfId="1" applyFont="1" applyFill="1" applyBorder="1" applyAlignment="1">
      <alignment vertical="center"/>
    </xf>
    <xf numFmtId="0" fontId="16" fillId="0" borderId="14" xfId="0" applyFont="1" applyBorder="1" applyAlignment="1">
      <alignment horizontal="center" vertical="center"/>
    </xf>
    <xf numFmtId="164" fontId="16" fillId="0" borderId="7" xfId="1" applyFont="1" applyFill="1" applyBorder="1" applyAlignment="1">
      <alignment vertical="center"/>
    </xf>
    <xf numFmtId="164" fontId="16" fillId="0" borderId="14" xfId="1" applyFont="1" applyFill="1" applyBorder="1" applyAlignment="1">
      <alignment vertical="center"/>
    </xf>
    <xf numFmtId="39" fontId="11" fillId="0" borderId="14" xfId="0" applyNumberFormat="1" applyFont="1" applyBorder="1" applyAlignment="1">
      <alignment vertical="center"/>
    </xf>
    <xf numFmtId="164" fontId="14" fillId="0" borderId="1" xfId="1" applyFont="1" applyBorder="1" applyAlignment="1">
      <alignment horizontal="center" vertical="center"/>
    </xf>
    <xf numFmtId="164" fontId="13" fillId="0" borderId="1" xfId="1" applyFont="1" applyBorder="1" applyAlignment="1">
      <alignment horizontal="center" vertical="center"/>
    </xf>
    <xf numFmtId="164" fontId="13" fillId="9" borderId="1" xfId="1" applyFont="1" applyFill="1" applyBorder="1" applyAlignment="1">
      <alignment horizontal="center" vertical="center"/>
    </xf>
    <xf numFmtId="164" fontId="13" fillId="0" borderId="14" xfId="1" applyFont="1" applyFill="1" applyBorder="1" applyAlignment="1">
      <alignment horizontal="center" vertical="center"/>
    </xf>
    <xf numFmtId="164" fontId="13" fillId="0" borderId="7" xfId="1" applyFont="1" applyFill="1" applyBorder="1" applyAlignment="1">
      <alignment horizontal="center" vertical="center"/>
    </xf>
    <xf numFmtId="164" fontId="13" fillId="0" borderId="1" xfId="1" applyFont="1" applyFill="1" applyBorder="1" applyAlignment="1">
      <alignment horizontal="center" vertical="center"/>
    </xf>
    <xf numFmtId="164" fontId="13" fillId="9" borderId="7" xfId="1" applyFont="1" applyFill="1" applyBorder="1" applyAlignment="1">
      <alignment horizontal="center" vertical="center"/>
    </xf>
    <xf numFmtId="164" fontId="16" fillId="0" borderId="0" xfId="1" applyFont="1" applyAlignment="1">
      <alignment horizontal="center" vertical="center"/>
    </xf>
    <xf numFmtId="0" fontId="14" fillId="0" borderId="0" xfId="0" applyFont="1" applyAlignment="1">
      <alignment horizontal="center" vertical="center"/>
    </xf>
    <xf numFmtId="166" fontId="13" fillId="0" borderId="0" xfId="1" applyNumberFormat="1" applyFont="1" applyFill="1" applyBorder="1" applyAlignment="1">
      <alignment horizontal="center" vertical="center"/>
    </xf>
    <xf numFmtId="164" fontId="16" fillId="0" borderId="0" xfId="1" applyFont="1" applyFill="1" applyBorder="1" applyAlignment="1">
      <alignment horizontal="right" vertical="center"/>
    </xf>
    <xf numFmtId="0" fontId="16" fillId="9" borderId="13" xfId="0" applyFont="1" applyFill="1" applyBorder="1" applyAlignment="1">
      <alignment horizontal="center" vertical="center"/>
    </xf>
    <xf numFmtId="0" fontId="15" fillId="10" borderId="10" xfId="0" applyFont="1" applyFill="1" applyBorder="1" applyAlignment="1">
      <alignment horizontal="center" vertical="center" wrapText="1"/>
    </xf>
    <xf numFmtId="0" fontId="11" fillId="10" borderId="11" xfId="0" applyFont="1" applyFill="1" applyBorder="1" applyAlignment="1">
      <alignment horizontal="center" vertical="center" wrapText="1"/>
    </xf>
    <xf numFmtId="0" fontId="11" fillId="10" borderId="12" xfId="0" applyFont="1" applyFill="1" applyBorder="1" applyAlignment="1">
      <alignment horizontal="center" vertical="center" wrapText="1"/>
    </xf>
    <xf numFmtId="0" fontId="16" fillId="0" borderId="1" xfId="0" applyFont="1" applyBorder="1" applyAlignment="1">
      <alignment horizontal="center" vertical="center"/>
    </xf>
    <xf numFmtId="0" fontId="13" fillId="0" borderId="0" xfId="3" applyFont="1" applyAlignment="1">
      <alignment horizontal="center" vertical="center" wrapText="1"/>
    </xf>
    <xf numFmtId="0" fontId="13" fillId="0" borderId="0" xfId="2" applyFont="1" applyAlignment="1">
      <alignment horizontal="center" vertical="center"/>
    </xf>
    <xf numFmtId="0" fontId="13" fillId="0" borderId="0" xfId="2" applyFont="1" applyAlignment="1">
      <alignment horizontal="center" vertical="top"/>
    </xf>
    <xf numFmtId="0" fontId="13" fillId="0" borderId="0" xfId="2" applyFont="1" applyAlignment="1">
      <alignment horizontal="center"/>
    </xf>
    <xf numFmtId="0" fontId="2" fillId="0" borderId="0" xfId="0" applyFont="1" applyAlignment="1">
      <alignment horizontal="center" vertical="center"/>
    </xf>
    <xf numFmtId="0" fontId="3" fillId="0" borderId="1" xfId="0" applyFont="1" applyBorder="1" applyAlignment="1">
      <alignment horizontal="center" vertical="center"/>
    </xf>
  </cellXfs>
  <cellStyles count="5">
    <cellStyle name="Milliers" xfId="1" builtinId="3"/>
    <cellStyle name="Normal" xfId="0" builtinId="0"/>
    <cellStyle name="Normal 10" xfId="3" xr:uid="{EFF49FEA-9385-4C6E-A964-7556DC24BA54}"/>
    <cellStyle name="Normal 3 2" xfId="4" xr:uid="{9EEEC5AC-9678-4329-AA77-0E056465FF69}"/>
    <cellStyle name="Normal 6" xfId="2" xr:uid="{B5B8F333-C786-4722-BD47-399B957DA3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DC3BD-C1DE-45AC-83BD-EE0258E30965}">
  <dimension ref="A1:H65"/>
  <sheetViews>
    <sheetView topLeftCell="A4" workbookViewId="0">
      <selection activeCell="J17" sqref="J17"/>
    </sheetView>
  </sheetViews>
  <sheetFormatPr baseColWidth="10" defaultRowHeight="15" x14ac:dyDescent="0.25"/>
  <cols>
    <col min="1" max="1" width="3.85546875" style="56" customWidth="1"/>
    <col min="2" max="2" width="57.7109375" style="6" customWidth="1"/>
    <col min="3" max="3" width="7" style="6" customWidth="1"/>
    <col min="4" max="4" width="7.42578125" style="6" customWidth="1"/>
    <col min="5" max="5" width="16" style="6" customWidth="1"/>
    <col min="6" max="6" width="15.85546875" style="6" customWidth="1"/>
    <col min="7" max="7" width="19.42578125" style="1" customWidth="1"/>
    <col min="8" max="256" width="11.42578125" style="1"/>
    <col min="257" max="257" width="3.85546875" style="1" customWidth="1"/>
    <col min="258" max="258" width="57.7109375" style="1" customWidth="1"/>
    <col min="259" max="259" width="7" style="1" customWidth="1"/>
    <col min="260" max="260" width="7.42578125" style="1" customWidth="1"/>
    <col min="261" max="261" width="16" style="1" customWidth="1"/>
    <col min="262" max="262" width="15.85546875" style="1" customWidth="1"/>
    <col min="263" max="263" width="4.42578125" style="1" customWidth="1"/>
    <col min="264" max="512" width="11.42578125" style="1"/>
    <col min="513" max="513" width="3.85546875" style="1" customWidth="1"/>
    <col min="514" max="514" width="57.7109375" style="1" customWidth="1"/>
    <col min="515" max="515" width="7" style="1" customWidth="1"/>
    <col min="516" max="516" width="7.42578125" style="1" customWidth="1"/>
    <col min="517" max="517" width="16" style="1" customWidth="1"/>
    <col min="518" max="518" width="15.85546875" style="1" customWidth="1"/>
    <col min="519" max="519" width="4.42578125" style="1" customWidth="1"/>
    <col min="520" max="768" width="11.42578125" style="1"/>
    <col min="769" max="769" width="3.85546875" style="1" customWidth="1"/>
    <col min="770" max="770" width="57.7109375" style="1" customWidth="1"/>
    <col min="771" max="771" width="7" style="1" customWidth="1"/>
    <col min="772" max="772" width="7.42578125" style="1" customWidth="1"/>
    <col min="773" max="773" width="16" style="1" customWidth="1"/>
    <col min="774" max="774" width="15.85546875" style="1" customWidth="1"/>
    <col min="775" max="775" width="4.42578125" style="1" customWidth="1"/>
    <col min="776" max="1024" width="11.42578125" style="1"/>
    <col min="1025" max="1025" width="3.85546875" style="1" customWidth="1"/>
    <col min="1026" max="1026" width="57.7109375" style="1" customWidth="1"/>
    <col min="1027" max="1027" width="7" style="1" customWidth="1"/>
    <col min="1028" max="1028" width="7.42578125" style="1" customWidth="1"/>
    <col min="1029" max="1029" width="16" style="1" customWidth="1"/>
    <col min="1030" max="1030" width="15.85546875" style="1" customWidth="1"/>
    <col min="1031" max="1031" width="4.42578125" style="1" customWidth="1"/>
    <col min="1032" max="1280" width="11.42578125" style="1"/>
    <col min="1281" max="1281" width="3.85546875" style="1" customWidth="1"/>
    <col min="1282" max="1282" width="57.7109375" style="1" customWidth="1"/>
    <col min="1283" max="1283" width="7" style="1" customWidth="1"/>
    <col min="1284" max="1284" width="7.42578125" style="1" customWidth="1"/>
    <col min="1285" max="1285" width="16" style="1" customWidth="1"/>
    <col min="1286" max="1286" width="15.85546875" style="1" customWidth="1"/>
    <col min="1287" max="1287" width="4.42578125" style="1" customWidth="1"/>
    <col min="1288" max="1536" width="11.42578125" style="1"/>
    <col min="1537" max="1537" width="3.85546875" style="1" customWidth="1"/>
    <col min="1538" max="1538" width="57.7109375" style="1" customWidth="1"/>
    <col min="1539" max="1539" width="7" style="1" customWidth="1"/>
    <col min="1540" max="1540" width="7.42578125" style="1" customWidth="1"/>
    <col min="1541" max="1541" width="16" style="1" customWidth="1"/>
    <col min="1542" max="1542" width="15.85546875" style="1" customWidth="1"/>
    <col min="1543" max="1543" width="4.42578125" style="1" customWidth="1"/>
    <col min="1544" max="1792" width="11.42578125" style="1"/>
    <col min="1793" max="1793" width="3.85546875" style="1" customWidth="1"/>
    <col min="1794" max="1794" width="57.7109375" style="1" customWidth="1"/>
    <col min="1795" max="1795" width="7" style="1" customWidth="1"/>
    <col min="1796" max="1796" width="7.42578125" style="1" customWidth="1"/>
    <col min="1797" max="1797" width="16" style="1" customWidth="1"/>
    <col min="1798" max="1798" width="15.85546875" style="1" customWidth="1"/>
    <col min="1799" max="1799" width="4.42578125" style="1" customWidth="1"/>
    <col min="1800" max="2048" width="11.42578125" style="1"/>
    <col min="2049" max="2049" width="3.85546875" style="1" customWidth="1"/>
    <col min="2050" max="2050" width="57.7109375" style="1" customWidth="1"/>
    <col min="2051" max="2051" width="7" style="1" customWidth="1"/>
    <col min="2052" max="2052" width="7.42578125" style="1" customWidth="1"/>
    <col min="2053" max="2053" width="16" style="1" customWidth="1"/>
    <col min="2054" max="2054" width="15.85546875" style="1" customWidth="1"/>
    <col min="2055" max="2055" width="4.42578125" style="1" customWidth="1"/>
    <col min="2056" max="2304" width="11.42578125" style="1"/>
    <col min="2305" max="2305" width="3.85546875" style="1" customWidth="1"/>
    <col min="2306" max="2306" width="57.7109375" style="1" customWidth="1"/>
    <col min="2307" max="2307" width="7" style="1" customWidth="1"/>
    <col min="2308" max="2308" width="7.42578125" style="1" customWidth="1"/>
    <col min="2309" max="2309" width="16" style="1" customWidth="1"/>
    <col min="2310" max="2310" width="15.85546875" style="1" customWidth="1"/>
    <col min="2311" max="2311" width="4.42578125" style="1" customWidth="1"/>
    <col min="2312" max="2560" width="11.42578125" style="1"/>
    <col min="2561" max="2561" width="3.85546875" style="1" customWidth="1"/>
    <col min="2562" max="2562" width="57.7109375" style="1" customWidth="1"/>
    <col min="2563" max="2563" width="7" style="1" customWidth="1"/>
    <col min="2564" max="2564" width="7.42578125" style="1" customWidth="1"/>
    <col min="2565" max="2565" width="16" style="1" customWidth="1"/>
    <col min="2566" max="2566" width="15.85546875" style="1" customWidth="1"/>
    <col min="2567" max="2567" width="4.42578125" style="1" customWidth="1"/>
    <col min="2568" max="2816" width="11.42578125" style="1"/>
    <col min="2817" max="2817" width="3.85546875" style="1" customWidth="1"/>
    <col min="2818" max="2818" width="57.7109375" style="1" customWidth="1"/>
    <col min="2819" max="2819" width="7" style="1" customWidth="1"/>
    <col min="2820" max="2820" width="7.42578125" style="1" customWidth="1"/>
    <col min="2821" max="2821" width="16" style="1" customWidth="1"/>
    <col min="2822" max="2822" width="15.85546875" style="1" customWidth="1"/>
    <col min="2823" max="2823" width="4.42578125" style="1" customWidth="1"/>
    <col min="2824" max="3072" width="11.42578125" style="1"/>
    <col min="3073" max="3073" width="3.85546875" style="1" customWidth="1"/>
    <col min="3074" max="3074" width="57.7109375" style="1" customWidth="1"/>
    <col min="3075" max="3075" width="7" style="1" customWidth="1"/>
    <col min="3076" max="3076" width="7.42578125" style="1" customWidth="1"/>
    <col min="3077" max="3077" width="16" style="1" customWidth="1"/>
    <col min="3078" max="3078" width="15.85546875" style="1" customWidth="1"/>
    <col min="3079" max="3079" width="4.42578125" style="1" customWidth="1"/>
    <col min="3080" max="3328" width="11.42578125" style="1"/>
    <col min="3329" max="3329" width="3.85546875" style="1" customWidth="1"/>
    <col min="3330" max="3330" width="57.7109375" style="1" customWidth="1"/>
    <col min="3331" max="3331" width="7" style="1" customWidth="1"/>
    <col min="3332" max="3332" width="7.42578125" style="1" customWidth="1"/>
    <col min="3333" max="3333" width="16" style="1" customWidth="1"/>
    <col min="3334" max="3334" width="15.85546875" style="1" customWidth="1"/>
    <col min="3335" max="3335" width="4.42578125" style="1" customWidth="1"/>
    <col min="3336" max="3584" width="11.42578125" style="1"/>
    <col min="3585" max="3585" width="3.85546875" style="1" customWidth="1"/>
    <col min="3586" max="3586" width="57.7109375" style="1" customWidth="1"/>
    <col min="3587" max="3587" width="7" style="1" customWidth="1"/>
    <col min="3588" max="3588" width="7.42578125" style="1" customWidth="1"/>
    <col min="3589" max="3589" width="16" style="1" customWidth="1"/>
    <col min="3590" max="3590" width="15.85546875" style="1" customWidth="1"/>
    <col min="3591" max="3591" width="4.42578125" style="1" customWidth="1"/>
    <col min="3592" max="3840" width="11.42578125" style="1"/>
    <col min="3841" max="3841" width="3.85546875" style="1" customWidth="1"/>
    <col min="3842" max="3842" width="57.7109375" style="1" customWidth="1"/>
    <col min="3843" max="3843" width="7" style="1" customWidth="1"/>
    <col min="3844" max="3844" width="7.42578125" style="1" customWidth="1"/>
    <col min="3845" max="3845" width="16" style="1" customWidth="1"/>
    <col min="3846" max="3846" width="15.85546875" style="1" customWidth="1"/>
    <col min="3847" max="3847" width="4.42578125" style="1" customWidth="1"/>
    <col min="3848" max="4096" width="11.42578125" style="1"/>
    <col min="4097" max="4097" width="3.85546875" style="1" customWidth="1"/>
    <col min="4098" max="4098" width="57.7109375" style="1" customWidth="1"/>
    <col min="4099" max="4099" width="7" style="1" customWidth="1"/>
    <col min="4100" max="4100" width="7.42578125" style="1" customWidth="1"/>
    <col min="4101" max="4101" width="16" style="1" customWidth="1"/>
    <col min="4102" max="4102" width="15.85546875" style="1" customWidth="1"/>
    <col min="4103" max="4103" width="4.42578125" style="1" customWidth="1"/>
    <col min="4104" max="4352" width="11.42578125" style="1"/>
    <col min="4353" max="4353" width="3.85546875" style="1" customWidth="1"/>
    <col min="4354" max="4354" width="57.7109375" style="1" customWidth="1"/>
    <col min="4355" max="4355" width="7" style="1" customWidth="1"/>
    <col min="4356" max="4356" width="7.42578125" style="1" customWidth="1"/>
    <col min="4357" max="4357" width="16" style="1" customWidth="1"/>
    <col min="4358" max="4358" width="15.85546875" style="1" customWidth="1"/>
    <col min="4359" max="4359" width="4.42578125" style="1" customWidth="1"/>
    <col min="4360" max="4608" width="11.42578125" style="1"/>
    <col min="4609" max="4609" width="3.85546875" style="1" customWidth="1"/>
    <col min="4610" max="4610" width="57.7109375" style="1" customWidth="1"/>
    <col min="4611" max="4611" width="7" style="1" customWidth="1"/>
    <col min="4612" max="4612" width="7.42578125" style="1" customWidth="1"/>
    <col min="4613" max="4613" width="16" style="1" customWidth="1"/>
    <col min="4614" max="4614" width="15.85546875" style="1" customWidth="1"/>
    <col min="4615" max="4615" width="4.42578125" style="1" customWidth="1"/>
    <col min="4616" max="4864" width="11.42578125" style="1"/>
    <col min="4865" max="4865" width="3.85546875" style="1" customWidth="1"/>
    <col min="4866" max="4866" width="57.7109375" style="1" customWidth="1"/>
    <col min="4867" max="4867" width="7" style="1" customWidth="1"/>
    <col min="4868" max="4868" width="7.42578125" style="1" customWidth="1"/>
    <col min="4869" max="4869" width="16" style="1" customWidth="1"/>
    <col min="4870" max="4870" width="15.85546875" style="1" customWidth="1"/>
    <col min="4871" max="4871" width="4.42578125" style="1" customWidth="1"/>
    <col min="4872" max="5120" width="11.42578125" style="1"/>
    <col min="5121" max="5121" width="3.85546875" style="1" customWidth="1"/>
    <col min="5122" max="5122" width="57.7109375" style="1" customWidth="1"/>
    <col min="5123" max="5123" width="7" style="1" customWidth="1"/>
    <col min="5124" max="5124" width="7.42578125" style="1" customWidth="1"/>
    <col min="5125" max="5125" width="16" style="1" customWidth="1"/>
    <col min="5126" max="5126" width="15.85546875" style="1" customWidth="1"/>
    <col min="5127" max="5127" width="4.42578125" style="1" customWidth="1"/>
    <col min="5128" max="5376" width="11.42578125" style="1"/>
    <col min="5377" max="5377" width="3.85546875" style="1" customWidth="1"/>
    <col min="5378" max="5378" width="57.7109375" style="1" customWidth="1"/>
    <col min="5379" max="5379" width="7" style="1" customWidth="1"/>
    <col min="5380" max="5380" width="7.42578125" style="1" customWidth="1"/>
    <col min="5381" max="5381" width="16" style="1" customWidth="1"/>
    <col min="5382" max="5382" width="15.85546875" style="1" customWidth="1"/>
    <col min="5383" max="5383" width="4.42578125" style="1" customWidth="1"/>
    <col min="5384" max="5632" width="11.42578125" style="1"/>
    <col min="5633" max="5633" width="3.85546875" style="1" customWidth="1"/>
    <col min="5634" max="5634" width="57.7109375" style="1" customWidth="1"/>
    <col min="5635" max="5635" width="7" style="1" customWidth="1"/>
    <col min="5636" max="5636" width="7.42578125" style="1" customWidth="1"/>
    <col min="5637" max="5637" width="16" style="1" customWidth="1"/>
    <col min="5638" max="5638" width="15.85546875" style="1" customWidth="1"/>
    <col min="5639" max="5639" width="4.42578125" style="1" customWidth="1"/>
    <col min="5640" max="5888" width="11.42578125" style="1"/>
    <col min="5889" max="5889" width="3.85546875" style="1" customWidth="1"/>
    <col min="5890" max="5890" width="57.7109375" style="1" customWidth="1"/>
    <col min="5891" max="5891" width="7" style="1" customWidth="1"/>
    <col min="5892" max="5892" width="7.42578125" style="1" customWidth="1"/>
    <col min="5893" max="5893" width="16" style="1" customWidth="1"/>
    <col min="5894" max="5894" width="15.85546875" style="1" customWidth="1"/>
    <col min="5895" max="5895" width="4.42578125" style="1" customWidth="1"/>
    <col min="5896" max="6144" width="11.42578125" style="1"/>
    <col min="6145" max="6145" width="3.85546875" style="1" customWidth="1"/>
    <col min="6146" max="6146" width="57.7109375" style="1" customWidth="1"/>
    <col min="6147" max="6147" width="7" style="1" customWidth="1"/>
    <col min="6148" max="6148" width="7.42578125" style="1" customWidth="1"/>
    <col min="6149" max="6149" width="16" style="1" customWidth="1"/>
    <col min="6150" max="6150" width="15.85546875" style="1" customWidth="1"/>
    <col min="6151" max="6151" width="4.42578125" style="1" customWidth="1"/>
    <col min="6152" max="6400" width="11.42578125" style="1"/>
    <col min="6401" max="6401" width="3.85546875" style="1" customWidth="1"/>
    <col min="6402" max="6402" width="57.7109375" style="1" customWidth="1"/>
    <col min="6403" max="6403" width="7" style="1" customWidth="1"/>
    <col min="6404" max="6404" width="7.42578125" style="1" customWidth="1"/>
    <col min="6405" max="6405" width="16" style="1" customWidth="1"/>
    <col min="6406" max="6406" width="15.85546875" style="1" customWidth="1"/>
    <col min="6407" max="6407" width="4.42578125" style="1" customWidth="1"/>
    <col min="6408" max="6656" width="11.42578125" style="1"/>
    <col min="6657" max="6657" width="3.85546875" style="1" customWidth="1"/>
    <col min="6658" max="6658" width="57.7109375" style="1" customWidth="1"/>
    <col min="6659" max="6659" width="7" style="1" customWidth="1"/>
    <col min="6660" max="6660" width="7.42578125" style="1" customWidth="1"/>
    <col min="6661" max="6661" width="16" style="1" customWidth="1"/>
    <col min="6662" max="6662" width="15.85546875" style="1" customWidth="1"/>
    <col min="6663" max="6663" width="4.42578125" style="1" customWidth="1"/>
    <col min="6664" max="6912" width="11.42578125" style="1"/>
    <col min="6913" max="6913" width="3.85546875" style="1" customWidth="1"/>
    <col min="6914" max="6914" width="57.7109375" style="1" customWidth="1"/>
    <col min="6915" max="6915" width="7" style="1" customWidth="1"/>
    <col min="6916" max="6916" width="7.42578125" style="1" customWidth="1"/>
    <col min="6917" max="6917" width="16" style="1" customWidth="1"/>
    <col min="6918" max="6918" width="15.85546875" style="1" customWidth="1"/>
    <col min="6919" max="6919" width="4.42578125" style="1" customWidth="1"/>
    <col min="6920" max="7168" width="11.42578125" style="1"/>
    <col min="7169" max="7169" width="3.85546875" style="1" customWidth="1"/>
    <col min="7170" max="7170" width="57.7109375" style="1" customWidth="1"/>
    <col min="7171" max="7171" width="7" style="1" customWidth="1"/>
    <col min="7172" max="7172" width="7.42578125" style="1" customWidth="1"/>
    <col min="7173" max="7173" width="16" style="1" customWidth="1"/>
    <col min="7174" max="7174" width="15.85546875" style="1" customWidth="1"/>
    <col min="7175" max="7175" width="4.42578125" style="1" customWidth="1"/>
    <col min="7176" max="7424" width="11.42578125" style="1"/>
    <col min="7425" max="7425" width="3.85546875" style="1" customWidth="1"/>
    <col min="7426" max="7426" width="57.7109375" style="1" customWidth="1"/>
    <col min="7427" max="7427" width="7" style="1" customWidth="1"/>
    <col min="7428" max="7428" width="7.42578125" style="1" customWidth="1"/>
    <col min="7429" max="7429" width="16" style="1" customWidth="1"/>
    <col min="7430" max="7430" width="15.85546875" style="1" customWidth="1"/>
    <col min="7431" max="7431" width="4.42578125" style="1" customWidth="1"/>
    <col min="7432" max="7680" width="11.42578125" style="1"/>
    <col min="7681" max="7681" width="3.85546875" style="1" customWidth="1"/>
    <col min="7682" max="7682" width="57.7109375" style="1" customWidth="1"/>
    <col min="7683" max="7683" width="7" style="1" customWidth="1"/>
    <col min="7684" max="7684" width="7.42578125" style="1" customWidth="1"/>
    <col min="7685" max="7685" width="16" style="1" customWidth="1"/>
    <col min="7686" max="7686" width="15.85546875" style="1" customWidth="1"/>
    <col min="7687" max="7687" width="4.42578125" style="1" customWidth="1"/>
    <col min="7688" max="7936" width="11.42578125" style="1"/>
    <col min="7937" max="7937" width="3.85546875" style="1" customWidth="1"/>
    <col min="7938" max="7938" width="57.7109375" style="1" customWidth="1"/>
    <col min="7939" max="7939" width="7" style="1" customWidth="1"/>
    <col min="7940" max="7940" width="7.42578125" style="1" customWidth="1"/>
    <col min="7941" max="7941" width="16" style="1" customWidth="1"/>
    <col min="7942" max="7942" width="15.85546875" style="1" customWidth="1"/>
    <col min="7943" max="7943" width="4.42578125" style="1" customWidth="1"/>
    <col min="7944" max="8192" width="11.42578125" style="1"/>
    <col min="8193" max="8193" width="3.85546875" style="1" customWidth="1"/>
    <col min="8194" max="8194" width="57.7109375" style="1" customWidth="1"/>
    <col min="8195" max="8195" width="7" style="1" customWidth="1"/>
    <col min="8196" max="8196" width="7.42578125" style="1" customWidth="1"/>
    <col min="8197" max="8197" width="16" style="1" customWidth="1"/>
    <col min="8198" max="8198" width="15.85546875" style="1" customWidth="1"/>
    <col min="8199" max="8199" width="4.42578125" style="1" customWidth="1"/>
    <col min="8200" max="8448" width="11.42578125" style="1"/>
    <col min="8449" max="8449" width="3.85546875" style="1" customWidth="1"/>
    <col min="8450" max="8450" width="57.7109375" style="1" customWidth="1"/>
    <col min="8451" max="8451" width="7" style="1" customWidth="1"/>
    <col min="8452" max="8452" width="7.42578125" style="1" customWidth="1"/>
    <col min="8453" max="8453" width="16" style="1" customWidth="1"/>
    <col min="8454" max="8454" width="15.85546875" style="1" customWidth="1"/>
    <col min="8455" max="8455" width="4.42578125" style="1" customWidth="1"/>
    <col min="8456" max="8704" width="11.42578125" style="1"/>
    <col min="8705" max="8705" width="3.85546875" style="1" customWidth="1"/>
    <col min="8706" max="8706" width="57.7109375" style="1" customWidth="1"/>
    <col min="8707" max="8707" width="7" style="1" customWidth="1"/>
    <col min="8708" max="8708" width="7.42578125" style="1" customWidth="1"/>
    <col min="8709" max="8709" width="16" style="1" customWidth="1"/>
    <col min="8710" max="8710" width="15.85546875" style="1" customWidth="1"/>
    <col min="8711" max="8711" width="4.42578125" style="1" customWidth="1"/>
    <col min="8712" max="8960" width="11.42578125" style="1"/>
    <col min="8961" max="8961" width="3.85546875" style="1" customWidth="1"/>
    <col min="8962" max="8962" width="57.7109375" style="1" customWidth="1"/>
    <col min="8963" max="8963" width="7" style="1" customWidth="1"/>
    <col min="8964" max="8964" width="7.42578125" style="1" customWidth="1"/>
    <col min="8965" max="8965" width="16" style="1" customWidth="1"/>
    <col min="8966" max="8966" width="15.85546875" style="1" customWidth="1"/>
    <col min="8967" max="8967" width="4.42578125" style="1" customWidth="1"/>
    <col min="8968" max="9216" width="11.42578125" style="1"/>
    <col min="9217" max="9217" width="3.85546875" style="1" customWidth="1"/>
    <col min="9218" max="9218" width="57.7109375" style="1" customWidth="1"/>
    <col min="9219" max="9219" width="7" style="1" customWidth="1"/>
    <col min="9220" max="9220" width="7.42578125" style="1" customWidth="1"/>
    <col min="9221" max="9221" width="16" style="1" customWidth="1"/>
    <col min="9222" max="9222" width="15.85546875" style="1" customWidth="1"/>
    <col min="9223" max="9223" width="4.42578125" style="1" customWidth="1"/>
    <col min="9224" max="9472" width="11.42578125" style="1"/>
    <col min="9473" max="9473" width="3.85546875" style="1" customWidth="1"/>
    <col min="9474" max="9474" width="57.7109375" style="1" customWidth="1"/>
    <col min="9475" max="9475" width="7" style="1" customWidth="1"/>
    <col min="9476" max="9476" width="7.42578125" style="1" customWidth="1"/>
    <col min="9477" max="9477" width="16" style="1" customWidth="1"/>
    <col min="9478" max="9478" width="15.85546875" style="1" customWidth="1"/>
    <col min="9479" max="9479" width="4.42578125" style="1" customWidth="1"/>
    <col min="9480" max="9728" width="11.42578125" style="1"/>
    <col min="9729" max="9729" width="3.85546875" style="1" customWidth="1"/>
    <col min="9730" max="9730" width="57.7109375" style="1" customWidth="1"/>
    <col min="9731" max="9731" width="7" style="1" customWidth="1"/>
    <col min="9732" max="9732" width="7.42578125" style="1" customWidth="1"/>
    <col min="9733" max="9733" width="16" style="1" customWidth="1"/>
    <col min="9734" max="9734" width="15.85546875" style="1" customWidth="1"/>
    <col min="9735" max="9735" width="4.42578125" style="1" customWidth="1"/>
    <col min="9736" max="9984" width="11.42578125" style="1"/>
    <col min="9985" max="9985" width="3.85546875" style="1" customWidth="1"/>
    <col min="9986" max="9986" width="57.7109375" style="1" customWidth="1"/>
    <col min="9987" max="9987" width="7" style="1" customWidth="1"/>
    <col min="9988" max="9988" width="7.42578125" style="1" customWidth="1"/>
    <col min="9989" max="9989" width="16" style="1" customWidth="1"/>
    <col min="9990" max="9990" width="15.85546875" style="1" customWidth="1"/>
    <col min="9991" max="9991" width="4.42578125" style="1" customWidth="1"/>
    <col min="9992" max="10240" width="11.42578125" style="1"/>
    <col min="10241" max="10241" width="3.85546875" style="1" customWidth="1"/>
    <col min="10242" max="10242" width="57.7109375" style="1" customWidth="1"/>
    <col min="10243" max="10243" width="7" style="1" customWidth="1"/>
    <col min="10244" max="10244" width="7.42578125" style="1" customWidth="1"/>
    <col min="10245" max="10245" width="16" style="1" customWidth="1"/>
    <col min="10246" max="10246" width="15.85546875" style="1" customWidth="1"/>
    <col min="10247" max="10247" width="4.42578125" style="1" customWidth="1"/>
    <col min="10248" max="10496" width="11.42578125" style="1"/>
    <col min="10497" max="10497" width="3.85546875" style="1" customWidth="1"/>
    <col min="10498" max="10498" width="57.7109375" style="1" customWidth="1"/>
    <col min="10499" max="10499" width="7" style="1" customWidth="1"/>
    <col min="10500" max="10500" width="7.42578125" style="1" customWidth="1"/>
    <col min="10501" max="10501" width="16" style="1" customWidth="1"/>
    <col min="10502" max="10502" width="15.85546875" style="1" customWidth="1"/>
    <col min="10503" max="10503" width="4.42578125" style="1" customWidth="1"/>
    <col min="10504" max="10752" width="11.42578125" style="1"/>
    <col min="10753" max="10753" width="3.85546875" style="1" customWidth="1"/>
    <col min="10754" max="10754" width="57.7109375" style="1" customWidth="1"/>
    <col min="10755" max="10755" width="7" style="1" customWidth="1"/>
    <col min="10756" max="10756" width="7.42578125" style="1" customWidth="1"/>
    <col min="10757" max="10757" width="16" style="1" customWidth="1"/>
    <col min="10758" max="10758" width="15.85546875" style="1" customWidth="1"/>
    <col min="10759" max="10759" width="4.42578125" style="1" customWidth="1"/>
    <col min="10760" max="11008" width="11.42578125" style="1"/>
    <col min="11009" max="11009" width="3.85546875" style="1" customWidth="1"/>
    <col min="11010" max="11010" width="57.7109375" style="1" customWidth="1"/>
    <col min="11011" max="11011" width="7" style="1" customWidth="1"/>
    <col min="11012" max="11012" width="7.42578125" style="1" customWidth="1"/>
    <col min="11013" max="11013" width="16" style="1" customWidth="1"/>
    <col min="11014" max="11014" width="15.85546875" style="1" customWidth="1"/>
    <col min="11015" max="11015" width="4.42578125" style="1" customWidth="1"/>
    <col min="11016" max="11264" width="11.42578125" style="1"/>
    <col min="11265" max="11265" width="3.85546875" style="1" customWidth="1"/>
    <col min="11266" max="11266" width="57.7109375" style="1" customWidth="1"/>
    <col min="11267" max="11267" width="7" style="1" customWidth="1"/>
    <col min="11268" max="11268" width="7.42578125" style="1" customWidth="1"/>
    <col min="11269" max="11269" width="16" style="1" customWidth="1"/>
    <col min="11270" max="11270" width="15.85546875" style="1" customWidth="1"/>
    <col min="11271" max="11271" width="4.42578125" style="1" customWidth="1"/>
    <col min="11272" max="11520" width="11.42578125" style="1"/>
    <col min="11521" max="11521" width="3.85546875" style="1" customWidth="1"/>
    <col min="11522" max="11522" width="57.7109375" style="1" customWidth="1"/>
    <col min="11523" max="11523" width="7" style="1" customWidth="1"/>
    <col min="11524" max="11524" width="7.42578125" style="1" customWidth="1"/>
    <col min="11525" max="11525" width="16" style="1" customWidth="1"/>
    <col min="11526" max="11526" width="15.85546875" style="1" customWidth="1"/>
    <col min="11527" max="11527" width="4.42578125" style="1" customWidth="1"/>
    <col min="11528" max="11776" width="11.42578125" style="1"/>
    <col min="11777" max="11777" width="3.85546875" style="1" customWidth="1"/>
    <col min="11778" max="11778" width="57.7109375" style="1" customWidth="1"/>
    <col min="11779" max="11779" width="7" style="1" customWidth="1"/>
    <col min="11780" max="11780" width="7.42578125" style="1" customWidth="1"/>
    <col min="11781" max="11781" width="16" style="1" customWidth="1"/>
    <col min="11782" max="11782" width="15.85546875" style="1" customWidth="1"/>
    <col min="11783" max="11783" width="4.42578125" style="1" customWidth="1"/>
    <col min="11784" max="12032" width="11.42578125" style="1"/>
    <col min="12033" max="12033" width="3.85546875" style="1" customWidth="1"/>
    <col min="12034" max="12034" width="57.7109375" style="1" customWidth="1"/>
    <col min="12035" max="12035" width="7" style="1" customWidth="1"/>
    <col min="12036" max="12036" width="7.42578125" style="1" customWidth="1"/>
    <col min="12037" max="12037" width="16" style="1" customWidth="1"/>
    <col min="12038" max="12038" width="15.85546875" style="1" customWidth="1"/>
    <col min="12039" max="12039" width="4.42578125" style="1" customWidth="1"/>
    <col min="12040" max="12288" width="11.42578125" style="1"/>
    <col min="12289" max="12289" width="3.85546875" style="1" customWidth="1"/>
    <col min="12290" max="12290" width="57.7109375" style="1" customWidth="1"/>
    <col min="12291" max="12291" width="7" style="1" customWidth="1"/>
    <col min="12292" max="12292" width="7.42578125" style="1" customWidth="1"/>
    <col min="12293" max="12293" width="16" style="1" customWidth="1"/>
    <col min="12294" max="12294" width="15.85546875" style="1" customWidth="1"/>
    <col min="12295" max="12295" width="4.42578125" style="1" customWidth="1"/>
    <col min="12296" max="12544" width="11.42578125" style="1"/>
    <col min="12545" max="12545" width="3.85546875" style="1" customWidth="1"/>
    <col min="12546" max="12546" width="57.7109375" style="1" customWidth="1"/>
    <col min="12547" max="12547" width="7" style="1" customWidth="1"/>
    <col min="12548" max="12548" width="7.42578125" style="1" customWidth="1"/>
    <col min="12549" max="12549" width="16" style="1" customWidth="1"/>
    <col min="12550" max="12550" width="15.85546875" style="1" customWidth="1"/>
    <col min="12551" max="12551" width="4.42578125" style="1" customWidth="1"/>
    <col min="12552" max="12800" width="11.42578125" style="1"/>
    <col min="12801" max="12801" width="3.85546875" style="1" customWidth="1"/>
    <col min="12802" max="12802" width="57.7109375" style="1" customWidth="1"/>
    <col min="12803" max="12803" width="7" style="1" customWidth="1"/>
    <col min="12804" max="12804" width="7.42578125" style="1" customWidth="1"/>
    <col min="12805" max="12805" width="16" style="1" customWidth="1"/>
    <col min="12806" max="12806" width="15.85546875" style="1" customWidth="1"/>
    <col min="12807" max="12807" width="4.42578125" style="1" customWidth="1"/>
    <col min="12808" max="13056" width="11.42578125" style="1"/>
    <col min="13057" max="13057" width="3.85546875" style="1" customWidth="1"/>
    <col min="13058" max="13058" width="57.7109375" style="1" customWidth="1"/>
    <col min="13059" max="13059" width="7" style="1" customWidth="1"/>
    <col min="13060" max="13060" width="7.42578125" style="1" customWidth="1"/>
    <col min="13061" max="13061" width="16" style="1" customWidth="1"/>
    <col min="13062" max="13062" width="15.85546875" style="1" customWidth="1"/>
    <col min="13063" max="13063" width="4.42578125" style="1" customWidth="1"/>
    <col min="13064" max="13312" width="11.42578125" style="1"/>
    <col min="13313" max="13313" width="3.85546875" style="1" customWidth="1"/>
    <col min="13314" max="13314" width="57.7109375" style="1" customWidth="1"/>
    <col min="13315" max="13315" width="7" style="1" customWidth="1"/>
    <col min="13316" max="13316" width="7.42578125" style="1" customWidth="1"/>
    <col min="13317" max="13317" width="16" style="1" customWidth="1"/>
    <col min="13318" max="13318" width="15.85546875" style="1" customWidth="1"/>
    <col min="13319" max="13319" width="4.42578125" style="1" customWidth="1"/>
    <col min="13320" max="13568" width="11.42578125" style="1"/>
    <col min="13569" max="13569" width="3.85546875" style="1" customWidth="1"/>
    <col min="13570" max="13570" width="57.7109375" style="1" customWidth="1"/>
    <col min="13571" max="13571" width="7" style="1" customWidth="1"/>
    <col min="13572" max="13572" width="7.42578125" style="1" customWidth="1"/>
    <col min="13573" max="13573" width="16" style="1" customWidth="1"/>
    <col min="13574" max="13574" width="15.85546875" style="1" customWidth="1"/>
    <col min="13575" max="13575" width="4.42578125" style="1" customWidth="1"/>
    <col min="13576" max="13824" width="11.42578125" style="1"/>
    <col min="13825" max="13825" width="3.85546875" style="1" customWidth="1"/>
    <col min="13826" max="13826" width="57.7109375" style="1" customWidth="1"/>
    <col min="13827" max="13827" width="7" style="1" customWidth="1"/>
    <col min="13828" max="13828" width="7.42578125" style="1" customWidth="1"/>
    <col min="13829" max="13829" width="16" style="1" customWidth="1"/>
    <col min="13830" max="13830" width="15.85546875" style="1" customWidth="1"/>
    <col min="13831" max="13831" width="4.42578125" style="1" customWidth="1"/>
    <col min="13832" max="14080" width="11.42578125" style="1"/>
    <col min="14081" max="14081" width="3.85546875" style="1" customWidth="1"/>
    <col min="14082" max="14082" width="57.7109375" style="1" customWidth="1"/>
    <col min="14083" max="14083" width="7" style="1" customWidth="1"/>
    <col min="14084" max="14084" width="7.42578125" style="1" customWidth="1"/>
    <col min="14085" max="14085" width="16" style="1" customWidth="1"/>
    <col min="14086" max="14086" width="15.85546875" style="1" customWidth="1"/>
    <col min="14087" max="14087" width="4.42578125" style="1" customWidth="1"/>
    <col min="14088" max="14336" width="11.42578125" style="1"/>
    <col min="14337" max="14337" width="3.85546875" style="1" customWidth="1"/>
    <col min="14338" max="14338" width="57.7109375" style="1" customWidth="1"/>
    <col min="14339" max="14339" width="7" style="1" customWidth="1"/>
    <col min="14340" max="14340" width="7.42578125" style="1" customWidth="1"/>
    <col min="14341" max="14341" width="16" style="1" customWidth="1"/>
    <col min="14342" max="14342" width="15.85546875" style="1" customWidth="1"/>
    <col min="14343" max="14343" width="4.42578125" style="1" customWidth="1"/>
    <col min="14344" max="14592" width="11.42578125" style="1"/>
    <col min="14593" max="14593" width="3.85546875" style="1" customWidth="1"/>
    <col min="14594" max="14594" width="57.7109375" style="1" customWidth="1"/>
    <col min="14595" max="14595" width="7" style="1" customWidth="1"/>
    <col min="14596" max="14596" width="7.42578125" style="1" customWidth="1"/>
    <col min="14597" max="14597" width="16" style="1" customWidth="1"/>
    <col min="14598" max="14598" width="15.85546875" style="1" customWidth="1"/>
    <col min="14599" max="14599" width="4.42578125" style="1" customWidth="1"/>
    <col min="14600" max="14848" width="11.42578125" style="1"/>
    <col min="14849" max="14849" width="3.85546875" style="1" customWidth="1"/>
    <col min="14850" max="14850" width="57.7109375" style="1" customWidth="1"/>
    <col min="14851" max="14851" width="7" style="1" customWidth="1"/>
    <col min="14852" max="14852" width="7.42578125" style="1" customWidth="1"/>
    <col min="14853" max="14853" width="16" style="1" customWidth="1"/>
    <col min="14854" max="14854" width="15.85546875" style="1" customWidth="1"/>
    <col min="14855" max="14855" width="4.42578125" style="1" customWidth="1"/>
    <col min="14856" max="15104" width="11.42578125" style="1"/>
    <col min="15105" max="15105" width="3.85546875" style="1" customWidth="1"/>
    <col min="15106" max="15106" width="57.7109375" style="1" customWidth="1"/>
    <col min="15107" max="15107" width="7" style="1" customWidth="1"/>
    <col min="15108" max="15108" width="7.42578125" style="1" customWidth="1"/>
    <col min="15109" max="15109" width="16" style="1" customWidth="1"/>
    <col min="15110" max="15110" width="15.85546875" style="1" customWidth="1"/>
    <col min="15111" max="15111" width="4.42578125" style="1" customWidth="1"/>
    <col min="15112" max="15360" width="11.42578125" style="1"/>
    <col min="15361" max="15361" width="3.85546875" style="1" customWidth="1"/>
    <col min="15362" max="15362" width="57.7109375" style="1" customWidth="1"/>
    <col min="15363" max="15363" width="7" style="1" customWidth="1"/>
    <col min="15364" max="15364" width="7.42578125" style="1" customWidth="1"/>
    <col min="15365" max="15365" width="16" style="1" customWidth="1"/>
    <col min="15366" max="15366" width="15.85546875" style="1" customWidth="1"/>
    <col min="15367" max="15367" width="4.42578125" style="1" customWidth="1"/>
    <col min="15368" max="15616" width="11.42578125" style="1"/>
    <col min="15617" max="15617" width="3.85546875" style="1" customWidth="1"/>
    <col min="15618" max="15618" width="57.7109375" style="1" customWidth="1"/>
    <col min="15619" max="15619" width="7" style="1" customWidth="1"/>
    <col min="15620" max="15620" width="7.42578125" style="1" customWidth="1"/>
    <col min="15621" max="15621" width="16" style="1" customWidth="1"/>
    <col min="15622" max="15622" width="15.85546875" style="1" customWidth="1"/>
    <col min="15623" max="15623" width="4.42578125" style="1" customWidth="1"/>
    <col min="15624" max="15872" width="11.42578125" style="1"/>
    <col min="15873" max="15873" width="3.85546875" style="1" customWidth="1"/>
    <col min="15874" max="15874" width="57.7109375" style="1" customWidth="1"/>
    <col min="15875" max="15875" width="7" style="1" customWidth="1"/>
    <col min="15876" max="15876" width="7.42578125" style="1" customWidth="1"/>
    <col min="15877" max="15877" width="16" style="1" customWidth="1"/>
    <col min="15878" max="15878" width="15.85546875" style="1" customWidth="1"/>
    <col min="15879" max="15879" width="4.42578125" style="1" customWidth="1"/>
    <col min="15880" max="16128" width="11.42578125" style="1"/>
    <col min="16129" max="16129" width="3.85546875" style="1" customWidth="1"/>
    <col min="16130" max="16130" width="57.7109375" style="1" customWidth="1"/>
    <col min="16131" max="16131" width="7" style="1" customWidth="1"/>
    <col min="16132" max="16132" width="7.42578125" style="1" customWidth="1"/>
    <col min="16133" max="16133" width="16" style="1" customWidth="1"/>
    <col min="16134" max="16134" width="15.85546875" style="1" customWidth="1"/>
    <col min="16135" max="16135" width="4.42578125" style="1" customWidth="1"/>
    <col min="16136" max="16384" width="11.42578125" style="1"/>
  </cols>
  <sheetData>
    <row r="1" spans="1:8" ht="17.45" x14ac:dyDescent="0.25">
      <c r="A1" s="130" t="s">
        <v>0</v>
      </c>
      <c r="B1" s="130"/>
      <c r="C1" s="130"/>
      <c r="D1" s="130"/>
      <c r="E1" s="130"/>
      <c r="F1" s="130"/>
    </row>
    <row r="2" spans="1:8" s="6" customFormat="1" ht="33" customHeight="1" x14ac:dyDescent="0.25">
      <c r="A2" s="2" t="s">
        <v>62</v>
      </c>
      <c r="B2" s="3" t="s">
        <v>1</v>
      </c>
      <c r="C2" s="4" t="s">
        <v>67</v>
      </c>
      <c r="D2" s="4" t="s">
        <v>2</v>
      </c>
      <c r="E2" s="4" t="s">
        <v>66</v>
      </c>
      <c r="F2" s="4" t="s">
        <v>3</v>
      </c>
      <c r="G2" s="62" t="s">
        <v>61</v>
      </c>
      <c r="H2" s="62" t="s">
        <v>63</v>
      </c>
    </row>
    <row r="3" spans="1:8" ht="21.75" customHeight="1" x14ac:dyDescent="0.25">
      <c r="A3" s="2">
        <v>1</v>
      </c>
      <c r="B3" s="7" t="s">
        <v>4</v>
      </c>
      <c r="C3" s="4" t="s">
        <v>5</v>
      </c>
      <c r="D3" s="5">
        <v>1</v>
      </c>
      <c r="E3" s="8">
        <v>256000</v>
      </c>
      <c r="F3" s="9">
        <f>D3*E3</f>
        <v>256000</v>
      </c>
      <c r="G3" s="62" t="s">
        <v>64</v>
      </c>
      <c r="H3" s="63"/>
    </row>
    <row r="4" spans="1:8" ht="32.25" customHeight="1" x14ac:dyDescent="0.25">
      <c r="A4" s="2">
        <v>2</v>
      </c>
      <c r="B4" s="7" t="s">
        <v>57</v>
      </c>
      <c r="C4" s="4" t="s">
        <v>5</v>
      </c>
      <c r="D4" s="5">
        <v>1</v>
      </c>
      <c r="E4" s="8">
        <v>25000</v>
      </c>
      <c r="F4" s="9">
        <f t="shared" ref="F4:F57" si="0">D4*E4</f>
        <v>25000</v>
      </c>
      <c r="G4" s="62" t="s">
        <v>64</v>
      </c>
      <c r="H4" s="63"/>
    </row>
    <row r="5" spans="1:8" ht="21.75" customHeight="1" x14ac:dyDescent="0.25">
      <c r="A5" s="2">
        <v>3</v>
      </c>
      <c r="B5" s="10" t="s">
        <v>6</v>
      </c>
      <c r="C5" s="11" t="s">
        <v>5</v>
      </c>
      <c r="D5" s="12">
        <v>1</v>
      </c>
      <c r="E5" s="13">
        <v>130000</v>
      </c>
      <c r="F5" s="9">
        <f t="shared" si="0"/>
        <v>130000</v>
      </c>
      <c r="G5" s="62" t="s">
        <v>64</v>
      </c>
      <c r="H5" s="63"/>
    </row>
    <row r="6" spans="1:8" ht="21.75" customHeight="1" x14ac:dyDescent="0.25">
      <c r="A6" s="2">
        <v>4</v>
      </c>
      <c r="B6" s="10" t="s">
        <v>7</v>
      </c>
      <c r="C6" s="11" t="s">
        <v>5</v>
      </c>
      <c r="D6" s="12">
        <v>1</v>
      </c>
      <c r="E6" s="13"/>
      <c r="F6" s="60">
        <f t="shared" si="0"/>
        <v>0</v>
      </c>
      <c r="G6" s="62" t="s">
        <v>64</v>
      </c>
      <c r="H6" s="63">
        <v>98000</v>
      </c>
    </row>
    <row r="7" spans="1:8" ht="21.75" customHeight="1" x14ac:dyDescent="0.25">
      <c r="A7" s="2">
        <v>5</v>
      </c>
      <c r="B7" s="10" t="s">
        <v>8</v>
      </c>
      <c r="C7" s="11" t="s">
        <v>5</v>
      </c>
      <c r="D7" s="12">
        <v>1</v>
      </c>
      <c r="E7" s="13"/>
      <c r="F7" s="60">
        <f t="shared" si="0"/>
        <v>0</v>
      </c>
      <c r="G7" s="62" t="s">
        <v>64</v>
      </c>
      <c r="H7" s="63">
        <v>95000</v>
      </c>
    </row>
    <row r="8" spans="1:8" ht="21.75" customHeight="1" x14ac:dyDescent="0.25">
      <c r="A8" s="2">
        <v>6</v>
      </c>
      <c r="B8" s="7" t="s">
        <v>9</v>
      </c>
      <c r="C8" s="4" t="s">
        <v>5</v>
      </c>
      <c r="D8" s="5">
        <v>1</v>
      </c>
      <c r="E8" s="8">
        <v>140000</v>
      </c>
      <c r="F8" s="9">
        <f t="shared" si="0"/>
        <v>140000</v>
      </c>
      <c r="G8" s="62" t="s">
        <v>64</v>
      </c>
      <c r="H8" s="63"/>
    </row>
    <row r="9" spans="1:8" ht="21.75" customHeight="1" x14ac:dyDescent="0.25">
      <c r="A9" s="2">
        <v>7</v>
      </c>
      <c r="B9" s="10" t="s">
        <v>10</v>
      </c>
      <c r="C9" s="11" t="s">
        <v>5</v>
      </c>
      <c r="D9" s="12">
        <v>1</v>
      </c>
      <c r="E9" s="13"/>
      <c r="F9" s="60">
        <f t="shared" si="0"/>
        <v>0</v>
      </c>
      <c r="G9" s="62" t="s">
        <v>64</v>
      </c>
      <c r="H9" s="63">
        <v>135200</v>
      </c>
    </row>
    <row r="10" spans="1:8" ht="21.75" customHeight="1" x14ac:dyDescent="0.25">
      <c r="A10" s="2">
        <v>8</v>
      </c>
      <c r="B10" s="7" t="s">
        <v>11</v>
      </c>
      <c r="C10" s="4" t="s">
        <v>5</v>
      </c>
      <c r="D10" s="5">
        <v>1</v>
      </c>
      <c r="E10" s="8">
        <v>95000</v>
      </c>
      <c r="F10" s="9">
        <f t="shared" si="0"/>
        <v>95000</v>
      </c>
      <c r="G10" s="62" t="s">
        <v>64</v>
      </c>
      <c r="H10" s="63"/>
    </row>
    <row r="11" spans="1:8" ht="21.75" customHeight="1" x14ac:dyDescent="0.25">
      <c r="A11" s="2">
        <v>9</v>
      </c>
      <c r="B11" s="7" t="s">
        <v>12</v>
      </c>
      <c r="C11" s="4" t="s">
        <v>5</v>
      </c>
      <c r="D11" s="5">
        <v>1</v>
      </c>
      <c r="E11" s="8">
        <v>79000</v>
      </c>
      <c r="F11" s="9">
        <f t="shared" si="0"/>
        <v>79000</v>
      </c>
      <c r="G11" s="62" t="s">
        <v>64</v>
      </c>
      <c r="H11" s="63"/>
    </row>
    <row r="12" spans="1:8" ht="21.75" customHeight="1" x14ac:dyDescent="0.25">
      <c r="A12" s="2">
        <v>10</v>
      </c>
      <c r="B12" s="7" t="s">
        <v>13</v>
      </c>
      <c r="C12" s="4" t="s">
        <v>5</v>
      </c>
      <c r="D12" s="5">
        <v>2</v>
      </c>
      <c r="E12" s="8">
        <v>15000</v>
      </c>
      <c r="F12" s="9">
        <f t="shared" si="0"/>
        <v>30000</v>
      </c>
      <c r="G12" s="62" t="s">
        <v>64</v>
      </c>
      <c r="H12" s="63"/>
    </row>
    <row r="13" spans="1:8" ht="21.75" customHeight="1" x14ac:dyDescent="0.25">
      <c r="A13" s="2">
        <v>11</v>
      </c>
      <c r="B13" s="7" t="s">
        <v>14</v>
      </c>
      <c r="C13" s="4" t="s">
        <v>5</v>
      </c>
      <c r="D13" s="5">
        <v>5</v>
      </c>
      <c r="E13" s="8">
        <v>8000</v>
      </c>
      <c r="F13" s="9">
        <f t="shared" si="0"/>
        <v>40000</v>
      </c>
      <c r="G13" s="62" t="s">
        <v>64</v>
      </c>
      <c r="H13" s="63"/>
    </row>
    <row r="14" spans="1:8" ht="21.75" customHeight="1" x14ac:dyDescent="0.25">
      <c r="A14" s="2">
        <v>12</v>
      </c>
      <c r="B14" s="7" t="s">
        <v>15</v>
      </c>
      <c r="C14" s="4" t="s">
        <v>5</v>
      </c>
      <c r="D14" s="5">
        <v>1</v>
      </c>
      <c r="E14" s="8">
        <v>18500</v>
      </c>
      <c r="F14" s="9">
        <f t="shared" si="0"/>
        <v>18500</v>
      </c>
      <c r="G14" s="62" t="s">
        <v>64</v>
      </c>
      <c r="H14" s="63"/>
    </row>
    <row r="15" spans="1:8" ht="21.75" customHeight="1" x14ac:dyDescent="0.25">
      <c r="A15" s="2">
        <v>13</v>
      </c>
      <c r="B15" s="7" t="s">
        <v>16</v>
      </c>
      <c r="C15" s="4" t="s">
        <v>5</v>
      </c>
      <c r="D15" s="5">
        <v>2</v>
      </c>
      <c r="E15" s="8">
        <v>16200</v>
      </c>
      <c r="F15" s="9">
        <f t="shared" si="0"/>
        <v>32400</v>
      </c>
      <c r="G15" s="62" t="s">
        <v>64</v>
      </c>
      <c r="H15" s="63"/>
    </row>
    <row r="16" spans="1:8" ht="21.75" customHeight="1" x14ac:dyDescent="0.25">
      <c r="A16" s="2">
        <v>14</v>
      </c>
      <c r="B16" s="7" t="s">
        <v>17</v>
      </c>
      <c r="C16" s="4" t="s">
        <v>5</v>
      </c>
      <c r="D16" s="5">
        <v>2</v>
      </c>
      <c r="E16" s="8">
        <v>12000</v>
      </c>
      <c r="F16" s="9">
        <f t="shared" si="0"/>
        <v>24000</v>
      </c>
      <c r="G16" s="62" t="s">
        <v>64</v>
      </c>
      <c r="H16" s="63"/>
    </row>
    <row r="17" spans="1:8" ht="21.75" customHeight="1" x14ac:dyDescent="0.25">
      <c r="A17" s="2">
        <v>15</v>
      </c>
      <c r="B17" s="10" t="s">
        <v>18</v>
      </c>
      <c r="C17" s="11" t="s">
        <v>5</v>
      </c>
      <c r="D17" s="12">
        <v>1</v>
      </c>
      <c r="E17" s="13">
        <v>45000</v>
      </c>
      <c r="F17" s="9">
        <f t="shared" si="0"/>
        <v>45000</v>
      </c>
      <c r="G17" s="62" t="s">
        <v>64</v>
      </c>
      <c r="H17" s="63"/>
    </row>
    <row r="18" spans="1:8" ht="21.75" customHeight="1" x14ac:dyDescent="0.25">
      <c r="A18" s="2">
        <v>16</v>
      </c>
      <c r="B18" s="14" t="s">
        <v>19</v>
      </c>
      <c r="C18" s="4" t="s">
        <v>5</v>
      </c>
      <c r="D18" s="5">
        <v>5</v>
      </c>
      <c r="E18" s="8">
        <v>1500</v>
      </c>
      <c r="F18" s="9">
        <f t="shared" si="0"/>
        <v>7500</v>
      </c>
      <c r="G18" s="62" t="s">
        <v>64</v>
      </c>
      <c r="H18" s="63"/>
    </row>
    <row r="19" spans="1:8" ht="21.75" customHeight="1" x14ac:dyDescent="0.25">
      <c r="A19" s="2">
        <v>17</v>
      </c>
      <c r="B19" s="7" t="s">
        <v>20</v>
      </c>
      <c r="C19" s="4" t="s">
        <v>5</v>
      </c>
      <c r="D19" s="5">
        <v>6</v>
      </c>
      <c r="E19" s="8">
        <v>150</v>
      </c>
      <c r="F19" s="9">
        <f t="shared" si="0"/>
        <v>900</v>
      </c>
      <c r="G19" s="62" t="s">
        <v>64</v>
      </c>
      <c r="H19" s="63"/>
    </row>
    <row r="20" spans="1:8" ht="21.75" customHeight="1" x14ac:dyDescent="0.25">
      <c r="A20" s="2">
        <v>18</v>
      </c>
      <c r="B20" s="7" t="s">
        <v>21</v>
      </c>
      <c r="C20" s="4" t="s">
        <v>5</v>
      </c>
      <c r="D20" s="5">
        <v>4</v>
      </c>
      <c r="E20" s="8">
        <v>200</v>
      </c>
      <c r="F20" s="9">
        <f>D20*E20</f>
        <v>800</v>
      </c>
      <c r="G20" s="62" t="s">
        <v>64</v>
      </c>
      <c r="H20" s="63"/>
    </row>
    <row r="21" spans="1:8" ht="21.75" customHeight="1" x14ac:dyDescent="0.25">
      <c r="A21" s="2">
        <v>19</v>
      </c>
      <c r="B21" s="7" t="s">
        <v>22</v>
      </c>
      <c r="C21" s="4" t="s">
        <v>5</v>
      </c>
      <c r="D21" s="5">
        <v>4</v>
      </c>
      <c r="E21" s="8">
        <v>800</v>
      </c>
      <c r="F21" s="9">
        <f t="shared" si="0"/>
        <v>3200</v>
      </c>
      <c r="G21" s="62" t="s">
        <v>64</v>
      </c>
      <c r="H21" s="63"/>
    </row>
    <row r="22" spans="1:8" ht="21.75" customHeight="1" x14ac:dyDescent="0.25">
      <c r="A22" s="2">
        <v>20</v>
      </c>
      <c r="B22" s="15" t="s">
        <v>58</v>
      </c>
      <c r="C22" s="16" t="s">
        <v>5</v>
      </c>
      <c r="D22" s="17">
        <v>1</v>
      </c>
      <c r="E22" s="18">
        <v>200000</v>
      </c>
      <c r="F22" s="9">
        <f t="shared" si="0"/>
        <v>200000</v>
      </c>
      <c r="G22" s="62" t="s">
        <v>64</v>
      </c>
      <c r="H22" s="63"/>
    </row>
    <row r="23" spans="1:8" ht="37.5" customHeight="1" x14ac:dyDescent="0.25">
      <c r="A23" s="2">
        <v>21</v>
      </c>
      <c r="B23" s="15" t="s">
        <v>23</v>
      </c>
      <c r="C23" s="16" t="s">
        <v>24</v>
      </c>
      <c r="D23" s="17">
        <v>20</v>
      </c>
      <c r="E23" s="18">
        <v>300</v>
      </c>
      <c r="F23" s="9">
        <f t="shared" si="0"/>
        <v>6000</v>
      </c>
      <c r="G23" s="62" t="s">
        <v>64</v>
      </c>
      <c r="H23" s="63"/>
    </row>
    <row r="24" spans="1:8" ht="50.25" customHeight="1" x14ac:dyDescent="0.25">
      <c r="A24" s="2">
        <v>22</v>
      </c>
      <c r="B24" s="15" t="s">
        <v>25</v>
      </c>
      <c r="C24" s="16" t="s">
        <v>5</v>
      </c>
      <c r="D24" s="17">
        <v>1</v>
      </c>
      <c r="E24" s="18">
        <v>60000</v>
      </c>
      <c r="F24" s="9">
        <f t="shared" si="0"/>
        <v>60000</v>
      </c>
      <c r="G24" s="62" t="s">
        <v>65</v>
      </c>
      <c r="H24" s="63"/>
    </row>
    <row r="25" spans="1:8" ht="34.5" customHeight="1" x14ac:dyDescent="0.25">
      <c r="A25" s="2">
        <v>23</v>
      </c>
      <c r="B25" s="19" t="s">
        <v>26</v>
      </c>
      <c r="C25" s="20" t="s">
        <v>5</v>
      </c>
      <c r="D25" s="21">
        <v>1</v>
      </c>
      <c r="E25" s="22">
        <v>30000</v>
      </c>
      <c r="F25" s="9">
        <f t="shared" si="0"/>
        <v>30000</v>
      </c>
      <c r="G25" s="62" t="s">
        <v>65</v>
      </c>
      <c r="H25" s="63"/>
    </row>
    <row r="26" spans="1:8" ht="21.75" customHeight="1" x14ac:dyDescent="0.25">
      <c r="A26" s="2">
        <v>24</v>
      </c>
      <c r="B26" s="19" t="s">
        <v>27</v>
      </c>
      <c r="C26" s="20" t="s">
        <v>24</v>
      </c>
      <c r="D26" s="21">
        <v>25</v>
      </c>
      <c r="E26" s="22">
        <v>260</v>
      </c>
      <c r="F26" s="9">
        <f t="shared" si="0"/>
        <v>6500</v>
      </c>
      <c r="G26" s="62" t="s">
        <v>65</v>
      </c>
      <c r="H26" s="63"/>
    </row>
    <row r="27" spans="1:8" ht="29.25" customHeight="1" x14ac:dyDescent="0.25">
      <c r="A27" s="2">
        <v>25</v>
      </c>
      <c r="B27" s="19" t="s">
        <v>28</v>
      </c>
      <c r="C27" s="20" t="s">
        <v>5</v>
      </c>
      <c r="D27" s="21">
        <v>1</v>
      </c>
      <c r="E27" s="22">
        <v>15000</v>
      </c>
      <c r="F27" s="9">
        <f t="shared" si="0"/>
        <v>15000</v>
      </c>
      <c r="G27" s="62" t="s">
        <v>65</v>
      </c>
      <c r="H27" s="63"/>
    </row>
    <row r="28" spans="1:8" ht="21.75" customHeight="1" x14ac:dyDescent="0.25">
      <c r="A28" s="2">
        <v>26</v>
      </c>
      <c r="B28" s="19" t="s">
        <v>29</v>
      </c>
      <c r="C28" s="20" t="s">
        <v>30</v>
      </c>
      <c r="D28" s="21">
        <v>3</v>
      </c>
      <c r="E28" s="22">
        <v>7700</v>
      </c>
      <c r="F28" s="9">
        <f t="shared" si="0"/>
        <v>23100</v>
      </c>
      <c r="G28" s="62" t="s">
        <v>65</v>
      </c>
      <c r="H28" s="63"/>
    </row>
    <row r="29" spans="1:8" ht="58.5" customHeight="1" x14ac:dyDescent="0.25">
      <c r="A29" s="2">
        <v>27</v>
      </c>
      <c r="B29" s="19" t="s">
        <v>31</v>
      </c>
      <c r="C29" s="20" t="s">
        <v>5</v>
      </c>
      <c r="D29" s="21">
        <v>1</v>
      </c>
      <c r="E29" s="22">
        <v>15000</v>
      </c>
      <c r="F29" s="9">
        <f t="shared" si="0"/>
        <v>15000</v>
      </c>
      <c r="G29" s="62" t="s">
        <v>65</v>
      </c>
      <c r="H29" s="63"/>
    </row>
    <row r="30" spans="1:8" ht="72.75" customHeight="1" x14ac:dyDescent="0.25">
      <c r="A30" s="2">
        <v>28</v>
      </c>
      <c r="B30" s="19" t="s">
        <v>32</v>
      </c>
      <c r="C30" s="20" t="s">
        <v>5</v>
      </c>
      <c r="D30" s="21">
        <v>1</v>
      </c>
      <c r="E30" s="22">
        <v>70000</v>
      </c>
      <c r="F30" s="9">
        <f t="shared" si="0"/>
        <v>70000</v>
      </c>
      <c r="G30" s="62" t="s">
        <v>65</v>
      </c>
      <c r="H30" s="63"/>
    </row>
    <row r="31" spans="1:8" ht="68.25" customHeight="1" x14ac:dyDescent="0.25">
      <c r="A31" s="2">
        <v>29</v>
      </c>
      <c r="B31" s="19" t="s">
        <v>70</v>
      </c>
      <c r="C31" s="20" t="s">
        <v>33</v>
      </c>
      <c r="D31" s="21">
        <v>1</v>
      </c>
      <c r="E31" s="22">
        <v>70000</v>
      </c>
      <c r="F31" s="9">
        <f>D31*E31</f>
        <v>70000</v>
      </c>
      <c r="G31" s="62" t="s">
        <v>65</v>
      </c>
      <c r="H31" s="63"/>
    </row>
    <row r="32" spans="1:8" ht="57" customHeight="1" x14ac:dyDescent="0.25">
      <c r="A32" s="2">
        <v>30</v>
      </c>
      <c r="B32" s="19" t="s">
        <v>59</v>
      </c>
      <c r="C32" s="20" t="s">
        <v>34</v>
      </c>
      <c r="D32" s="21">
        <v>12</v>
      </c>
      <c r="E32" s="22">
        <v>5000</v>
      </c>
      <c r="F32" s="9">
        <f t="shared" si="0"/>
        <v>60000</v>
      </c>
      <c r="G32" s="62" t="s">
        <v>65</v>
      </c>
      <c r="H32" s="63"/>
    </row>
    <row r="33" spans="1:8" ht="41.25" customHeight="1" x14ac:dyDescent="0.25">
      <c r="A33" s="2">
        <v>31</v>
      </c>
      <c r="B33" s="23" t="s">
        <v>35</v>
      </c>
      <c r="C33" s="24" t="s">
        <v>5</v>
      </c>
      <c r="D33" s="25">
        <v>1</v>
      </c>
      <c r="E33" s="26">
        <v>25000</v>
      </c>
      <c r="F33" s="9">
        <f t="shared" si="0"/>
        <v>25000</v>
      </c>
      <c r="G33" s="62" t="s">
        <v>65</v>
      </c>
      <c r="H33" s="63"/>
    </row>
    <row r="34" spans="1:8" ht="36" customHeight="1" x14ac:dyDescent="0.25">
      <c r="A34" s="2">
        <v>32</v>
      </c>
      <c r="B34" s="23" t="s">
        <v>69</v>
      </c>
      <c r="C34" s="24" t="s">
        <v>5</v>
      </c>
      <c r="D34" s="25">
        <v>2</v>
      </c>
      <c r="E34" s="26">
        <v>15000</v>
      </c>
      <c r="F34" s="9">
        <f t="shared" si="0"/>
        <v>30000</v>
      </c>
      <c r="G34" s="62" t="s">
        <v>65</v>
      </c>
      <c r="H34" s="63"/>
    </row>
    <row r="35" spans="1:8" ht="21.75" customHeight="1" x14ac:dyDescent="0.25">
      <c r="A35" s="2">
        <v>33</v>
      </c>
      <c r="B35" s="23" t="s">
        <v>36</v>
      </c>
      <c r="C35" s="24" t="s">
        <v>30</v>
      </c>
      <c r="D35" s="25">
        <v>1.5</v>
      </c>
      <c r="E35" s="26">
        <v>7600</v>
      </c>
      <c r="F35" s="9">
        <f t="shared" si="0"/>
        <v>11400</v>
      </c>
      <c r="G35" s="62" t="s">
        <v>65</v>
      </c>
      <c r="H35" s="63"/>
    </row>
    <row r="36" spans="1:8" ht="33.75" customHeight="1" x14ac:dyDescent="0.25">
      <c r="A36" s="2">
        <v>35</v>
      </c>
      <c r="B36" s="23" t="s">
        <v>37</v>
      </c>
      <c r="C36" s="24" t="s">
        <v>5</v>
      </c>
      <c r="D36" s="25">
        <v>1</v>
      </c>
      <c r="E36" s="26">
        <v>250000</v>
      </c>
      <c r="F36" s="9">
        <f t="shared" si="0"/>
        <v>250000</v>
      </c>
      <c r="G36" s="62" t="s">
        <v>65</v>
      </c>
      <c r="H36" s="63"/>
    </row>
    <row r="37" spans="1:8" ht="54.75" customHeight="1" x14ac:dyDescent="0.25">
      <c r="A37" s="2">
        <v>36</v>
      </c>
      <c r="B37" s="23" t="s">
        <v>38</v>
      </c>
      <c r="C37" s="24" t="s">
        <v>5</v>
      </c>
      <c r="D37" s="25">
        <v>1</v>
      </c>
      <c r="E37" s="26">
        <v>35000</v>
      </c>
      <c r="F37" s="9">
        <f t="shared" si="0"/>
        <v>35000</v>
      </c>
      <c r="G37" s="62" t="s">
        <v>65</v>
      </c>
      <c r="H37" s="63"/>
    </row>
    <row r="38" spans="1:8" ht="42" customHeight="1" x14ac:dyDescent="0.25">
      <c r="A38" s="2">
        <v>37</v>
      </c>
      <c r="B38" s="27" t="s">
        <v>39</v>
      </c>
      <c r="C38" s="24" t="s">
        <v>5</v>
      </c>
      <c r="D38" s="25">
        <v>1</v>
      </c>
      <c r="E38" s="26">
        <v>70000</v>
      </c>
      <c r="F38" s="9">
        <f t="shared" si="0"/>
        <v>70000</v>
      </c>
      <c r="G38" s="62" t="s">
        <v>65</v>
      </c>
      <c r="H38" s="63"/>
    </row>
    <row r="39" spans="1:8" ht="42" customHeight="1" x14ac:dyDescent="0.25">
      <c r="A39" s="2">
        <v>38</v>
      </c>
      <c r="B39" s="27" t="s">
        <v>40</v>
      </c>
      <c r="C39" s="24" t="s">
        <v>5</v>
      </c>
      <c r="D39" s="25">
        <v>1</v>
      </c>
      <c r="E39" s="26">
        <v>4000</v>
      </c>
      <c r="F39" s="9">
        <f t="shared" si="0"/>
        <v>4000</v>
      </c>
      <c r="G39" s="62" t="s">
        <v>65</v>
      </c>
      <c r="H39" s="63"/>
    </row>
    <row r="40" spans="1:8" ht="33" customHeight="1" x14ac:dyDescent="0.25">
      <c r="A40" s="2">
        <v>39</v>
      </c>
      <c r="B40" s="27" t="s">
        <v>71</v>
      </c>
      <c r="C40" s="28" t="s">
        <v>33</v>
      </c>
      <c r="D40" s="29">
        <v>1</v>
      </c>
      <c r="E40" s="30">
        <v>20000</v>
      </c>
      <c r="F40" s="31">
        <f t="shared" si="0"/>
        <v>20000</v>
      </c>
      <c r="G40" s="62" t="s">
        <v>65</v>
      </c>
      <c r="H40" s="63"/>
    </row>
    <row r="41" spans="1:8" ht="20.25" customHeight="1" x14ac:dyDescent="0.25">
      <c r="A41" s="2">
        <v>40</v>
      </c>
      <c r="B41" s="32" t="s">
        <v>41</v>
      </c>
      <c r="C41" s="32"/>
      <c r="D41" s="33"/>
      <c r="E41" s="34"/>
      <c r="F41" s="35">
        <f t="shared" si="0"/>
        <v>0</v>
      </c>
      <c r="G41" s="62" t="s">
        <v>65</v>
      </c>
      <c r="H41" s="63"/>
    </row>
    <row r="42" spans="1:8" ht="33.75" customHeight="1" x14ac:dyDescent="0.25">
      <c r="A42" s="2">
        <v>41</v>
      </c>
      <c r="B42" s="36" t="s">
        <v>42</v>
      </c>
      <c r="C42" s="37" t="s">
        <v>5</v>
      </c>
      <c r="D42" s="38">
        <v>1</v>
      </c>
      <c r="E42" s="39">
        <v>70000</v>
      </c>
      <c r="F42" s="40">
        <f t="shared" si="0"/>
        <v>70000</v>
      </c>
      <c r="G42" s="62" t="s">
        <v>65</v>
      </c>
      <c r="H42" s="63"/>
    </row>
    <row r="43" spans="1:8" ht="20.25" customHeight="1" x14ac:dyDescent="0.25">
      <c r="A43" s="2">
        <v>42</v>
      </c>
      <c r="B43" s="41" t="s">
        <v>43</v>
      </c>
      <c r="C43" s="42" t="s">
        <v>5</v>
      </c>
      <c r="D43" s="43">
        <v>10</v>
      </c>
      <c r="E43" s="44">
        <v>1000</v>
      </c>
      <c r="F43" s="40">
        <f t="shared" si="0"/>
        <v>10000</v>
      </c>
      <c r="G43" s="62" t="s">
        <v>65</v>
      </c>
      <c r="H43" s="63"/>
    </row>
    <row r="44" spans="1:8" ht="43.5" customHeight="1" x14ac:dyDescent="0.25">
      <c r="A44" s="2">
        <v>43</v>
      </c>
      <c r="B44" s="45" t="s">
        <v>44</v>
      </c>
      <c r="C44" s="46" t="s">
        <v>33</v>
      </c>
      <c r="D44" s="25">
        <v>1</v>
      </c>
      <c r="E44" s="26">
        <v>3000</v>
      </c>
      <c r="F44" s="9">
        <f t="shared" si="0"/>
        <v>3000</v>
      </c>
      <c r="G44" s="62" t="s">
        <v>65</v>
      </c>
      <c r="H44" s="63"/>
    </row>
    <row r="45" spans="1:8" ht="56.25" customHeight="1" x14ac:dyDescent="0.25">
      <c r="A45" s="2">
        <v>44</v>
      </c>
      <c r="B45" s="47" t="s">
        <v>45</v>
      </c>
      <c r="C45" s="46" t="s">
        <v>5</v>
      </c>
      <c r="D45" s="25">
        <v>1</v>
      </c>
      <c r="E45" s="26">
        <v>7000</v>
      </c>
      <c r="F45" s="9">
        <f t="shared" si="0"/>
        <v>7000</v>
      </c>
      <c r="G45" s="62" t="s">
        <v>65</v>
      </c>
      <c r="H45" s="63"/>
    </row>
    <row r="46" spans="1:8" ht="25.5" customHeight="1" x14ac:dyDescent="0.25">
      <c r="A46" s="2">
        <v>47</v>
      </c>
      <c r="B46" s="23" t="s">
        <v>46</v>
      </c>
      <c r="C46" s="24" t="s">
        <v>5</v>
      </c>
      <c r="D46" s="25">
        <v>2</v>
      </c>
      <c r="E46" s="26">
        <v>9000</v>
      </c>
      <c r="F46" s="9">
        <f t="shared" si="0"/>
        <v>18000</v>
      </c>
      <c r="G46" s="62" t="s">
        <v>65</v>
      </c>
      <c r="H46" s="63"/>
    </row>
    <row r="47" spans="1:8" ht="25.5" customHeight="1" x14ac:dyDescent="0.25">
      <c r="A47" s="2">
        <v>48</v>
      </c>
      <c r="B47" s="23" t="s">
        <v>47</v>
      </c>
      <c r="C47" s="24" t="s">
        <v>5</v>
      </c>
      <c r="D47" s="25">
        <v>1</v>
      </c>
      <c r="E47" s="26">
        <v>10000</v>
      </c>
      <c r="F47" s="9">
        <f t="shared" si="0"/>
        <v>10000</v>
      </c>
      <c r="G47" s="62" t="s">
        <v>65</v>
      </c>
      <c r="H47" s="63"/>
    </row>
    <row r="48" spans="1:8" ht="25.5" customHeight="1" x14ac:dyDescent="0.25">
      <c r="A48" s="2">
        <v>49</v>
      </c>
      <c r="B48" s="23" t="s">
        <v>48</v>
      </c>
      <c r="C48" s="24" t="s">
        <v>5</v>
      </c>
      <c r="D48" s="25">
        <v>2</v>
      </c>
      <c r="E48" s="26">
        <v>3000</v>
      </c>
      <c r="F48" s="9">
        <f t="shared" si="0"/>
        <v>6000</v>
      </c>
      <c r="G48" s="62" t="s">
        <v>65</v>
      </c>
      <c r="H48" s="63"/>
    </row>
    <row r="49" spans="1:8" ht="25.5" customHeight="1" x14ac:dyDescent="0.25">
      <c r="A49" s="2">
        <v>50</v>
      </c>
      <c r="B49" s="23" t="s">
        <v>49</v>
      </c>
      <c r="C49" s="24" t="s">
        <v>5</v>
      </c>
      <c r="D49" s="25">
        <v>5</v>
      </c>
      <c r="E49" s="26">
        <v>4000</v>
      </c>
      <c r="F49" s="9">
        <f t="shared" si="0"/>
        <v>20000</v>
      </c>
      <c r="G49" s="62" t="s">
        <v>65</v>
      </c>
      <c r="H49" s="63"/>
    </row>
    <row r="50" spans="1:8" ht="71.25" customHeight="1" x14ac:dyDescent="0.25">
      <c r="A50" s="2">
        <v>51</v>
      </c>
      <c r="B50" s="23" t="s">
        <v>50</v>
      </c>
      <c r="C50" s="24" t="s">
        <v>33</v>
      </c>
      <c r="D50" s="25">
        <v>1</v>
      </c>
      <c r="E50" s="26">
        <v>50000</v>
      </c>
      <c r="F50" s="9">
        <f t="shared" si="0"/>
        <v>50000</v>
      </c>
      <c r="G50" s="62" t="s">
        <v>65</v>
      </c>
      <c r="H50" s="63"/>
    </row>
    <row r="51" spans="1:8" ht="44.25" customHeight="1" x14ac:dyDescent="0.25">
      <c r="A51" s="2">
        <v>52</v>
      </c>
      <c r="B51" s="23" t="s">
        <v>72</v>
      </c>
      <c r="C51" s="24" t="s">
        <v>5</v>
      </c>
      <c r="D51" s="25">
        <v>1</v>
      </c>
      <c r="E51" s="26">
        <v>50000</v>
      </c>
      <c r="F51" s="9">
        <f t="shared" si="0"/>
        <v>50000</v>
      </c>
      <c r="G51" s="62" t="s">
        <v>65</v>
      </c>
      <c r="H51" s="63"/>
    </row>
    <row r="52" spans="1:8" ht="56.25" customHeight="1" x14ac:dyDescent="0.25">
      <c r="A52" s="2"/>
      <c r="B52" s="41" t="s">
        <v>73</v>
      </c>
      <c r="C52" s="28" t="s">
        <v>33</v>
      </c>
      <c r="D52" s="29">
        <v>1</v>
      </c>
      <c r="E52" s="30">
        <v>88800</v>
      </c>
      <c r="F52" s="9">
        <f t="shared" si="0"/>
        <v>88800</v>
      </c>
      <c r="G52" s="62" t="s">
        <v>65</v>
      </c>
      <c r="H52" s="63"/>
    </row>
    <row r="53" spans="1:8" ht="56.25" customHeight="1" x14ac:dyDescent="0.25">
      <c r="A53" s="2">
        <v>45</v>
      </c>
      <c r="B53" s="47" t="s">
        <v>68</v>
      </c>
      <c r="C53" s="24" t="s">
        <v>30</v>
      </c>
      <c r="D53" s="25">
        <v>20</v>
      </c>
      <c r="E53" s="26">
        <v>8000</v>
      </c>
      <c r="F53" s="9">
        <f>D53*E53</f>
        <v>160000</v>
      </c>
      <c r="G53" s="62" t="s">
        <v>65</v>
      </c>
      <c r="H53" s="63"/>
    </row>
    <row r="54" spans="1:8" ht="44.25" customHeight="1" x14ac:dyDescent="0.25">
      <c r="A54" s="2">
        <v>53</v>
      </c>
      <c r="B54" s="48" t="s">
        <v>56</v>
      </c>
      <c r="C54" s="49" t="s">
        <v>33</v>
      </c>
      <c r="D54" s="50">
        <v>1</v>
      </c>
      <c r="E54" s="51">
        <v>12000</v>
      </c>
      <c r="F54" s="9">
        <f t="shared" si="0"/>
        <v>12000</v>
      </c>
      <c r="G54" s="62" t="s">
        <v>65</v>
      </c>
      <c r="H54" s="63"/>
    </row>
    <row r="55" spans="1:8" ht="53.25" customHeight="1" x14ac:dyDescent="0.25">
      <c r="A55" s="2">
        <v>54</v>
      </c>
      <c r="B55" s="48" t="s">
        <v>51</v>
      </c>
      <c r="C55" s="49" t="s">
        <v>24</v>
      </c>
      <c r="D55" s="50">
        <v>20</v>
      </c>
      <c r="E55" s="51">
        <v>700</v>
      </c>
      <c r="F55" s="9">
        <f t="shared" si="0"/>
        <v>14000</v>
      </c>
      <c r="G55" s="62" t="s">
        <v>65</v>
      </c>
      <c r="H55" s="63"/>
    </row>
    <row r="56" spans="1:8" ht="21.75" customHeight="1" x14ac:dyDescent="0.25">
      <c r="A56" s="2">
        <v>34</v>
      </c>
      <c r="B56" s="23" t="s">
        <v>60</v>
      </c>
      <c r="C56" s="24" t="s">
        <v>30</v>
      </c>
      <c r="D56" s="25">
        <v>3</v>
      </c>
      <c r="E56" s="26">
        <v>7600</v>
      </c>
      <c r="F56" s="9">
        <f t="shared" si="0"/>
        <v>22800</v>
      </c>
      <c r="G56" s="62" t="s">
        <v>65</v>
      </c>
      <c r="H56" s="63"/>
    </row>
    <row r="57" spans="1:8" ht="35.25" customHeight="1" x14ac:dyDescent="0.25">
      <c r="A57" s="2">
        <v>55</v>
      </c>
      <c r="B57" s="52" t="s">
        <v>52</v>
      </c>
      <c r="C57" s="53" t="s">
        <v>24</v>
      </c>
      <c r="D57" s="54">
        <v>39</v>
      </c>
      <c r="E57" s="55">
        <v>600</v>
      </c>
      <c r="F57" s="9">
        <f t="shared" si="0"/>
        <v>23400</v>
      </c>
      <c r="G57" s="62" t="s">
        <v>65</v>
      </c>
      <c r="H57" s="63"/>
    </row>
    <row r="58" spans="1:8" ht="21.75" customHeight="1" x14ac:dyDescent="0.25">
      <c r="B58" s="57"/>
      <c r="D58" s="131" t="s">
        <v>53</v>
      </c>
      <c r="E58" s="131"/>
      <c r="F58" s="58">
        <f>SUM(F3:F57)</f>
        <v>2493300</v>
      </c>
      <c r="G58" s="63"/>
      <c r="H58" s="63"/>
    </row>
    <row r="59" spans="1:8" ht="21.75" customHeight="1" x14ac:dyDescent="0.25">
      <c r="D59" s="131" t="s">
        <v>54</v>
      </c>
      <c r="E59" s="131"/>
      <c r="F59" s="58">
        <f>F58*20%</f>
        <v>498660</v>
      </c>
      <c r="G59" s="63"/>
      <c r="H59" s="63"/>
    </row>
    <row r="60" spans="1:8" ht="21.75" customHeight="1" x14ac:dyDescent="0.25">
      <c r="D60" s="131" t="s">
        <v>55</v>
      </c>
      <c r="E60" s="131"/>
      <c r="F60" s="59">
        <f>F58+F59</f>
        <v>2991960</v>
      </c>
      <c r="G60" s="64"/>
      <c r="H60" s="63"/>
    </row>
    <row r="61" spans="1:8" x14ac:dyDescent="0.25">
      <c r="F61" s="61"/>
    </row>
    <row r="62" spans="1:8" x14ac:dyDescent="0.25">
      <c r="D62" s="66" t="s">
        <v>65</v>
      </c>
      <c r="E62" s="67">
        <f>SUM(E24:E57)</f>
        <v>1024260</v>
      </c>
      <c r="F62" s="67">
        <f>SUM(F24:F57)</f>
        <v>1360000</v>
      </c>
      <c r="G62" s="69">
        <f>1360000-(F62*20%)</f>
        <v>1088000</v>
      </c>
    </row>
    <row r="63" spans="1:8" x14ac:dyDescent="0.25">
      <c r="E63" s="65">
        <f>G62-E62</f>
        <v>63740</v>
      </c>
      <c r="F63" s="68">
        <f>1360000-F62</f>
        <v>0</v>
      </c>
    </row>
    <row r="64" spans="1:8" x14ac:dyDescent="0.25">
      <c r="F64" s="6">
        <f>F63/2</f>
        <v>0</v>
      </c>
    </row>
    <row r="65" spans="6:6" x14ac:dyDescent="0.25">
      <c r="F65" s="61"/>
    </row>
  </sheetData>
  <autoFilter ref="A2:H2" xr:uid="{4E155A8B-43A5-4938-B563-3735D4D64BB6}"/>
  <mergeCells count="4">
    <mergeCell ref="A1:F1"/>
    <mergeCell ref="D58:E58"/>
    <mergeCell ref="D59:E59"/>
    <mergeCell ref="D60:E60"/>
  </mergeCell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83623-6AB9-4CCE-B81D-8B84ABFB6A2B}">
  <dimension ref="A1:IM60"/>
  <sheetViews>
    <sheetView tabSelected="1" view="pageBreakPreview" topLeftCell="A50" zoomScaleNormal="100" zoomScaleSheetLayoutView="100" workbookViewId="0">
      <selection activeCell="E69" sqref="E69"/>
    </sheetView>
  </sheetViews>
  <sheetFormatPr baseColWidth="10" defaultRowHeight="15.75" x14ac:dyDescent="0.25"/>
  <cols>
    <col min="1" max="1" width="3.85546875" style="99" customWidth="1"/>
    <col min="2" max="2" width="51.7109375" style="85" customWidth="1"/>
    <col min="3" max="3" width="7" style="85" customWidth="1"/>
    <col min="4" max="4" width="10.42578125" style="117" customWidth="1"/>
    <col min="5" max="5" width="16" style="85" customWidth="1"/>
    <col min="6" max="6" width="18.7109375" style="85" customWidth="1"/>
    <col min="7" max="8" width="13.7109375" style="88" customWidth="1"/>
    <col min="9" max="252" width="11.42578125" style="88"/>
    <col min="253" max="253" width="3.85546875" style="88" customWidth="1"/>
    <col min="254" max="254" width="57.7109375" style="88" customWidth="1"/>
    <col min="255" max="255" width="7" style="88" customWidth="1"/>
    <col min="256" max="256" width="7.42578125" style="88" customWidth="1"/>
    <col min="257" max="257" width="16" style="88" customWidth="1"/>
    <col min="258" max="258" width="15.85546875" style="88" customWidth="1"/>
    <col min="259" max="259" width="4.42578125" style="88" customWidth="1"/>
    <col min="260" max="508" width="11.42578125" style="88"/>
    <col min="509" max="509" width="3.85546875" style="88" customWidth="1"/>
    <col min="510" max="510" width="57.7109375" style="88" customWidth="1"/>
    <col min="511" max="511" width="7" style="88" customWidth="1"/>
    <col min="512" max="512" width="7.42578125" style="88" customWidth="1"/>
    <col min="513" max="513" width="16" style="88" customWidth="1"/>
    <col min="514" max="514" width="15.85546875" style="88" customWidth="1"/>
    <col min="515" max="515" width="4.42578125" style="88" customWidth="1"/>
    <col min="516" max="764" width="11.42578125" style="88"/>
    <col min="765" max="765" width="3.85546875" style="88" customWidth="1"/>
    <col min="766" max="766" width="57.7109375" style="88" customWidth="1"/>
    <col min="767" max="767" width="7" style="88" customWidth="1"/>
    <col min="768" max="768" width="7.42578125" style="88" customWidth="1"/>
    <col min="769" max="769" width="16" style="88" customWidth="1"/>
    <col min="770" max="770" width="15.85546875" style="88" customWidth="1"/>
    <col min="771" max="771" width="4.42578125" style="88" customWidth="1"/>
    <col min="772" max="1020" width="11.42578125" style="88"/>
    <col min="1021" max="1021" width="3.85546875" style="88" customWidth="1"/>
    <col min="1022" max="1022" width="57.7109375" style="88" customWidth="1"/>
    <col min="1023" max="1023" width="7" style="88" customWidth="1"/>
    <col min="1024" max="1024" width="7.42578125" style="88" customWidth="1"/>
    <col min="1025" max="1025" width="16" style="88" customWidth="1"/>
    <col min="1026" max="1026" width="15.85546875" style="88" customWidth="1"/>
    <col min="1027" max="1027" width="4.42578125" style="88" customWidth="1"/>
    <col min="1028" max="1276" width="11.42578125" style="88"/>
    <col min="1277" max="1277" width="3.85546875" style="88" customWidth="1"/>
    <col min="1278" max="1278" width="57.7109375" style="88" customWidth="1"/>
    <col min="1279" max="1279" width="7" style="88" customWidth="1"/>
    <col min="1280" max="1280" width="7.42578125" style="88" customWidth="1"/>
    <col min="1281" max="1281" width="16" style="88" customWidth="1"/>
    <col min="1282" max="1282" width="15.85546875" style="88" customWidth="1"/>
    <col min="1283" max="1283" width="4.42578125" style="88" customWidth="1"/>
    <col min="1284" max="1532" width="11.42578125" style="88"/>
    <col min="1533" max="1533" width="3.85546875" style="88" customWidth="1"/>
    <col min="1534" max="1534" width="57.7109375" style="88" customWidth="1"/>
    <col min="1535" max="1535" width="7" style="88" customWidth="1"/>
    <col min="1536" max="1536" width="7.42578125" style="88" customWidth="1"/>
    <col min="1537" max="1537" width="16" style="88" customWidth="1"/>
    <col min="1538" max="1538" width="15.85546875" style="88" customWidth="1"/>
    <col min="1539" max="1539" width="4.42578125" style="88" customWidth="1"/>
    <col min="1540" max="1788" width="11.42578125" style="88"/>
    <col min="1789" max="1789" width="3.85546875" style="88" customWidth="1"/>
    <col min="1790" max="1790" width="57.7109375" style="88" customWidth="1"/>
    <col min="1791" max="1791" width="7" style="88" customWidth="1"/>
    <col min="1792" max="1792" width="7.42578125" style="88" customWidth="1"/>
    <col min="1793" max="1793" width="16" style="88" customWidth="1"/>
    <col min="1794" max="1794" width="15.85546875" style="88" customWidth="1"/>
    <col min="1795" max="1795" width="4.42578125" style="88" customWidth="1"/>
    <col min="1796" max="2044" width="11.42578125" style="88"/>
    <col min="2045" max="2045" width="3.85546875" style="88" customWidth="1"/>
    <col min="2046" max="2046" width="57.7109375" style="88" customWidth="1"/>
    <col min="2047" max="2047" width="7" style="88" customWidth="1"/>
    <col min="2048" max="2048" width="7.42578125" style="88" customWidth="1"/>
    <col min="2049" max="2049" width="16" style="88" customWidth="1"/>
    <col min="2050" max="2050" width="15.85546875" style="88" customWidth="1"/>
    <col min="2051" max="2051" width="4.42578125" style="88" customWidth="1"/>
    <col min="2052" max="2300" width="11.42578125" style="88"/>
    <col min="2301" max="2301" width="3.85546875" style="88" customWidth="1"/>
    <col min="2302" max="2302" width="57.7109375" style="88" customWidth="1"/>
    <col min="2303" max="2303" width="7" style="88" customWidth="1"/>
    <col min="2304" max="2304" width="7.42578125" style="88" customWidth="1"/>
    <col min="2305" max="2305" width="16" style="88" customWidth="1"/>
    <col min="2306" max="2306" width="15.85546875" style="88" customWidth="1"/>
    <col min="2307" max="2307" width="4.42578125" style="88" customWidth="1"/>
    <col min="2308" max="2556" width="11.42578125" style="88"/>
    <col min="2557" max="2557" width="3.85546875" style="88" customWidth="1"/>
    <col min="2558" max="2558" width="57.7109375" style="88" customWidth="1"/>
    <col min="2559" max="2559" width="7" style="88" customWidth="1"/>
    <col min="2560" max="2560" width="7.42578125" style="88" customWidth="1"/>
    <col min="2561" max="2561" width="16" style="88" customWidth="1"/>
    <col min="2562" max="2562" width="15.85546875" style="88" customWidth="1"/>
    <col min="2563" max="2563" width="4.42578125" style="88" customWidth="1"/>
    <col min="2564" max="2812" width="11.42578125" style="88"/>
    <col min="2813" max="2813" width="3.85546875" style="88" customWidth="1"/>
    <col min="2814" max="2814" width="57.7109375" style="88" customWidth="1"/>
    <col min="2815" max="2815" width="7" style="88" customWidth="1"/>
    <col min="2816" max="2816" width="7.42578125" style="88" customWidth="1"/>
    <col min="2817" max="2817" width="16" style="88" customWidth="1"/>
    <col min="2818" max="2818" width="15.85546875" style="88" customWidth="1"/>
    <col min="2819" max="2819" width="4.42578125" style="88" customWidth="1"/>
    <col min="2820" max="3068" width="11.42578125" style="88"/>
    <col min="3069" max="3069" width="3.85546875" style="88" customWidth="1"/>
    <col min="3070" max="3070" width="57.7109375" style="88" customWidth="1"/>
    <col min="3071" max="3071" width="7" style="88" customWidth="1"/>
    <col min="3072" max="3072" width="7.42578125" style="88" customWidth="1"/>
    <col min="3073" max="3073" width="16" style="88" customWidth="1"/>
    <col min="3074" max="3074" width="15.85546875" style="88" customWidth="1"/>
    <col min="3075" max="3075" width="4.42578125" style="88" customWidth="1"/>
    <col min="3076" max="3324" width="11.42578125" style="88"/>
    <col min="3325" max="3325" width="3.85546875" style="88" customWidth="1"/>
    <col min="3326" max="3326" width="57.7109375" style="88" customWidth="1"/>
    <col min="3327" max="3327" width="7" style="88" customWidth="1"/>
    <col min="3328" max="3328" width="7.42578125" style="88" customWidth="1"/>
    <col min="3329" max="3329" width="16" style="88" customWidth="1"/>
    <col min="3330" max="3330" width="15.85546875" style="88" customWidth="1"/>
    <col min="3331" max="3331" width="4.42578125" style="88" customWidth="1"/>
    <col min="3332" max="3580" width="11.42578125" style="88"/>
    <col min="3581" max="3581" width="3.85546875" style="88" customWidth="1"/>
    <col min="3582" max="3582" width="57.7109375" style="88" customWidth="1"/>
    <col min="3583" max="3583" width="7" style="88" customWidth="1"/>
    <col min="3584" max="3584" width="7.42578125" style="88" customWidth="1"/>
    <col min="3585" max="3585" width="16" style="88" customWidth="1"/>
    <col min="3586" max="3586" width="15.85546875" style="88" customWidth="1"/>
    <col min="3587" max="3587" width="4.42578125" style="88" customWidth="1"/>
    <col min="3588" max="3836" width="11.42578125" style="88"/>
    <col min="3837" max="3837" width="3.85546875" style="88" customWidth="1"/>
    <col min="3838" max="3838" width="57.7109375" style="88" customWidth="1"/>
    <col min="3839" max="3839" width="7" style="88" customWidth="1"/>
    <col min="3840" max="3840" width="7.42578125" style="88" customWidth="1"/>
    <col min="3841" max="3841" width="16" style="88" customWidth="1"/>
    <col min="3842" max="3842" width="15.85546875" style="88" customWidth="1"/>
    <col min="3843" max="3843" width="4.42578125" style="88" customWidth="1"/>
    <col min="3844" max="4092" width="11.42578125" style="88"/>
    <col min="4093" max="4093" width="3.85546875" style="88" customWidth="1"/>
    <col min="4094" max="4094" width="57.7109375" style="88" customWidth="1"/>
    <col min="4095" max="4095" width="7" style="88" customWidth="1"/>
    <col min="4096" max="4096" width="7.42578125" style="88" customWidth="1"/>
    <col min="4097" max="4097" width="16" style="88" customWidth="1"/>
    <col min="4098" max="4098" width="15.85546875" style="88" customWidth="1"/>
    <col min="4099" max="4099" width="4.42578125" style="88" customWidth="1"/>
    <col min="4100" max="4348" width="11.42578125" style="88"/>
    <col min="4349" max="4349" width="3.85546875" style="88" customWidth="1"/>
    <col min="4350" max="4350" width="57.7109375" style="88" customWidth="1"/>
    <col min="4351" max="4351" width="7" style="88" customWidth="1"/>
    <col min="4352" max="4352" width="7.42578125" style="88" customWidth="1"/>
    <col min="4353" max="4353" width="16" style="88" customWidth="1"/>
    <col min="4354" max="4354" width="15.85546875" style="88" customWidth="1"/>
    <col min="4355" max="4355" width="4.42578125" style="88" customWidth="1"/>
    <col min="4356" max="4604" width="11.42578125" style="88"/>
    <col min="4605" max="4605" width="3.85546875" style="88" customWidth="1"/>
    <col min="4606" max="4606" width="57.7109375" style="88" customWidth="1"/>
    <col min="4607" max="4607" width="7" style="88" customWidth="1"/>
    <col min="4608" max="4608" width="7.42578125" style="88" customWidth="1"/>
    <col min="4609" max="4609" width="16" style="88" customWidth="1"/>
    <col min="4610" max="4610" width="15.85546875" style="88" customWidth="1"/>
    <col min="4611" max="4611" width="4.42578125" style="88" customWidth="1"/>
    <col min="4612" max="4860" width="11.42578125" style="88"/>
    <col min="4861" max="4861" width="3.85546875" style="88" customWidth="1"/>
    <col min="4862" max="4862" width="57.7109375" style="88" customWidth="1"/>
    <col min="4863" max="4863" width="7" style="88" customWidth="1"/>
    <col min="4864" max="4864" width="7.42578125" style="88" customWidth="1"/>
    <col min="4865" max="4865" width="16" style="88" customWidth="1"/>
    <col min="4866" max="4866" width="15.85546875" style="88" customWidth="1"/>
    <col min="4867" max="4867" width="4.42578125" style="88" customWidth="1"/>
    <col min="4868" max="5116" width="11.42578125" style="88"/>
    <col min="5117" max="5117" width="3.85546875" style="88" customWidth="1"/>
    <col min="5118" max="5118" width="57.7109375" style="88" customWidth="1"/>
    <col min="5119" max="5119" width="7" style="88" customWidth="1"/>
    <col min="5120" max="5120" width="7.42578125" style="88" customWidth="1"/>
    <col min="5121" max="5121" width="16" style="88" customWidth="1"/>
    <col min="5122" max="5122" width="15.85546875" style="88" customWidth="1"/>
    <col min="5123" max="5123" width="4.42578125" style="88" customWidth="1"/>
    <col min="5124" max="5372" width="11.42578125" style="88"/>
    <col min="5373" max="5373" width="3.85546875" style="88" customWidth="1"/>
    <col min="5374" max="5374" width="57.7109375" style="88" customWidth="1"/>
    <col min="5375" max="5375" width="7" style="88" customWidth="1"/>
    <col min="5376" max="5376" width="7.42578125" style="88" customWidth="1"/>
    <col min="5377" max="5377" width="16" style="88" customWidth="1"/>
    <col min="5378" max="5378" width="15.85546875" style="88" customWidth="1"/>
    <col min="5379" max="5379" width="4.42578125" style="88" customWidth="1"/>
    <col min="5380" max="5628" width="11.42578125" style="88"/>
    <col min="5629" max="5629" width="3.85546875" style="88" customWidth="1"/>
    <col min="5630" max="5630" width="57.7109375" style="88" customWidth="1"/>
    <col min="5631" max="5631" width="7" style="88" customWidth="1"/>
    <col min="5632" max="5632" width="7.42578125" style="88" customWidth="1"/>
    <col min="5633" max="5633" width="16" style="88" customWidth="1"/>
    <col min="5634" max="5634" width="15.85546875" style="88" customWidth="1"/>
    <col min="5635" max="5635" width="4.42578125" style="88" customWidth="1"/>
    <col min="5636" max="5884" width="11.42578125" style="88"/>
    <col min="5885" max="5885" width="3.85546875" style="88" customWidth="1"/>
    <col min="5886" max="5886" width="57.7109375" style="88" customWidth="1"/>
    <col min="5887" max="5887" width="7" style="88" customWidth="1"/>
    <col min="5888" max="5888" width="7.42578125" style="88" customWidth="1"/>
    <col min="5889" max="5889" width="16" style="88" customWidth="1"/>
    <col min="5890" max="5890" width="15.85546875" style="88" customWidth="1"/>
    <col min="5891" max="5891" width="4.42578125" style="88" customWidth="1"/>
    <col min="5892" max="6140" width="11.42578125" style="88"/>
    <col min="6141" max="6141" width="3.85546875" style="88" customWidth="1"/>
    <col min="6142" max="6142" width="57.7109375" style="88" customWidth="1"/>
    <col min="6143" max="6143" width="7" style="88" customWidth="1"/>
    <col min="6144" max="6144" width="7.42578125" style="88" customWidth="1"/>
    <col min="6145" max="6145" width="16" style="88" customWidth="1"/>
    <col min="6146" max="6146" width="15.85546875" style="88" customWidth="1"/>
    <col min="6147" max="6147" width="4.42578125" style="88" customWidth="1"/>
    <col min="6148" max="6396" width="11.42578125" style="88"/>
    <col min="6397" max="6397" width="3.85546875" style="88" customWidth="1"/>
    <col min="6398" max="6398" width="57.7109375" style="88" customWidth="1"/>
    <col min="6399" max="6399" width="7" style="88" customWidth="1"/>
    <col min="6400" max="6400" width="7.42578125" style="88" customWidth="1"/>
    <col min="6401" max="6401" width="16" style="88" customWidth="1"/>
    <col min="6402" max="6402" width="15.85546875" style="88" customWidth="1"/>
    <col min="6403" max="6403" width="4.42578125" style="88" customWidth="1"/>
    <col min="6404" max="6652" width="11.42578125" style="88"/>
    <col min="6653" max="6653" width="3.85546875" style="88" customWidth="1"/>
    <col min="6654" max="6654" width="57.7109375" style="88" customWidth="1"/>
    <col min="6655" max="6655" width="7" style="88" customWidth="1"/>
    <col min="6656" max="6656" width="7.42578125" style="88" customWidth="1"/>
    <col min="6657" max="6657" width="16" style="88" customWidth="1"/>
    <col min="6658" max="6658" width="15.85546875" style="88" customWidth="1"/>
    <col min="6659" max="6659" width="4.42578125" style="88" customWidth="1"/>
    <col min="6660" max="6908" width="11.42578125" style="88"/>
    <col min="6909" max="6909" width="3.85546875" style="88" customWidth="1"/>
    <col min="6910" max="6910" width="57.7109375" style="88" customWidth="1"/>
    <col min="6911" max="6911" width="7" style="88" customWidth="1"/>
    <col min="6912" max="6912" width="7.42578125" style="88" customWidth="1"/>
    <col min="6913" max="6913" width="16" style="88" customWidth="1"/>
    <col min="6914" max="6914" width="15.85546875" style="88" customWidth="1"/>
    <col min="6915" max="6915" width="4.42578125" style="88" customWidth="1"/>
    <col min="6916" max="7164" width="11.42578125" style="88"/>
    <col min="7165" max="7165" width="3.85546875" style="88" customWidth="1"/>
    <col min="7166" max="7166" width="57.7109375" style="88" customWidth="1"/>
    <col min="7167" max="7167" width="7" style="88" customWidth="1"/>
    <col min="7168" max="7168" width="7.42578125" style="88" customWidth="1"/>
    <col min="7169" max="7169" width="16" style="88" customWidth="1"/>
    <col min="7170" max="7170" width="15.85546875" style="88" customWidth="1"/>
    <col min="7171" max="7171" width="4.42578125" style="88" customWidth="1"/>
    <col min="7172" max="7420" width="11.42578125" style="88"/>
    <col min="7421" max="7421" width="3.85546875" style="88" customWidth="1"/>
    <col min="7422" max="7422" width="57.7109375" style="88" customWidth="1"/>
    <col min="7423" max="7423" width="7" style="88" customWidth="1"/>
    <col min="7424" max="7424" width="7.42578125" style="88" customWidth="1"/>
    <col min="7425" max="7425" width="16" style="88" customWidth="1"/>
    <col min="7426" max="7426" width="15.85546875" style="88" customWidth="1"/>
    <col min="7427" max="7427" width="4.42578125" style="88" customWidth="1"/>
    <col min="7428" max="7676" width="11.42578125" style="88"/>
    <col min="7677" max="7677" width="3.85546875" style="88" customWidth="1"/>
    <col min="7678" max="7678" width="57.7109375" style="88" customWidth="1"/>
    <col min="7679" max="7679" width="7" style="88" customWidth="1"/>
    <col min="7680" max="7680" width="7.42578125" style="88" customWidth="1"/>
    <col min="7681" max="7681" width="16" style="88" customWidth="1"/>
    <col min="7682" max="7682" width="15.85546875" style="88" customWidth="1"/>
    <col min="7683" max="7683" width="4.42578125" style="88" customWidth="1"/>
    <col min="7684" max="7932" width="11.42578125" style="88"/>
    <col min="7933" max="7933" width="3.85546875" style="88" customWidth="1"/>
    <col min="7934" max="7934" width="57.7109375" style="88" customWidth="1"/>
    <col min="7935" max="7935" width="7" style="88" customWidth="1"/>
    <col min="7936" max="7936" width="7.42578125" style="88" customWidth="1"/>
    <col min="7937" max="7937" width="16" style="88" customWidth="1"/>
    <col min="7938" max="7938" width="15.85546875" style="88" customWidth="1"/>
    <col min="7939" max="7939" width="4.42578125" style="88" customWidth="1"/>
    <col min="7940" max="8188" width="11.42578125" style="88"/>
    <col min="8189" max="8189" width="3.85546875" style="88" customWidth="1"/>
    <col min="8190" max="8190" width="57.7109375" style="88" customWidth="1"/>
    <col min="8191" max="8191" width="7" style="88" customWidth="1"/>
    <col min="8192" max="8192" width="7.42578125" style="88" customWidth="1"/>
    <col min="8193" max="8193" width="16" style="88" customWidth="1"/>
    <col min="8194" max="8194" width="15.85546875" style="88" customWidth="1"/>
    <col min="8195" max="8195" width="4.42578125" style="88" customWidth="1"/>
    <col min="8196" max="8444" width="11.42578125" style="88"/>
    <col min="8445" max="8445" width="3.85546875" style="88" customWidth="1"/>
    <col min="8446" max="8446" width="57.7109375" style="88" customWidth="1"/>
    <col min="8447" max="8447" width="7" style="88" customWidth="1"/>
    <col min="8448" max="8448" width="7.42578125" style="88" customWidth="1"/>
    <col min="8449" max="8449" width="16" style="88" customWidth="1"/>
    <col min="8450" max="8450" width="15.85546875" style="88" customWidth="1"/>
    <col min="8451" max="8451" width="4.42578125" style="88" customWidth="1"/>
    <col min="8452" max="8700" width="11.42578125" style="88"/>
    <col min="8701" max="8701" width="3.85546875" style="88" customWidth="1"/>
    <col min="8702" max="8702" width="57.7109375" style="88" customWidth="1"/>
    <col min="8703" max="8703" width="7" style="88" customWidth="1"/>
    <col min="8704" max="8704" width="7.42578125" style="88" customWidth="1"/>
    <col min="8705" max="8705" width="16" style="88" customWidth="1"/>
    <col min="8706" max="8706" width="15.85546875" style="88" customWidth="1"/>
    <col min="8707" max="8707" width="4.42578125" style="88" customWidth="1"/>
    <col min="8708" max="8956" width="11.42578125" style="88"/>
    <col min="8957" max="8957" width="3.85546875" style="88" customWidth="1"/>
    <col min="8958" max="8958" width="57.7109375" style="88" customWidth="1"/>
    <col min="8959" max="8959" width="7" style="88" customWidth="1"/>
    <col min="8960" max="8960" width="7.42578125" style="88" customWidth="1"/>
    <col min="8961" max="8961" width="16" style="88" customWidth="1"/>
    <col min="8962" max="8962" width="15.85546875" style="88" customWidth="1"/>
    <col min="8963" max="8963" width="4.42578125" style="88" customWidth="1"/>
    <col min="8964" max="9212" width="11.42578125" style="88"/>
    <col min="9213" max="9213" width="3.85546875" style="88" customWidth="1"/>
    <col min="9214" max="9214" width="57.7109375" style="88" customWidth="1"/>
    <col min="9215" max="9215" width="7" style="88" customWidth="1"/>
    <col min="9216" max="9216" width="7.42578125" style="88" customWidth="1"/>
    <col min="9217" max="9217" width="16" style="88" customWidth="1"/>
    <col min="9218" max="9218" width="15.85546875" style="88" customWidth="1"/>
    <col min="9219" max="9219" width="4.42578125" style="88" customWidth="1"/>
    <col min="9220" max="9468" width="11.42578125" style="88"/>
    <col min="9469" max="9469" width="3.85546875" style="88" customWidth="1"/>
    <col min="9470" max="9470" width="57.7109375" style="88" customWidth="1"/>
    <col min="9471" max="9471" width="7" style="88" customWidth="1"/>
    <col min="9472" max="9472" width="7.42578125" style="88" customWidth="1"/>
    <col min="9473" max="9473" width="16" style="88" customWidth="1"/>
    <col min="9474" max="9474" width="15.85546875" style="88" customWidth="1"/>
    <col min="9475" max="9475" width="4.42578125" style="88" customWidth="1"/>
    <col min="9476" max="9724" width="11.42578125" style="88"/>
    <col min="9725" max="9725" width="3.85546875" style="88" customWidth="1"/>
    <col min="9726" max="9726" width="57.7109375" style="88" customWidth="1"/>
    <col min="9727" max="9727" width="7" style="88" customWidth="1"/>
    <col min="9728" max="9728" width="7.42578125" style="88" customWidth="1"/>
    <col min="9729" max="9729" width="16" style="88" customWidth="1"/>
    <col min="9730" max="9730" width="15.85546875" style="88" customWidth="1"/>
    <col min="9731" max="9731" width="4.42578125" style="88" customWidth="1"/>
    <col min="9732" max="9980" width="11.42578125" style="88"/>
    <col min="9981" max="9981" width="3.85546875" style="88" customWidth="1"/>
    <col min="9982" max="9982" width="57.7109375" style="88" customWidth="1"/>
    <col min="9983" max="9983" width="7" style="88" customWidth="1"/>
    <col min="9984" max="9984" width="7.42578125" style="88" customWidth="1"/>
    <col min="9985" max="9985" width="16" style="88" customWidth="1"/>
    <col min="9986" max="9986" width="15.85546875" style="88" customWidth="1"/>
    <col min="9987" max="9987" width="4.42578125" style="88" customWidth="1"/>
    <col min="9988" max="10236" width="11.42578125" style="88"/>
    <col min="10237" max="10237" width="3.85546875" style="88" customWidth="1"/>
    <col min="10238" max="10238" width="57.7109375" style="88" customWidth="1"/>
    <col min="10239" max="10239" width="7" style="88" customWidth="1"/>
    <col min="10240" max="10240" width="7.42578125" style="88" customWidth="1"/>
    <col min="10241" max="10241" width="16" style="88" customWidth="1"/>
    <col min="10242" max="10242" width="15.85546875" style="88" customWidth="1"/>
    <col min="10243" max="10243" width="4.42578125" style="88" customWidth="1"/>
    <col min="10244" max="10492" width="11.42578125" style="88"/>
    <col min="10493" max="10493" width="3.85546875" style="88" customWidth="1"/>
    <col min="10494" max="10494" width="57.7109375" style="88" customWidth="1"/>
    <col min="10495" max="10495" width="7" style="88" customWidth="1"/>
    <col min="10496" max="10496" width="7.42578125" style="88" customWidth="1"/>
    <col min="10497" max="10497" width="16" style="88" customWidth="1"/>
    <col min="10498" max="10498" width="15.85546875" style="88" customWidth="1"/>
    <col min="10499" max="10499" width="4.42578125" style="88" customWidth="1"/>
    <col min="10500" max="10748" width="11.42578125" style="88"/>
    <col min="10749" max="10749" width="3.85546875" style="88" customWidth="1"/>
    <col min="10750" max="10750" width="57.7109375" style="88" customWidth="1"/>
    <col min="10751" max="10751" width="7" style="88" customWidth="1"/>
    <col min="10752" max="10752" width="7.42578125" style="88" customWidth="1"/>
    <col min="10753" max="10753" width="16" style="88" customWidth="1"/>
    <col min="10754" max="10754" width="15.85546875" style="88" customWidth="1"/>
    <col min="10755" max="10755" width="4.42578125" style="88" customWidth="1"/>
    <col min="10756" max="11004" width="11.42578125" style="88"/>
    <col min="11005" max="11005" width="3.85546875" style="88" customWidth="1"/>
    <col min="11006" max="11006" width="57.7109375" style="88" customWidth="1"/>
    <col min="11007" max="11007" width="7" style="88" customWidth="1"/>
    <col min="11008" max="11008" width="7.42578125" style="88" customWidth="1"/>
    <col min="11009" max="11009" width="16" style="88" customWidth="1"/>
    <col min="11010" max="11010" width="15.85546875" style="88" customWidth="1"/>
    <col min="11011" max="11011" width="4.42578125" style="88" customWidth="1"/>
    <col min="11012" max="11260" width="11.42578125" style="88"/>
    <col min="11261" max="11261" width="3.85546875" style="88" customWidth="1"/>
    <col min="11262" max="11262" width="57.7109375" style="88" customWidth="1"/>
    <col min="11263" max="11263" width="7" style="88" customWidth="1"/>
    <col min="11264" max="11264" width="7.42578125" style="88" customWidth="1"/>
    <col min="11265" max="11265" width="16" style="88" customWidth="1"/>
    <col min="11266" max="11266" width="15.85546875" style="88" customWidth="1"/>
    <col min="11267" max="11267" width="4.42578125" style="88" customWidth="1"/>
    <col min="11268" max="11516" width="11.42578125" style="88"/>
    <col min="11517" max="11517" width="3.85546875" style="88" customWidth="1"/>
    <col min="11518" max="11518" width="57.7109375" style="88" customWidth="1"/>
    <col min="11519" max="11519" width="7" style="88" customWidth="1"/>
    <col min="11520" max="11520" width="7.42578125" style="88" customWidth="1"/>
    <col min="11521" max="11521" width="16" style="88" customWidth="1"/>
    <col min="11522" max="11522" width="15.85546875" style="88" customWidth="1"/>
    <col min="11523" max="11523" width="4.42578125" style="88" customWidth="1"/>
    <col min="11524" max="11772" width="11.42578125" style="88"/>
    <col min="11773" max="11773" width="3.85546875" style="88" customWidth="1"/>
    <col min="11774" max="11774" width="57.7109375" style="88" customWidth="1"/>
    <col min="11775" max="11775" width="7" style="88" customWidth="1"/>
    <col min="11776" max="11776" width="7.42578125" style="88" customWidth="1"/>
    <col min="11777" max="11777" width="16" style="88" customWidth="1"/>
    <col min="11778" max="11778" width="15.85546875" style="88" customWidth="1"/>
    <col min="11779" max="11779" width="4.42578125" style="88" customWidth="1"/>
    <col min="11780" max="12028" width="11.42578125" style="88"/>
    <col min="12029" max="12029" width="3.85546875" style="88" customWidth="1"/>
    <col min="12030" max="12030" width="57.7109375" style="88" customWidth="1"/>
    <col min="12031" max="12031" width="7" style="88" customWidth="1"/>
    <col min="12032" max="12032" width="7.42578125" style="88" customWidth="1"/>
    <col min="12033" max="12033" width="16" style="88" customWidth="1"/>
    <col min="12034" max="12034" width="15.85546875" style="88" customWidth="1"/>
    <col min="12035" max="12035" width="4.42578125" style="88" customWidth="1"/>
    <col min="12036" max="12284" width="11.42578125" style="88"/>
    <col min="12285" max="12285" width="3.85546875" style="88" customWidth="1"/>
    <col min="12286" max="12286" width="57.7109375" style="88" customWidth="1"/>
    <col min="12287" max="12287" width="7" style="88" customWidth="1"/>
    <col min="12288" max="12288" width="7.42578125" style="88" customWidth="1"/>
    <col min="12289" max="12289" width="16" style="88" customWidth="1"/>
    <col min="12290" max="12290" width="15.85546875" style="88" customWidth="1"/>
    <col min="12291" max="12291" width="4.42578125" style="88" customWidth="1"/>
    <col min="12292" max="12540" width="11.42578125" style="88"/>
    <col min="12541" max="12541" width="3.85546875" style="88" customWidth="1"/>
    <col min="12542" max="12542" width="57.7109375" style="88" customWidth="1"/>
    <col min="12543" max="12543" width="7" style="88" customWidth="1"/>
    <col min="12544" max="12544" width="7.42578125" style="88" customWidth="1"/>
    <col min="12545" max="12545" width="16" style="88" customWidth="1"/>
    <col min="12546" max="12546" width="15.85546875" style="88" customWidth="1"/>
    <col min="12547" max="12547" width="4.42578125" style="88" customWidth="1"/>
    <col min="12548" max="12796" width="11.42578125" style="88"/>
    <col min="12797" max="12797" width="3.85546875" style="88" customWidth="1"/>
    <col min="12798" max="12798" width="57.7109375" style="88" customWidth="1"/>
    <col min="12799" max="12799" width="7" style="88" customWidth="1"/>
    <col min="12800" max="12800" width="7.42578125" style="88" customWidth="1"/>
    <col min="12801" max="12801" width="16" style="88" customWidth="1"/>
    <col min="12802" max="12802" width="15.85546875" style="88" customWidth="1"/>
    <col min="12803" max="12803" width="4.42578125" style="88" customWidth="1"/>
    <col min="12804" max="13052" width="11.42578125" style="88"/>
    <col min="13053" max="13053" width="3.85546875" style="88" customWidth="1"/>
    <col min="13054" max="13054" width="57.7109375" style="88" customWidth="1"/>
    <col min="13055" max="13055" width="7" style="88" customWidth="1"/>
    <col min="13056" max="13056" width="7.42578125" style="88" customWidth="1"/>
    <col min="13057" max="13057" width="16" style="88" customWidth="1"/>
    <col min="13058" max="13058" width="15.85546875" style="88" customWidth="1"/>
    <col min="13059" max="13059" width="4.42578125" style="88" customWidth="1"/>
    <col min="13060" max="13308" width="11.42578125" style="88"/>
    <col min="13309" max="13309" width="3.85546875" style="88" customWidth="1"/>
    <col min="13310" max="13310" width="57.7109375" style="88" customWidth="1"/>
    <col min="13311" max="13311" width="7" style="88" customWidth="1"/>
    <col min="13312" max="13312" width="7.42578125" style="88" customWidth="1"/>
    <col min="13313" max="13313" width="16" style="88" customWidth="1"/>
    <col min="13314" max="13314" width="15.85546875" style="88" customWidth="1"/>
    <col min="13315" max="13315" width="4.42578125" style="88" customWidth="1"/>
    <col min="13316" max="13564" width="11.42578125" style="88"/>
    <col min="13565" max="13565" width="3.85546875" style="88" customWidth="1"/>
    <col min="13566" max="13566" width="57.7109375" style="88" customWidth="1"/>
    <col min="13567" max="13567" width="7" style="88" customWidth="1"/>
    <col min="13568" max="13568" width="7.42578125" style="88" customWidth="1"/>
    <col min="13569" max="13569" width="16" style="88" customWidth="1"/>
    <col min="13570" max="13570" width="15.85546875" style="88" customWidth="1"/>
    <col min="13571" max="13571" width="4.42578125" style="88" customWidth="1"/>
    <col min="13572" max="13820" width="11.42578125" style="88"/>
    <col min="13821" max="13821" width="3.85546875" style="88" customWidth="1"/>
    <col min="13822" max="13822" width="57.7109375" style="88" customWidth="1"/>
    <col min="13823" max="13823" width="7" style="88" customWidth="1"/>
    <col min="13824" max="13824" width="7.42578125" style="88" customWidth="1"/>
    <col min="13825" max="13825" width="16" style="88" customWidth="1"/>
    <col min="13826" max="13826" width="15.85546875" style="88" customWidth="1"/>
    <col min="13827" max="13827" width="4.42578125" style="88" customWidth="1"/>
    <col min="13828" max="14076" width="11.42578125" style="88"/>
    <col min="14077" max="14077" width="3.85546875" style="88" customWidth="1"/>
    <col min="14078" max="14078" width="57.7109375" style="88" customWidth="1"/>
    <col min="14079" max="14079" width="7" style="88" customWidth="1"/>
    <col min="14080" max="14080" width="7.42578125" style="88" customWidth="1"/>
    <col min="14081" max="14081" width="16" style="88" customWidth="1"/>
    <col min="14082" max="14082" width="15.85546875" style="88" customWidth="1"/>
    <col min="14083" max="14083" width="4.42578125" style="88" customWidth="1"/>
    <col min="14084" max="14332" width="11.42578125" style="88"/>
    <col min="14333" max="14333" width="3.85546875" style="88" customWidth="1"/>
    <col min="14334" max="14334" width="57.7109375" style="88" customWidth="1"/>
    <col min="14335" max="14335" width="7" style="88" customWidth="1"/>
    <col min="14336" max="14336" width="7.42578125" style="88" customWidth="1"/>
    <col min="14337" max="14337" width="16" style="88" customWidth="1"/>
    <col min="14338" max="14338" width="15.85546875" style="88" customWidth="1"/>
    <col min="14339" max="14339" width="4.42578125" style="88" customWidth="1"/>
    <col min="14340" max="14588" width="11.42578125" style="88"/>
    <col min="14589" max="14589" width="3.85546875" style="88" customWidth="1"/>
    <col min="14590" max="14590" width="57.7109375" style="88" customWidth="1"/>
    <col min="14591" max="14591" width="7" style="88" customWidth="1"/>
    <col min="14592" max="14592" width="7.42578125" style="88" customWidth="1"/>
    <col min="14593" max="14593" width="16" style="88" customWidth="1"/>
    <col min="14594" max="14594" width="15.85546875" style="88" customWidth="1"/>
    <col min="14595" max="14595" width="4.42578125" style="88" customWidth="1"/>
    <col min="14596" max="14844" width="11.42578125" style="88"/>
    <col min="14845" max="14845" width="3.85546875" style="88" customWidth="1"/>
    <col min="14846" max="14846" width="57.7109375" style="88" customWidth="1"/>
    <col min="14847" max="14847" width="7" style="88" customWidth="1"/>
    <col min="14848" max="14848" width="7.42578125" style="88" customWidth="1"/>
    <col min="14849" max="14849" width="16" style="88" customWidth="1"/>
    <col min="14850" max="14850" width="15.85546875" style="88" customWidth="1"/>
    <col min="14851" max="14851" width="4.42578125" style="88" customWidth="1"/>
    <col min="14852" max="15100" width="11.42578125" style="88"/>
    <col min="15101" max="15101" width="3.85546875" style="88" customWidth="1"/>
    <col min="15102" max="15102" width="57.7109375" style="88" customWidth="1"/>
    <col min="15103" max="15103" width="7" style="88" customWidth="1"/>
    <col min="15104" max="15104" width="7.42578125" style="88" customWidth="1"/>
    <col min="15105" max="15105" width="16" style="88" customWidth="1"/>
    <col min="15106" max="15106" width="15.85546875" style="88" customWidth="1"/>
    <col min="15107" max="15107" width="4.42578125" style="88" customWidth="1"/>
    <col min="15108" max="15356" width="11.42578125" style="88"/>
    <col min="15357" max="15357" width="3.85546875" style="88" customWidth="1"/>
    <col min="15358" max="15358" width="57.7109375" style="88" customWidth="1"/>
    <col min="15359" max="15359" width="7" style="88" customWidth="1"/>
    <col min="15360" max="15360" width="7.42578125" style="88" customWidth="1"/>
    <col min="15361" max="15361" width="16" style="88" customWidth="1"/>
    <col min="15362" max="15362" width="15.85546875" style="88" customWidth="1"/>
    <col min="15363" max="15363" width="4.42578125" style="88" customWidth="1"/>
    <col min="15364" max="15612" width="11.42578125" style="88"/>
    <col min="15613" max="15613" width="3.85546875" style="88" customWidth="1"/>
    <col min="15614" max="15614" width="57.7109375" style="88" customWidth="1"/>
    <col min="15615" max="15615" width="7" style="88" customWidth="1"/>
    <col min="15616" max="15616" width="7.42578125" style="88" customWidth="1"/>
    <col min="15617" max="15617" width="16" style="88" customWidth="1"/>
    <col min="15618" max="15618" width="15.85546875" style="88" customWidth="1"/>
    <col min="15619" max="15619" width="4.42578125" style="88" customWidth="1"/>
    <col min="15620" max="15868" width="11.42578125" style="88"/>
    <col min="15869" max="15869" width="3.85546875" style="88" customWidth="1"/>
    <col min="15870" max="15870" width="57.7109375" style="88" customWidth="1"/>
    <col min="15871" max="15871" width="7" style="88" customWidth="1"/>
    <col min="15872" max="15872" width="7.42578125" style="88" customWidth="1"/>
    <col min="15873" max="15873" width="16" style="88" customWidth="1"/>
    <col min="15874" max="15874" width="15.85546875" style="88" customWidth="1"/>
    <col min="15875" max="15875" width="4.42578125" style="88" customWidth="1"/>
    <col min="15876" max="16124" width="11.42578125" style="88"/>
    <col min="16125" max="16125" width="3.85546875" style="88" customWidth="1"/>
    <col min="16126" max="16126" width="57.7109375" style="88" customWidth="1"/>
    <col min="16127" max="16127" width="7" style="88" customWidth="1"/>
    <col min="16128" max="16128" width="7.42578125" style="88" customWidth="1"/>
    <col min="16129" max="16129" width="16" style="88" customWidth="1"/>
    <col min="16130" max="16130" width="15.85546875" style="88" customWidth="1"/>
    <col min="16131" max="16131" width="4.42578125" style="88" customWidth="1"/>
    <col min="16132" max="16384" width="11.42578125" style="88"/>
  </cols>
  <sheetData>
    <row r="1" spans="1:247" s="82" customFormat="1" ht="15.75" customHeight="1" x14ac:dyDescent="0.25">
      <c r="A1" s="129" t="s">
        <v>92</v>
      </c>
      <c r="B1" s="129"/>
      <c r="C1" s="129"/>
      <c r="D1" s="129"/>
      <c r="E1" s="129"/>
      <c r="F1" s="129"/>
    </row>
    <row r="2" spans="1:247" s="82" customFormat="1" ht="15.75" customHeight="1" x14ac:dyDescent="0.25">
      <c r="A2" s="129" t="s">
        <v>93</v>
      </c>
      <c r="B2" s="129"/>
      <c r="C2" s="129"/>
      <c r="D2" s="129"/>
      <c r="E2" s="129"/>
      <c r="F2" s="129"/>
    </row>
    <row r="3" spans="1:247" s="82" customFormat="1" ht="15.75" customHeight="1" x14ac:dyDescent="0.25">
      <c r="A3" s="129" t="s">
        <v>94</v>
      </c>
      <c r="B3" s="129"/>
      <c r="C3" s="129"/>
      <c r="D3" s="129"/>
      <c r="E3" s="129"/>
      <c r="F3" s="129"/>
    </row>
    <row r="4" spans="1:247" s="82" customFormat="1" ht="15.75" customHeight="1" x14ac:dyDescent="0.25">
      <c r="A4" s="129" t="s">
        <v>95</v>
      </c>
      <c r="B4" s="129"/>
      <c r="C4" s="129"/>
      <c r="D4" s="129"/>
      <c r="E4" s="129"/>
      <c r="F4" s="129"/>
    </row>
    <row r="5" spans="1:247" s="82" customFormat="1" ht="15.75" customHeight="1" x14ac:dyDescent="0.25">
      <c r="A5" s="129" t="s">
        <v>96</v>
      </c>
      <c r="B5" s="129"/>
      <c r="C5" s="129"/>
      <c r="D5" s="129"/>
      <c r="E5" s="129"/>
      <c r="F5" s="129"/>
    </row>
    <row r="6" spans="1:247" s="83" customFormat="1" ht="22.5" customHeight="1" x14ac:dyDescent="0.25">
      <c r="A6" s="126"/>
      <c r="B6" s="126"/>
      <c r="C6" s="126"/>
      <c r="D6" s="126"/>
      <c r="E6" s="126"/>
      <c r="F6" s="126"/>
    </row>
    <row r="7" spans="1:247" s="85" customFormat="1" ht="60.6" customHeight="1" x14ac:dyDescent="0.25">
      <c r="A7" s="126" t="s">
        <v>113</v>
      </c>
      <c r="B7" s="126"/>
      <c r="C7" s="126"/>
      <c r="D7" s="126"/>
      <c r="E7" s="126"/>
      <c r="F7" s="126"/>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4"/>
      <c r="HS7" s="84"/>
      <c r="HT7" s="84"/>
      <c r="HU7" s="84"/>
      <c r="HV7" s="84"/>
      <c r="HW7" s="84"/>
      <c r="HX7" s="84"/>
      <c r="HY7" s="84"/>
      <c r="HZ7" s="84"/>
      <c r="IA7" s="84"/>
      <c r="IB7" s="84"/>
      <c r="IC7" s="84"/>
      <c r="ID7" s="84"/>
      <c r="IE7" s="84"/>
      <c r="IF7" s="84"/>
      <c r="IG7" s="84"/>
      <c r="IH7" s="84"/>
      <c r="II7" s="84"/>
      <c r="IJ7" s="84"/>
      <c r="IK7" s="84"/>
      <c r="IL7" s="84"/>
      <c r="IM7" s="84"/>
    </row>
    <row r="8" spans="1:247" s="83" customFormat="1" ht="25.9" customHeight="1" x14ac:dyDescent="0.25">
      <c r="A8" s="127" t="s">
        <v>97</v>
      </c>
      <c r="B8" s="127"/>
      <c r="C8" s="127"/>
      <c r="D8" s="127"/>
      <c r="E8" s="127"/>
      <c r="F8" s="127"/>
    </row>
    <row r="9" spans="1:247" s="83" customFormat="1" ht="19.5" customHeight="1" x14ac:dyDescent="0.25">
      <c r="A9" s="128" t="s">
        <v>98</v>
      </c>
      <c r="B9" s="128"/>
      <c r="C9" s="128"/>
      <c r="D9" s="128"/>
      <c r="E9" s="128"/>
      <c r="F9" s="128"/>
    </row>
    <row r="10" spans="1:247" s="85" customFormat="1" ht="33" customHeight="1" thickBot="1" x14ac:dyDescent="0.3">
      <c r="A10" s="86" t="s">
        <v>62</v>
      </c>
      <c r="B10" s="71" t="s">
        <v>1</v>
      </c>
      <c r="C10" s="72" t="s">
        <v>67</v>
      </c>
      <c r="D10" s="110" t="s">
        <v>2</v>
      </c>
      <c r="E10" s="72" t="s">
        <v>66</v>
      </c>
      <c r="F10" s="72" t="s">
        <v>3</v>
      </c>
    </row>
    <row r="11" spans="1:247" s="70" customFormat="1" ht="26.25" customHeight="1" thickBot="1" x14ac:dyDescent="0.3">
      <c r="A11" s="73" t="s">
        <v>83</v>
      </c>
      <c r="B11" s="122" t="s">
        <v>84</v>
      </c>
      <c r="C11" s="123"/>
      <c r="D11" s="123"/>
      <c r="E11" s="123"/>
      <c r="F11" s="124"/>
    </row>
    <row r="12" spans="1:247" ht="27" customHeight="1" x14ac:dyDescent="0.25">
      <c r="A12" s="86">
        <v>1</v>
      </c>
      <c r="B12" s="74" t="s">
        <v>74</v>
      </c>
      <c r="C12" s="72" t="s">
        <v>5</v>
      </c>
      <c r="D12" s="111">
        <v>1</v>
      </c>
      <c r="E12" s="87"/>
      <c r="F12" s="80">
        <f>D12*E12</f>
        <v>0</v>
      </c>
    </row>
    <row r="13" spans="1:247" ht="43.5" customHeight="1" x14ac:dyDescent="0.25">
      <c r="A13" s="86">
        <v>2</v>
      </c>
      <c r="B13" s="74" t="s">
        <v>57</v>
      </c>
      <c r="C13" s="72" t="s">
        <v>5</v>
      </c>
      <c r="D13" s="111">
        <v>1</v>
      </c>
      <c r="E13" s="87"/>
      <c r="F13" s="80">
        <f t="shared" ref="F13:F29" si="0">D13*E13</f>
        <v>0</v>
      </c>
    </row>
    <row r="14" spans="1:247" s="91" customFormat="1" ht="39" customHeight="1" x14ac:dyDescent="0.25">
      <c r="A14" s="86">
        <v>3</v>
      </c>
      <c r="B14" s="75" t="s">
        <v>76</v>
      </c>
      <c r="C14" s="76" t="s">
        <v>5</v>
      </c>
      <c r="D14" s="112">
        <v>1</v>
      </c>
      <c r="E14" s="89"/>
      <c r="F14" s="90">
        <f t="shared" si="0"/>
        <v>0</v>
      </c>
    </row>
    <row r="15" spans="1:247" ht="39" customHeight="1" x14ac:dyDescent="0.25">
      <c r="A15" s="86">
        <v>4</v>
      </c>
      <c r="B15" s="74" t="s">
        <v>114</v>
      </c>
      <c r="C15" s="72" t="s">
        <v>5</v>
      </c>
      <c r="D15" s="115">
        <v>1</v>
      </c>
      <c r="E15" s="87"/>
      <c r="F15" s="80">
        <f t="shared" si="0"/>
        <v>0</v>
      </c>
      <c r="G15" s="77"/>
      <c r="H15" s="118"/>
      <c r="I15" s="119"/>
      <c r="J15" s="120"/>
    </row>
    <row r="16" spans="1:247" ht="33" customHeight="1" x14ac:dyDescent="0.25">
      <c r="A16" s="86">
        <v>5</v>
      </c>
      <c r="B16" s="74" t="s">
        <v>12</v>
      </c>
      <c r="C16" s="72" t="s">
        <v>5</v>
      </c>
      <c r="D16" s="111">
        <v>1</v>
      </c>
      <c r="E16" s="87"/>
      <c r="F16" s="80">
        <f t="shared" si="0"/>
        <v>0</v>
      </c>
    </row>
    <row r="17" spans="1:7" ht="33" customHeight="1" x14ac:dyDescent="0.25">
      <c r="A17" s="86">
        <v>6</v>
      </c>
      <c r="B17" s="74" t="s">
        <v>79</v>
      </c>
      <c r="C17" s="72" t="s">
        <v>5</v>
      </c>
      <c r="D17" s="111">
        <v>2</v>
      </c>
      <c r="E17" s="87"/>
      <c r="F17" s="80">
        <f t="shared" si="0"/>
        <v>0</v>
      </c>
    </row>
    <row r="18" spans="1:7" ht="33" customHeight="1" x14ac:dyDescent="0.25">
      <c r="A18" s="86">
        <v>7</v>
      </c>
      <c r="B18" s="74" t="s">
        <v>14</v>
      </c>
      <c r="C18" s="72" t="s">
        <v>5</v>
      </c>
      <c r="D18" s="111">
        <v>5</v>
      </c>
      <c r="E18" s="87"/>
      <c r="F18" s="80">
        <f t="shared" si="0"/>
        <v>0</v>
      </c>
    </row>
    <row r="19" spans="1:7" ht="44.25" customHeight="1" x14ac:dyDescent="0.25">
      <c r="A19" s="86">
        <v>8</v>
      </c>
      <c r="B19" s="74" t="s">
        <v>82</v>
      </c>
      <c r="C19" s="72" t="s">
        <v>5</v>
      </c>
      <c r="D19" s="111">
        <v>2</v>
      </c>
      <c r="E19" s="87"/>
      <c r="F19" s="80">
        <f>D19*E19</f>
        <v>0</v>
      </c>
    </row>
    <row r="20" spans="1:7" ht="44.25" customHeight="1" x14ac:dyDescent="0.25">
      <c r="A20" s="86">
        <v>9</v>
      </c>
      <c r="B20" s="74" t="s">
        <v>78</v>
      </c>
      <c r="C20" s="72" t="s">
        <v>5</v>
      </c>
      <c r="D20" s="111">
        <v>1</v>
      </c>
      <c r="E20" s="87"/>
      <c r="F20" s="80">
        <f t="shared" si="0"/>
        <v>0</v>
      </c>
    </row>
    <row r="21" spans="1:7" ht="38.25" customHeight="1" x14ac:dyDescent="0.25">
      <c r="A21" s="86">
        <v>10</v>
      </c>
      <c r="B21" s="74" t="s">
        <v>77</v>
      </c>
      <c r="C21" s="72" t="s">
        <v>5</v>
      </c>
      <c r="D21" s="111">
        <v>2</v>
      </c>
      <c r="E21" s="87"/>
      <c r="F21" s="80">
        <f t="shared" si="0"/>
        <v>0</v>
      </c>
    </row>
    <row r="22" spans="1:7" ht="35.25" customHeight="1" x14ac:dyDescent="0.25">
      <c r="A22" s="86">
        <v>11</v>
      </c>
      <c r="B22" s="74" t="s">
        <v>17</v>
      </c>
      <c r="C22" s="72" t="s">
        <v>5</v>
      </c>
      <c r="D22" s="111">
        <v>2</v>
      </c>
      <c r="E22" s="87"/>
      <c r="F22" s="80">
        <f t="shared" si="0"/>
        <v>0</v>
      </c>
    </row>
    <row r="23" spans="1:7" s="91" customFormat="1" ht="35.25" customHeight="1" x14ac:dyDescent="0.25">
      <c r="A23" s="86">
        <v>12</v>
      </c>
      <c r="B23" s="75" t="s">
        <v>18</v>
      </c>
      <c r="C23" s="76" t="s">
        <v>5</v>
      </c>
      <c r="D23" s="112">
        <v>1</v>
      </c>
      <c r="E23" s="89"/>
      <c r="F23" s="90">
        <f t="shared" si="0"/>
        <v>0</v>
      </c>
    </row>
    <row r="24" spans="1:7" ht="33" customHeight="1" x14ac:dyDescent="0.25">
      <c r="A24" s="86">
        <v>13</v>
      </c>
      <c r="B24" s="77" t="s">
        <v>80</v>
      </c>
      <c r="C24" s="72" t="s">
        <v>5</v>
      </c>
      <c r="D24" s="111">
        <v>5</v>
      </c>
      <c r="E24" s="87"/>
      <c r="F24" s="80">
        <f t="shared" si="0"/>
        <v>0</v>
      </c>
    </row>
    <row r="25" spans="1:7" ht="27.75" customHeight="1" x14ac:dyDescent="0.25">
      <c r="A25" s="86">
        <v>14</v>
      </c>
      <c r="B25" s="74" t="s">
        <v>20</v>
      </c>
      <c r="C25" s="72" t="s">
        <v>5</v>
      </c>
      <c r="D25" s="111">
        <v>6</v>
      </c>
      <c r="E25" s="87"/>
      <c r="F25" s="80">
        <f t="shared" si="0"/>
        <v>0</v>
      </c>
    </row>
    <row r="26" spans="1:7" ht="31.5" customHeight="1" x14ac:dyDescent="0.25">
      <c r="A26" s="86">
        <v>15</v>
      </c>
      <c r="B26" s="74" t="s">
        <v>21</v>
      </c>
      <c r="C26" s="72" t="s">
        <v>5</v>
      </c>
      <c r="D26" s="111">
        <v>4</v>
      </c>
      <c r="E26" s="87"/>
      <c r="F26" s="80">
        <f>D26*E26</f>
        <v>0</v>
      </c>
    </row>
    <row r="27" spans="1:7" ht="29.25" customHeight="1" x14ac:dyDescent="0.25">
      <c r="A27" s="86">
        <v>16</v>
      </c>
      <c r="B27" s="74" t="s">
        <v>22</v>
      </c>
      <c r="C27" s="72" t="s">
        <v>5</v>
      </c>
      <c r="D27" s="111">
        <v>4</v>
      </c>
      <c r="E27" s="87"/>
      <c r="F27" s="80">
        <f t="shared" si="0"/>
        <v>0</v>
      </c>
    </row>
    <row r="28" spans="1:7" s="91" customFormat="1" ht="48" customHeight="1" x14ac:dyDescent="0.25">
      <c r="A28" s="86">
        <v>17</v>
      </c>
      <c r="B28" s="74" t="s">
        <v>58</v>
      </c>
      <c r="C28" s="72" t="s">
        <v>5</v>
      </c>
      <c r="D28" s="111">
        <v>1</v>
      </c>
      <c r="E28" s="87"/>
      <c r="F28" s="90">
        <f t="shared" si="0"/>
        <v>0</v>
      </c>
      <c r="G28" s="88"/>
    </row>
    <row r="29" spans="1:7" s="91" customFormat="1" ht="38.450000000000003" customHeight="1" thickBot="1" x14ac:dyDescent="0.3">
      <c r="A29" s="86">
        <v>18</v>
      </c>
      <c r="B29" s="75" t="s">
        <v>108</v>
      </c>
      <c r="C29" s="72" t="s">
        <v>5</v>
      </c>
      <c r="D29" s="112">
        <v>1</v>
      </c>
      <c r="E29" s="93"/>
      <c r="F29" s="90">
        <f t="shared" si="0"/>
        <v>0</v>
      </c>
      <c r="G29" s="88"/>
    </row>
    <row r="30" spans="1:7" s="70" customFormat="1" ht="30.75" customHeight="1" thickBot="1" x14ac:dyDescent="0.3">
      <c r="A30" s="73" t="s">
        <v>85</v>
      </c>
      <c r="B30" s="122" t="s">
        <v>75</v>
      </c>
      <c r="C30" s="123"/>
      <c r="D30" s="123"/>
      <c r="E30" s="123"/>
      <c r="F30" s="124"/>
    </row>
    <row r="31" spans="1:7" ht="38.450000000000003" customHeight="1" thickBot="1" x14ac:dyDescent="0.3">
      <c r="A31" s="106">
        <v>19</v>
      </c>
      <c r="B31" s="74" t="s">
        <v>100</v>
      </c>
      <c r="C31" s="72" t="s">
        <v>101</v>
      </c>
      <c r="D31" s="113">
        <v>16</v>
      </c>
      <c r="E31" s="108"/>
      <c r="F31" s="109">
        <f>D31*E31</f>
        <v>0</v>
      </c>
      <c r="G31" s="121"/>
    </row>
    <row r="32" spans="1:7" ht="38.450000000000003" customHeight="1" thickBot="1" x14ac:dyDescent="0.3">
      <c r="A32" s="106">
        <v>20</v>
      </c>
      <c r="B32" s="74" t="s">
        <v>102</v>
      </c>
      <c r="C32" s="72" t="s">
        <v>103</v>
      </c>
      <c r="D32" s="114">
        <v>165</v>
      </c>
      <c r="E32" s="107"/>
      <c r="F32" s="80">
        <f t="shared" ref="F32:F49" si="1">D32*E32</f>
        <v>0</v>
      </c>
      <c r="G32" s="121"/>
    </row>
    <row r="33" spans="1:7" s="91" customFormat="1" ht="38.450000000000003" customHeight="1" thickBot="1" x14ac:dyDescent="0.3">
      <c r="A33" s="106">
        <v>21</v>
      </c>
      <c r="B33" s="74" t="s">
        <v>109</v>
      </c>
      <c r="C33" s="76" t="s">
        <v>105</v>
      </c>
      <c r="D33" s="112">
        <v>25</v>
      </c>
      <c r="E33" s="93"/>
      <c r="F33" s="90">
        <f t="shared" si="1"/>
        <v>0</v>
      </c>
      <c r="G33" s="121"/>
    </row>
    <row r="34" spans="1:7" ht="48" customHeight="1" thickBot="1" x14ac:dyDescent="0.3">
      <c r="A34" s="106">
        <v>22</v>
      </c>
      <c r="B34" s="74" t="s">
        <v>121</v>
      </c>
      <c r="C34" s="72" t="s">
        <v>103</v>
      </c>
      <c r="D34" s="115">
        <v>100</v>
      </c>
      <c r="E34" s="105"/>
      <c r="F34" s="80">
        <f t="shared" si="1"/>
        <v>0</v>
      </c>
      <c r="G34" s="121"/>
    </row>
    <row r="35" spans="1:7" s="91" customFormat="1" ht="48" customHeight="1" thickBot="1" x14ac:dyDescent="0.3">
      <c r="A35" s="106">
        <v>23</v>
      </c>
      <c r="B35" s="74" t="s">
        <v>106</v>
      </c>
      <c r="C35" s="72" t="s">
        <v>5</v>
      </c>
      <c r="D35" s="116">
        <v>2</v>
      </c>
      <c r="E35" s="92"/>
      <c r="F35" s="90">
        <f t="shared" si="1"/>
        <v>0</v>
      </c>
      <c r="G35" s="121"/>
    </row>
    <row r="36" spans="1:7" s="91" customFormat="1" ht="48" customHeight="1" thickBot="1" x14ac:dyDescent="0.3">
      <c r="A36" s="106">
        <v>24</v>
      </c>
      <c r="B36" s="74" t="s">
        <v>107</v>
      </c>
      <c r="C36" s="72" t="s">
        <v>5</v>
      </c>
      <c r="D36" s="116">
        <v>2</v>
      </c>
      <c r="E36" s="92"/>
      <c r="F36" s="90">
        <f t="shared" si="1"/>
        <v>0</v>
      </c>
      <c r="G36" s="121"/>
    </row>
    <row r="37" spans="1:7" ht="48" customHeight="1" thickBot="1" x14ac:dyDescent="0.3">
      <c r="A37" s="106">
        <v>25</v>
      </c>
      <c r="B37" s="78" t="s">
        <v>119</v>
      </c>
      <c r="C37" s="72" t="s">
        <v>122</v>
      </c>
      <c r="D37" s="114">
        <v>1</v>
      </c>
      <c r="E37" s="107"/>
      <c r="F37" s="80">
        <f>D37*E37*1.2</f>
        <v>0</v>
      </c>
      <c r="G37" s="121"/>
    </row>
    <row r="38" spans="1:7" ht="48" customHeight="1" thickBot="1" x14ac:dyDescent="0.3">
      <c r="A38" s="106">
        <v>26</v>
      </c>
      <c r="B38" s="78" t="s">
        <v>115</v>
      </c>
      <c r="C38" s="72" t="s">
        <v>122</v>
      </c>
      <c r="D38" s="115">
        <v>2</v>
      </c>
      <c r="E38" s="105"/>
      <c r="F38" s="80">
        <f>D38*E38*1.2</f>
        <v>0</v>
      </c>
      <c r="G38" s="121"/>
    </row>
    <row r="39" spans="1:7" s="91" customFormat="1" ht="40.5" customHeight="1" thickBot="1" x14ac:dyDescent="0.3">
      <c r="A39" s="106">
        <v>27</v>
      </c>
      <c r="B39" s="78" t="s">
        <v>116</v>
      </c>
      <c r="C39" s="76" t="s">
        <v>103</v>
      </c>
      <c r="D39" s="112">
        <v>30</v>
      </c>
      <c r="E39" s="93"/>
      <c r="F39" s="90">
        <f t="shared" si="1"/>
        <v>0</v>
      </c>
      <c r="G39" s="121"/>
    </row>
    <row r="40" spans="1:7" s="91" customFormat="1" ht="40.5" customHeight="1" thickBot="1" x14ac:dyDescent="0.3">
      <c r="A40" s="106">
        <v>28</v>
      </c>
      <c r="B40" s="78" t="s">
        <v>124</v>
      </c>
      <c r="C40" s="76" t="s">
        <v>105</v>
      </c>
      <c r="D40" s="112">
        <v>12</v>
      </c>
      <c r="E40" s="93"/>
      <c r="F40" s="90">
        <f t="shared" si="1"/>
        <v>0</v>
      </c>
      <c r="G40" s="121"/>
    </row>
    <row r="41" spans="1:7" s="91" customFormat="1" ht="40.5" customHeight="1" thickBot="1" x14ac:dyDescent="0.3">
      <c r="A41" s="106">
        <v>29</v>
      </c>
      <c r="B41" s="78" t="s">
        <v>120</v>
      </c>
      <c r="C41" s="76" t="s">
        <v>101</v>
      </c>
      <c r="D41" s="112">
        <v>5</v>
      </c>
      <c r="E41" s="93"/>
      <c r="F41" s="90">
        <f t="shared" si="1"/>
        <v>0</v>
      </c>
      <c r="G41" s="121"/>
    </row>
    <row r="42" spans="1:7" s="91" customFormat="1" ht="40.5" customHeight="1" thickBot="1" x14ac:dyDescent="0.3">
      <c r="A42" s="106">
        <v>30</v>
      </c>
      <c r="B42" s="78" t="s">
        <v>123</v>
      </c>
      <c r="C42" s="76" t="s">
        <v>101</v>
      </c>
      <c r="D42" s="112">
        <v>3</v>
      </c>
      <c r="E42" s="93"/>
      <c r="F42" s="90">
        <f t="shared" si="1"/>
        <v>0</v>
      </c>
      <c r="G42" s="121"/>
    </row>
    <row r="43" spans="1:7" s="91" customFormat="1" ht="48" customHeight="1" thickBot="1" x14ac:dyDescent="0.3">
      <c r="A43" s="106">
        <v>31</v>
      </c>
      <c r="B43" s="78" t="s">
        <v>117</v>
      </c>
      <c r="C43" s="76" t="s">
        <v>101</v>
      </c>
      <c r="D43" s="112">
        <v>10</v>
      </c>
      <c r="E43" s="93"/>
      <c r="F43" s="90">
        <f t="shared" si="1"/>
        <v>0</v>
      </c>
      <c r="G43" s="121"/>
    </row>
    <row r="44" spans="1:7" s="91" customFormat="1" ht="48" customHeight="1" thickBot="1" x14ac:dyDescent="0.3">
      <c r="A44" s="106">
        <v>32</v>
      </c>
      <c r="B44" s="78" t="s">
        <v>118</v>
      </c>
      <c r="C44" s="76" t="s">
        <v>105</v>
      </c>
      <c r="D44" s="112">
        <v>10</v>
      </c>
      <c r="E44" s="93"/>
      <c r="F44" s="90">
        <f t="shared" si="1"/>
        <v>0</v>
      </c>
      <c r="G44" s="121"/>
    </row>
    <row r="45" spans="1:7" s="91" customFormat="1" ht="48" customHeight="1" thickBot="1" x14ac:dyDescent="0.3">
      <c r="A45" s="106">
        <v>33</v>
      </c>
      <c r="B45" s="74" t="s">
        <v>110</v>
      </c>
      <c r="C45" s="76" t="s">
        <v>105</v>
      </c>
      <c r="D45" s="112">
        <v>32</v>
      </c>
      <c r="E45" s="93"/>
      <c r="F45" s="90">
        <f t="shared" si="1"/>
        <v>0</v>
      </c>
      <c r="G45" s="121"/>
    </row>
    <row r="46" spans="1:7" s="91" customFormat="1" ht="38.450000000000003" customHeight="1" thickBot="1" x14ac:dyDescent="0.3">
      <c r="A46" s="106">
        <v>34</v>
      </c>
      <c r="B46" s="74" t="s">
        <v>104</v>
      </c>
      <c r="C46" s="72" t="s">
        <v>105</v>
      </c>
      <c r="D46" s="116">
        <v>60</v>
      </c>
      <c r="E46" s="92"/>
      <c r="F46" s="90">
        <f t="shared" si="1"/>
        <v>0</v>
      </c>
      <c r="G46" s="121"/>
    </row>
    <row r="47" spans="1:7" s="91" customFormat="1" ht="51" customHeight="1" thickBot="1" x14ac:dyDescent="0.3">
      <c r="A47" s="106">
        <v>35</v>
      </c>
      <c r="B47" s="74" t="s">
        <v>99</v>
      </c>
      <c r="C47" s="79" t="s">
        <v>90</v>
      </c>
      <c r="D47" s="116">
        <v>600</v>
      </c>
      <c r="E47" s="94"/>
      <c r="F47" s="90">
        <f t="shared" si="1"/>
        <v>0</v>
      </c>
      <c r="G47" s="121"/>
    </row>
    <row r="48" spans="1:7" s="91" customFormat="1" ht="51" customHeight="1" thickBot="1" x14ac:dyDescent="0.3">
      <c r="A48" s="106">
        <v>36</v>
      </c>
      <c r="B48" s="74" t="s">
        <v>111</v>
      </c>
      <c r="C48" s="79" t="s">
        <v>90</v>
      </c>
      <c r="D48" s="116">
        <v>350</v>
      </c>
      <c r="E48" s="94"/>
      <c r="F48" s="90">
        <f t="shared" si="1"/>
        <v>0</v>
      </c>
      <c r="G48" s="121"/>
    </row>
    <row r="49" spans="1:9" s="91" customFormat="1" ht="51" customHeight="1" thickBot="1" x14ac:dyDescent="0.3">
      <c r="A49" s="106">
        <v>37</v>
      </c>
      <c r="B49" s="74" t="s">
        <v>91</v>
      </c>
      <c r="C49" s="79" t="s">
        <v>90</v>
      </c>
      <c r="D49" s="116">
        <v>300</v>
      </c>
      <c r="E49" s="94"/>
      <c r="F49" s="95">
        <f t="shared" si="1"/>
        <v>0</v>
      </c>
      <c r="G49" s="96"/>
      <c r="H49" s="96"/>
      <c r="I49" s="97"/>
    </row>
    <row r="50" spans="1:9" s="70" customFormat="1" ht="30.75" customHeight="1" thickBot="1" x14ac:dyDescent="0.3">
      <c r="A50" s="73" t="s">
        <v>86</v>
      </c>
      <c r="B50" s="122" t="s">
        <v>88</v>
      </c>
      <c r="C50" s="123"/>
      <c r="D50" s="123"/>
      <c r="E50" s="123"/>
      <c r="F50" s="124"/>
    </row>
    <row r="51" spans="1:9" s="91" customFormat="1" ht="39.75" customHeight="1" thickBot="1" x14ac:dyDescent="0.3">
      <c r="A51" s="86">
        <v>38</v>
      </c>
      <c r="B51" s="75" t="s">
        <v>112</v>
      </c>
      <c r="C51" s="76" t="s">
        <v>33</v>
      </c>
      <c r="D51" s="112">
        <v>1</v>
      </c>
      <c r="E51" s="89"/>
      <c r="F51" s="90">
        <f>D51*E51</f>
        <v>0</v>
      </c>
      <c r="G51" s="98"/>
    </row>
    <row r="52" spans="1:9" s="70" customFormat="1" ht="30.75" customHeight="1" thickBot="1" x14ac:dyDescent="0.3">
      <c r="A52" s="73" t="s">
        <v>87</v>
      </c>
      <c r="B52" s="122" t="s">
        <v>89</v>
      </c>
      <c r="C52" s="123"/>
      <c r="D52" s="123"/>
      <c r="E52" s="123"/>
      <c r="F52" s="124"/>
    </row>
    <row r="53" spans="1:9" s="91" customFormat="1" ht="59.25" customHeight="1" x14ac:dyDescent="0.25">
      <c r="A53" s="86">
        <v>39</v>
      </c>
      <c r="B53" s="75" t="s">
        <v>81</v>
      </c>
      <c r="C53" s="76" t="s">
        <v>33</v>
      </c>
      <c r="D53" s="112">
        <v>1</v>
      </c>
      <c r="E53" s="104"/>
      <c r="F53" s="90">
        <f>D53*E53</f>
        <v>0</v>
      </c>
    </row>
    <row r="55" spans="1:9" ht="35.25" customHeight="1" x14ac:dyDescent="0.25">
      <c r="B55" s="100"/>
      <c r="D55" s="125" t="s">
        <v>53</v>
      </c>
      <c r="E55" s="125"/>
      <c r="F55" s="80">
        <f>SUM(F12:F53)</f>
        <v>0</v>
      </c>
    </row>
    <row r="56" spans="1:9" ht="35.25" customHeight="1" x14ac:dyDescent="0.25">
      <c r="B56" s="100"/>
      <c r="D56" s="125" t="s">
        <v>54</v>
      </c>
      <c r="E56" s="125"/>
      <c r="F56" s="80">
        <f>F55*20%</f>
        <v>0</v>
      </c>
    </row>
    <row r="57" spans="1:9" ht="35.25" customHeight="1" x14ac:dyDescent="0.25">
      <c r="B57" s="100"/>
      <c r="D57" s="125" t="s">
        <v>55</v>
      </c>
      <c r="E57" s="125"/>
      <c r="F57" s="81">
        <f>F55+F56</f>
        <v>0</v>
      </c>
      <c r="G57" s="101"/>
      <c r="H57" s="96"/>
    </row>
    <row r="58" spans="1:9" x14ac:dyDescent="0.25">
      <c r="G58" s="101"/>
    </row>
    <row r="59" spans="1:9" x14ac:dyDescent="0.25">
      <c r="G59" s="101"/>
    </row>
    <row r="60" spans="1:9" x14ac:dyDescent="0.25">
      <c r="E60" s="102"/>
      <c r="F60" s="103"/>
    </row>
  </sheetData>
  <mergeCells count="18">
    <mergeCell ref="G31:G46"/>
    <mergeCell ref="A1:F1"/>
    <mergeCell ref="A2:F2"/>
    <mergeCell ref="A3:F3"/>
    <mergeCell ref="A4:F4"/>
    <mergeCell ref="A5:F5"/>
    <mergeCell ref="A6:F6"/>
    <mergeCell ref="D57:E57"/>
    <mergeCell ref="A7:F7"/>
    <mergeCell ref="A8:F8"/>
    <mergeCell ref="A9:F9"/>
    <mergeCell ref="B11:F11"/>
    <mergeCell ref="B30:F30"/>
    <mergeCell ref="G47:G48"/>
    <mergeCell ref="B50:F50"/>
    <mergeCell ref="B52:F52"/>
    <mergeCell ref="D55:E55"/>
    <mergeCell ref="D56:E56"/>
  </mergeCells>
  <printOptions horizontalCentered="1"/>
  <pageMargins left="0.19685039370078741" right="0.19685039370078741" top="0.19685039370078741" bottom="0.19685039370078741" header="0.19685039370078741" footer="0.19685039370078741"/>
  <pageSetup paperSize="9" scale="91" orientation="portrait" r:id="rId1"/>
  <rowBreaks count="1" manualBreakCount="1">
    <brk id="2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Bordereau_actualisé (2)</vt:lpstr>
      <vt:lpstr>BPDE AO 16 2026 modifié</vt:lpstr>
      <vt:lpstr>'BPDE AO 16 2026 modifié'!Zone_d_impression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Mostafa Haouzi</dc:creator>
  <cp:lastModifiedBy>pc</cp:lastModifiedBy>
  <cp:lastPrinted>2026-08-15T16:29:26Z</cp:lastPrinted>
  <dcterms:created xsi:type="dcterms:W3CDTF">2025-12-15T21:52:53Z</dcterms:created>
  <dcterms:modified xsi:type="dcterms:W3CDTF">2026-08-15T16:50:04Z</dcterms:modified>
</cp:coreProperties>
</file>