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ESTIMATION TOTAL" sheetId="4" r:id="rId1"/>
  </sheets>
  <definedNames>
    <definedName name="_xlnm.Print_Area" localSheetId="0">'ESTIMATION TOTAL'!$A$1:$F$59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4" l="1"/>
  <c r="D37" i="4"/>
  <c r="D35" i="4"/>
  <c r="D31" i="4"/>
  <c r="D30" i="4"/>
  <c r="D29" i="4"/>
  <c r="D28" i="4"/>
  <c r="D27" i="4"/>
  <c r="D26" i="4"/>
  <c r="D25" i="4"/>
  <c r="D23" i="4"/>
  <c r="D21" i="4"/>
  <c r="D20" i="4"/>
  <c r="D19" i="4"/>
  <c r="D18" i="4"/>
  <c r="D17" i="4"/>
  <c r="D16" i="4"/>
  <c r="D15" i="4"/>
  <c r="D14" i="4"/>
</calcChain>
</file>

<file path=xl/sharedStrings.xml><?xml version="1.0" encoding="utf-8"?>
<sst xmlns="http://schemas.openxmlformats.org/spreadsheetml/2006/main" count="81" uniqueCount="61">
  <si>
    <t>Quantité</t>
  </si>
  <si>
    <t>Prix Total</t>
  </si>
  <si>
    <t>U</t>
  </si>
  <si>
    <t>ENS</t>
  </si>
  <si>
    <t>F</t>
  </si>
  <si>
    <t>ML</t>
  </si>
  <si>
    <t>N° des Prix</t>
  </si>
  <si>
    <t>Désignation des Prestations</t>
  </si>
  <si>
    <t>Unité de mesure ou de compte</t>
  </si>
  <si>
    <t xml:space="preserve">  Prix Unitaire en Dirhams  hors TVA   </t>
  </si>
  <si>
    <t>6 = 4 x 5</t>
  </si>
  <si>
    <t>TOTAL HORS  T.V.A:……………………...…..…</t>
  </si>
  <si>
    <t xml:space="preserve"> TAUX  T.V.A ( 20%) :……………………....……...</t>
  </si>
  <si>
    <t xml:space="preserve"> TOTAL   T.T.C: .......……………………...……….</t>
  </si>
  <si>
    <t>BORDEREAU DES PRIX DETAIL ESTIMATIF</t>
  </si>
  <si>
    <t>Arrêté le présent bordereau des prix-détail estimatif  à la somme de : ………………………………………………………………………………………………………</t>
  </si>
  <si>
    <t>Fait à ……………………., le ……………..</t>
  </si>
  <si>
    <t>Signature et cachet du concurrent</t>
  </si>
  <si>
    <t xml:space="preserve">ROYAUME DU MAROC                                          </t>
  </si>
  <si>
    <t>MINISTÈRE DE L’INTÉRIEUR</t>
  </si>
  <si>
    <t>PROVINCE DE KENITRA</t>
  </si>
  <si>
    <t>COMMUNE  DE KENITRA</t>
  </si>
  <si>
    <r>
      <t>DIRECTION GENERALE DES SERVICES</t>
    </r>
    <r>
      <rPr>
        <sz val="10.5"/>
        <color theme="1"/>
        <rFont val="Times New Roman"/>
        <family val="1"/>
      </rPr>
      <t xml:space="preserve"> </t>
    </r>
  </si>
  <si>
    <t>DIVISION COMPTABILITE &amp; BUDGET</t>
  </si>
  <si>
    <t>SERVICE DES MARCHES</t>
  </si>
  <si>
    <t xml:space="preserve">
Objet du marché : Achevement des Travaux de Construction d'une Nouvelle Fourrière Municipale  à la Commune de Kénitra.
</t>
  </si>
  <si>
    <t>A-TRAVAUX DE VOIRIE ET ASSAINISSEMENT</t>
  </si>
  <si>
    <r>
      <t>M</t>
    </r>
    <r>
      <rPr>
        <b/>
        <vertAlign val="superscript"/>
        <sz val="11"/>
        <color theme="1"/>
        <rFont val="Times New Roman"/>
        <family val="1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</si>
  <si>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</si>
  <si>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</si>
  <si>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t>T</t>
  </si>
  <si>
    <t xml:space="preserve">B-TRAVAUX D'ECLAIRAGE PUBLIC
</t>
  </si>
  <si>
    <t>C- TRAVAUX DE BATIMENT</t>
  </si>
  <si>
    <t xml:space="preserve">Démolition de tout ouvrage y compris évacuation           </t>
  </si>
  <si>
    <t xml:space="preserve">Terrassement en déblai y/c nettoyage général, décapage et préparation de la plate-forme                         </t>
  </si>
  <si>
    <t xml:space="preserve">Terrassement en remblais y compris l'apport                     </t>
  </si>
  <si>
    <t xml:space="preserve">Couche de Fondation en GNF1 0/40 D'épaisseur 20cm                              </t>
  </si>
  <si>
    <t xml:space="preserve">Fourniture et mise en œuvre d'une Couche de base en GNA 0/31,5 épaisseur 20cm       </t>
  </si>
  <si>
    <t xml:space="preserve">Couche d'imprégnation                                                                                                    </t>
  </si>
  <si>
    <t xml:space="preserve">Revêtement superficielle en enrobé bitumineux EB 0/10 épaisseur 6 cm                                       </t>
  </si>
  <si>
    <t xml:space="preserve">Revêtement en pavés autobloquant d'épaisseur 6cm                                                         </t>
  </si>
  <si>
    <t xml:space="preserve">Fourniture et pose de Bordure de trottoir type T3                                                         </t>
  </si>
  <si>
    <t xml:space="preserve">Construction des regards à  avaloirs y/c cadre et tempons en béton et appareilles siphoïdes                               
</t>
  </si>
  <si>
    <t xml:space="preserve">Fourniture et pose des canalisations 250mm y/c terrassement en déblai et en remblai            
</t>
  </si>
  <si>
    <t xml:space="preserve">Tranchée en déblais                                                                                                             </t>
  </si>
  <si>
    <t xml:space="preserve">Tube annelé à double parois de classe de rigidité 450 N Ø75 pour câbles sous trottoir        </t>
  </si>
  <si>
    <t xml:space="preserve">Câble d'éclairage U1000 4x25mm2                                                                                       </t>
  </si>
  <si>
    <t xml:space="preserve">Cable cuivre nu 22mm²                                                                                                   </t>
  </si>
  <si>
    <t xml:space="preserve">Candélabre rond en acier galvanisé thermolaqué de 10m de hauteur                                 </t>
  </si>
  <si>
    <t xml:space="preserve">Fourniture et pose de projecteur LED étanche 400W                                                       </t>
  </si>
  <si>
    <t xml:space="preserve">Massif en béton pour candélabre de 10m                                                                         </t>
  </si>
  <si>
    <t xml:space="preserve">Tableau de commande d'Eclairage Extérieur                                                                        </t>
  </si>
  <si>
    <t xml:space="preserve">Poteau d'incendie complet                                                                                                              </t>
  </si>
  <si>
    <t xml:space="preserve">Tuyauterie en PVC PN 16 diamètre 100                                                                            </t>
  </si>
  <si>
    <t xml:space="preserve">Extincteurs à poudres polyvalente 10 kg                                                                            </t>
  </si>
  <si>
    <t xml:space="preserve">Fourniture et pose d'un grillage barbelé en surélévation sur hauteur de 80cm double torsion                                                                                                                               </t>
  </si>
  <si>
    <t xml:space="preserve">Fourniture et pose d’une guérite métallique préfabriquée complète pour poste de garde, y compris dalle de fondation en béton armé                                                                       </t>
  </si>
  <si>
    <t xml:space="preserve">Fourniture et pose de cloison de séparation en aluminium et vitrage, avec stores à lamelles horizontales, hauteur 2,40 m                                                                                       </t>
  </si>
  <si>
    <t xml:space="preserve">Fenêtres en aluminium, y compris vitrage et grille de protection                                                                                                                                       </t>
  </si>
  <si>
    <t xml:space="preserve">Fourniture et pose de porte intérieure en aluminium et vitrage, y compris retour latéral en aluminium plein de 30 cm                                                                                             </t>
  </si>
  <si>
    <t xml:space="preserve">Portail métallique à deux battants, galvanisé à chaud, longueur de 4 m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</si>
</sst>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u/>
      <sz val="14"/>
      <name val="Times New Roman"/>
      <family val="1"/>
    </font>
    <font>
      <sz val="9"/>
      <name val="Arial"/>
      <family val="2"/>
    </font>
    <font>
      <b/>
      <u/>
      <sz val="14"/>
      <name val="Times New Roman"/>
      <family val="1"/>
    </font>
    <font>
      <b/>
      <i/>
      <sz val="14"/>
      <name val="Times New Roman"/>
      <family val="1"/>
    </font>
    <font>
      <b/>
      <i/>
      <sz val="12"/>
      <name val="Times New Roman"/>
      <family val="1"/>
    </font>
    <font>
      <i/>
      <sz val="10"/>
      <name val="Times New Roman"/>
      <family val="1"/>
    </font>
    <font>
      <i/>
      <sz val="9"/>
      <name val="Times New Roman"/>
      <family val="1"/>
    </font>
    <font>
      <b/>
      <i/>
      <sz val="10"/>
      <name val="Times New Roman"/>
      <family val="1"/>
    </font>
    <font>
      <b/>
      <u/>
      <sz val="14"/>
      <color theme="1"/>
      <name val="Times New Roman"/>
      <family val="1"/>
    </font>
    <font>
      <b/>
      <sz val="10"/>
      <color theme="1"/>
      <name val="Arial"/>
      <family val="2"/>
    </font>
    <font>
      <b/>
      <i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1" fontId="2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2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1" fontId="0" fillId="0" borderId="0" xfId="0" applyNumberFormat="1" applyFont="1"/>
    <xf numFmtId="0" fontId="9" fillId="0" borderId="0" xfId="3" applyFont="1" applyFill="1" applyBorder="1" applyAlignment="1">
      <alignment vertical="top" wrapText="1"/>
    </xf>
    <xf numFmtId="0" fontId="11" fillId="0" borderId="0" xfId="3" applyFont="1"/>
    <xf numFmtId="0" fontId="9" fillId="0" borderId="0" xfId="3" applyFont="1" applyFill="1" applyAlignment="1"/>
    <xf numFmtId="0" fontId="12" fillId="0" borderId="0" xfId="3" applyFont="1" applyFill="1" applyAlignment="1"/>
    <xf numFmtId="0" fontId="9" fillId="0" borderId="0" xfId="3" applyFont="1" applyFill="1" applyBorder="1" applyAlignment="1"/>
    <xf numFmtId="0" fontId="15" fillId="0" borderId="6" xfId="4" applyFont="1" applyBorder="1" applyAlignment="1">
      <alignment horizontal="center" vertical="center" wrapText="1"/>
    </xf>
    <xf numFmtId="0" fontId="16" fillId="0" borderId="6" xfId="4" applyFont="1" applyBorder="1" applyAlignment="1">
      <alignment horizontal="center" vertical="center" wrapText="1"/>
    </xf>
    <xf numFmtId="43" fontId="14" fillId="0" borderId="8" xfId="1" applyFont="1" applyBorder="1" applyAlignment="1">
      <alignment vertical="center" wrapText="1"/>
    </xf>
    <xf numFmtId="43" fontId="14" fillId="0" borderId="13" xfId="1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9" fillId="0" borderId="0" xfId="0" applyFont="1" applyAlignment="1">
      <alignment vertical="center"/>
    </xf>
    <xf numFmtId="0" fontId="14" fillId="0" borderId="0" xfId="0" applyFont="1" applyBorder="1" applyAlignment="1">
      <alignment horizontal="left" wrapText="1"/>
    </xf>
    <xf numFmtId="0" fontId="13" fillId="0" borderId="0" xfId="4" applyFont="1" applyAlignment="1">
      <alignment horizontal="center" vertical="center" wrapText="1"/>
    </xf>
    <xf numFmtId="0" fontId="18" fillId="0" borderId="0" xfId="0" applyFont="1" applyBorder="1" applyAlignment="1">
      <alignment horizontal="center"/>
    </xf>
    <xf numFmtId="0" fontId="17" fillId="0" borderId="7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17" fillId="0" borderId="9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center" vertical="center" wrapText="1"/>
    </xf>
    <xf numFmtId="0" fontId="17" fillId="0" borderId="11" xfId="4" applyFont="1" applyBorder="1" applyAlignment="1">
      <alignment horizontal="center" vertical="center" wrapText="1"/>
    </xf>
    <xf numFmtId="0" fontId="17" fillId="0" borderId="12" xfId="4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10" fillId="0" borderId="0" xfId="3" applyFont="1" applyFill="1" applyAlignment="1">
      <alignment horizontal="center"/>
    </xf>
    <xf numFmtId="2" fontId="12" fillId="0" borderId="0" xfId="3" applyNumberFormat="1" applyFont="1" applyFill="1" applyAlignment="1">
      <alignment horizontal="center"/>
    </xf>
    <xf numFmtId="0" fontId="12" fillId="0" borderId="0" xfId="3" applyFont="1" applyFill="1" applyAlignment="1">
      <alignment horizontal="center"/>
    </xf>
    <xf numFmtId="2" fontId="9" fillId="0" borderId="0" xfId="3" applyNumberFormat="1" applyFont="1" applyFill="1" applyAlignment="1">
      <alignment horizontal="center"/>
    </xf>
    <xf numFmtId="0" fontId="13" fillId="0" borderId="0" xfId="4" applyFont="1" applyAlignment="1">
      <alignment vertical="center" wrapText="1"/>
    </xf>
    <xf numFmtId="0" fontId="0" fillId="3" borderId="0" xfId="0" applyFill="1"/>
    <xf numFmtId="0" fontId="4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 10" xfId="2"/>
    <cellStyle name="Normal 2 3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53228</xdr:colOff>
      <xdr:row>0</xdr:row>
      <xdr:rowOff>0</xdr:rowOff>
    </xdr:from>
    <xdr:to>
      <xdr:col>5</xdr:col>
      <xdr:colOff>969589</xdr:colOff>
      <xdr:row>6</xdr:row>
      <xdr:rowOff>126066</xdr:rowOff>
    </xdr:to>
    <xdr:pic>
      <xdr:nvPicPr>
        <xdr:cNvPr id="2" name="Image 1" descr="Description : C:\Users\User\Desktop\logo - pro -.jp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03" r="-703"/>
        <a:stretch>
          <a:fillRect/>
        </a:stretch>
      </xdr:blipFill>
      <xdr:spPr bwMode="auto">
        <a:xfrm>
          <a:off x="6111128" y="0"/>
          <a:ext cx="916361" cy="1040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view="pageBreakPreview" zoomScale="90" zoomScaleNormal="100" zoomScaleSheetLayoutView="90" workbookViewId="0">
      <selection activeCell="B36" sqref="B36"/>
    </sheetView>
  </sheetViews>
  <sheetFormatPr baseColWidth="10" defaultColWidth="10.7109375" defaultRowHeight="15" x14ac:dyDescent="0.25"/>
  <cols>
    <col min="1" max="1" width="5.7109375" customWidth="1"/>
    <col min="2" max="2" width="64.140625" customWidth="1"/>
    <col min="3" max="3" width="8.28515625" customWidth="1"/>
    <col min="4" max="4" width="14.42578125" style="10" customWidth="1"/>
    <col min="5" max="5" width="17.28515625" style="9" customWidth="1"/>
    <col min="6" max="6" width="24.7109375" style="9" customWidth="1"/>
    <col min="7" max="7" width="10.7109375" hidden="1" customWidth="1"/>
  </cols>
  <sheetData>
    <row r="1" spans="1:6" s="12" customFormat="1" ht="15.75" customHeight="1" x14ac:dyDescent="0.3">
      <c r="A1" s="37" t="s">
        <v>18</v>
      </c>
      <c r="B1" s="37"/>
      <c r="C1" s="11"/>
      <c r="D1" s="38"/>
    </row>
    <row r="2" spans="1:6" s="12" customFormat="1" ht="15.75" customHeight="1" x14ac:dyDescent="0.3">
      <c r="A2" s="37" t="s">
        <v>19</v>
      </c>
      <c r="B2" s="37"/>
      <c r="C2" s="13"/>
      <c r="D2" s="39"/>
    </row>
    <row r="3" spans="1:6" s="12" customFormat="1" ht="15.75" customHeight="1" x14ac:dyDescent="0.3">
      <c r="A3" s="37" t="s">
        <v>20</v>
      </c>
      <c r="B3" s="37"/>
      <c r="C3" s="14"/>
      <c r="D3" s="40"/>
    </row>
    <row r="4" spans="1:6" s="12" customFormat="1" ht="15.75" customHeight="1" x14ac:dyDescent="0.3">
      <c r="A4" s="37" t="s">
        <v>21</v>
      </c>
      <c r="B4" s="37"/>
      <c r="C4" s="14"/>
      <c r="D4" s="40"/>
    </row>
    <row r="5" spans="1:6" s="12" customFormat="1" ht="15.75" customHeight="1" x14ac:dyDescent="0.3">
      <c r="A5" s="37" t="s">
        <v>22</v>
      </c>
      <c r="B5" s="37"/>
      <c r="C5" s="14"/>
      <c r="D5" s="40"/>
    </row>
    <row r="6" spans="1:6" s="12" customFormat="1" ht="15.75" customHeight="1" x14ac:dyDescent="0.3">
      <c r="A6" s="37" t="s">
        <v>23</v>
      </c>
      <c r="B6" s="37"/>
      <c r="C6" s="14"/>
      <c r="D6" s="40"/>
    </row>
    <row r="7" spans="1:6" s="12" customFormat="1" ht="15.75" customHeight="1" x14ac:dyDescent="0.3">
      <c r="A7" s="37" t="s">
        <v>24</v>
      </c>
      <c r="B7" s="37"/>
      <c r="C7" s="15"/>
      <c r="D7" s="41"/>
    </row>
    <row r="8" spans="1:6" ht="57.75" customHeight="1" x14ac:dyDescent="0.25">
      <c r="B8" s="26" t="s">
        <v>25</v>
      </c>
      <c r="C8" s="26"/>
      <c r="D8" s="26"/>
      <c r="E8" s="26"/>
      <c r="F8" s="42"/>
    </row>
    <row r="9" spans="1:6" s="12" customFormat="1" ht="20.25" customHeight="1" thickBot="1" x14ac:dyDescent="0.35">
      <c r="A9" s="27" t="s">
        <v>14</v>
      </c>
      <c r="B9" s="27"/>
      <c r="C9" s="27"/>
      <c r="D9" s="27"/>
      <c r="E9" s="27"/>
      <c r="F9" s="27"/>
    </row>
    <row r="10" spans="1:6" ht="54" customHeight="1" thickTop="1" thickBot="1" x14ac:dyDescent="0.3">
      <c r="A10" s="16" t="s">
        <v>6</v>
      </c>
      <c r="B10" s="17" t="s">
        <v>7</v>
      </c>
      <c r="C10" s="17" t="s">
        <v>8</v>
      </c>
      <c r="D10" s="17" t="s">
        <v>0</v>
      </c>
      <c r="E10" s="16" t="s">
        <v>9</v>
      </c>
      <c r="F10" s="16" t="s">
        <v>1</v>
      </c>
    </row>
    <row r="11" spans="1:6" ht="27.75" customHeight="1" thickTop="1" thickBot="1" x14ac:dyDescent="0.3">
      <c r="A11" s="16">
        <v>1</v>
      </c>
      <c r="B11" s="17">
        <v>2</v>
      </c>
      <c r="C11" s="17">
        <v>3</v>
      </c>
      <c r="D11" s="17">
        <v>4</v>
      </c>
      <c r="E11" s="16">
        <v>5</v>
      </c>
      <c r="F11" s="16" t="s">
        <v>10</v>
      </c>
    </row>
    <row r="12" spans="1:6" ht="14.25" customHeight="1" thickTop="1" x14ac:dyDescent="0.25">
      <c r="A12" s="2"/>
      <c r="B12" s="4" t="s">
        <v>26</v>
      </c>
      <c r="C12" s="3"/>
      <c r="D12" s="20"/>
      <c r="E12" s="20"/>
      <c r="F12" s="20"/>
    </row>
    <row r="13" spans="1:6" s="43" customFormat="1" x14ac:dyDescent="0.25">
      <c r="A13" s="5">
        <v>1</v>
      </c>
      <c r="B13" s="7" t="s">
        <v>33</v>
      </c>
      <c r="C13" s="46" t="s">
        <v>4</v>
      </c>
      <c r="D13" s="47">
        <v>1</v>
      </c>
      <c r="E13" s="47"/>
      <c r="F13" s="47"/>
    </row>
    <row r="14" spans="1:6" ht="30" x14ac:dyDescent="0.25">
      <c r="A14" s="5">
        <v>2</v>
      </c>
      <c r="B14" s="7" t="s">
        <v>34</v>
      </c>
      <c r="C14" s="46" t="s">
        <v>27</v>
      </c>
      <c r="D14" s="47">
        <f>100*6*0.5*1.1</f>
        <v>330</v>
      </c>
      <c r="E14" s="47"/>
      <c r="F14" s="47"/>
    </row>
    <row r="15" spans="1:6" ht="16.5" x14ac:dyDescent="0.25">
      <c r="A15" s="5">
        <v>3</v>
      </c>
      <c r="B15" s="7" t="s">
        <v>35</v>
      </c>
      <c r="C15" s="46" t="s">
        <v>27</v>
      </c>
      <c r="D15" s="47">
        <f>100*6*0.5*1.1</f>
        <v>330</v>
      </c>
      <c r="E15" s="47"/>
      <c r="F15" s="47"/>
    </row>
    <row r="16" spans="1:6" ht="17.25" x14ac:dyDescent="0.25">
      <c r="A16" s="5">
        <v>4</v>
      </c>
      <c r="B16" s="7" t="s">
        <v>36</v>
      </c>
      <c r="C16" s="48" t="s">
        <v>28</v>
      </c>
      <c r="D16" s="47">
        <f>((9.81+99.23+39.73+43.8+96+75.58+12.8+13.6+8.2)*1*0.2)*1.1+100*6*0.2*1.1</f>
        <v>219.72500000000002</v>
      </c>
      <c r="E16" s="47"/>
      <c r="F16" s="47"/>
    </row>
    <row r="17" spans="1:6" ht="30" x14ac:dyDescent="0.25">
      <c r="A17" s="5">
        <v>5</v>
      </c>
      <c r="B17" s="7" t="s">
        <v>37</v>
      </c>
      <c r="C17" s="46" t="s">
        <v>27</v>
      </c>
      <c r="D17" s="47">
        <f>(8524*0.2)*1.1+100*6*0.2*1.1</f>
        <v>2007.2800000000004</v>
      </c>
      <c r="E17" s="47"/>
      <c r="F17" s="47"/>
    </row>
    <row r="18" spans="1:6" ht="17.25" x14ac:dyDescent="0.25">
      <c r="A18" s="5">
        <v>6</v>
      </c>
      <c r="B18" s="7" t="s">
        <v>38</v>
      </c>
      <c r="C18" s="48" t="s">
        <v>29</v>
      </c>
      <c r="D18" s="47">
        <f>8524*1.1+100*6*1.1</f>
        <v>10036.400000000001</v>
      </c>
      <c r="E18" s="47"/>
      <c r="F18" s="47"/>
    </row>
    <row r="19" spans="1:6" x14ac:dyDescent="0.25">
      <c r="A19" s="5">
        <v>7</v>
      </c>
      <c r="B19" s="7" t="s">
        <v>39</v>
      </c>
      <c r="C19" s="46" t="s">
        <v>30</v>
      </c>
      <c r="D19" s="47">
        <f>((8524*0.06*2.4)+ (100*6*0.06*2.4))*1.1</f>
        <v>1445.2416000000001</v>
      </c>
      <c r="E19" s="47"/>
      <c r="F19" s="47"/>
    </row>
    <row r="20" spans="1:6" ht="17.25" x14ac:dyDescent="0.25">
      <c r="A20" s="5">
        <v>8</v>
      </c>
      <c r="B20" s="7" t="s">
        <v>40</v>
      </c>
      <c r="C20" s="48" t="s">
        <v>29</v>
      </c>
      <c r="D20" s="47">
        <f>((9.81+99.23+39.73+43.8+96+75.58+13.16+12+8)*1)*1.1</f>
        <v>437.04100000000005</v>
      </c>
      <c r="E20" s="47"/>
      <c r="F20" s="47"/>
    </row>
    <row r="21" spans="1:6" x14ac:dyDescent="0.25">
      <c r="A21" s="5">
        <v>9</v>
      </c>
      <c r="B21" s="7" t="s">
        <v>41</v>
      </c>
      <c r="C21" s="48" t="s">
        <v>5</v>
      </c>
      <c r="D21" s="47">
        <f>(9.81+99.23+39.73+43.8+96+75.58+12.8+13.16+8.2)*1.1</f>
        <v>438.14100000000002</v>
      </c>
      <c r="E21" s="47"/>
      <c r="F21" s="47"/>
    </row>
    <row r="22" spans="1:6" ht="30" x14ac:dyDescent="0.25">
      <c r="A22" s="5">
        <v>10</v>
      </c>
      <c r="B22" s="7" t="s">
        <v>42</v>
      </c>
      <c r="C22" s="5" t="s">
        <v>2</v>
      </c>
      <c r="D22" s="47">
        <v>8</v>
      </c>
      <c r="E22" s="47"/>
      <c r="F22" s="47"/>
    </row>
    <row r="23" spans="1:6" ht="30" x14ac:dyDescent="0.25">
      <c r="A23" s="5">
        <v>11</v>
      </c>
      <c r="B23" s="7" t="s">
        <v>43</v>
      </c>
      <c r="C23" s="5" t="s">
        <v>5</v>
      </c>
      <c r="D23" s="47">
        <f>100*1.1</f>
        <v>110.00000000000001</v>
      </c>
      <c r="E23" s="47"/>
      <c r="F23" s="47"/>
    </row>
    <row r="24" spans="1:6" ht="31.5" x14ac:dyDescent="0.25">
      <c r="A24" s="2"/>
      <c r="B24" s="44" t="s">
        <v>31</v>
      </c>
      <c r="C24" s="3"/>
      <c r="D24" s="20"/>
      <c r="E24" s="20"/>
      <c r="F24" s="20"/>
    </row>
    <row r="25" spans="1:6" ht="18" customHeight="1" x14ac:dyDescent="0.25">
      <c r="A25" s="5">
        <v>12</v>
      </c>
      <c r="B25" s="7" t="s">
        <v>44</v>
      </c>
      <c r="C25" s="5" t="s">
        <v>5</v>
      </c>
      <c r="D25" s="47">
        <f>400*1.1</f>
        <v>440.00000000000006</v>
      </c>
      <c r="E25" s="47"/>
      <c r="F25" s="47"/>
    </row>
    <row r="26" spans="1:6" ht="30" x14ac:dyDescent="0.25">
      <c r="A26" s="5">
        <v>13</v>
      </c>
      <c r="B26" s="7" t="s">
        <v>45</v>
      </c>
      <c r="C26" s="5" t="s">
        <v>5</v>
      </c>
      <c r="D26" s="47">
        <f>400*1.1</f>
        <v>440.00000000000006</v>
      </c>
      <c r="E26" s="47"/>
      <c r="F26" s="47"/>
    </row>
    <row r="27" spans="1:6" x14ac:dyDescent="0.25">
      <c r="A27" s="5">
        <v>14</v>
      </c>
      <c r="B27" s="7" t="s">
        <v>46</v>
      </c>
      <c r="C27" s="5" t="s">
        <v>5</v>
      </c>
      <c r="D27" s="47">
        <f>430*1.1</f>
        <v>473.00000000000006</v>
      </c>
      <c r="E27" s="47"/>
      <c r="F27" s="47"/>
    </row>
    <row r="28" spans="1:6" ht="16.5" customHeight="1" x14ac:dyDescent="0.25">
      <c r="A28" s="5">
        <v>15</v>
      </c>
      <c r="B28" s="7" t="s">
        <v>47</v>
      </c>
      <c r="C28" s="5" t="s">
        <v>5</v>
      </c>
      <c r="D28" s="47">
        <f>420*1.1</f>
        <v>462.00000000000006</v>
      </c>
      <c r="E28" s="47"/>
      <c r="F28" s="47"/>
    </row>
    <row r="29" spans="1:6" ht="16.5" customHeight="1" x14ac:dyDescent="0.25">
      <c r="A29" s="5">
        <v>16</v>
      </c>
      <c r="B29" s="7" t="s">
        <v>48</v>
      </c>
      <c r="C29" s="5" t="s">
        <v>2</v>
      </c>
      <c r="D29" s="47">
        <f>10*1.1</f>
        <v>11</v>
      </c>
      <c r="E29" s="47"/>
      <c r="F29" s="47"/>
    </row>
    <row r="30" spans="1:6" ht="16.5" customHeight="1" x14ac:dyDescent="0.25">
      <c r="A30" s="5">
        <v>17</v>
      </c>
      <c r="B30" s="7" t="s">
        <v>49</v>
      </c>
      <c r="C30" s="5" t="s">
        <v>2</v>
      </c>
      <c r="D30" s="47">
        <f>10*1.1</f>
        <v>11</v>
      </c>
      <c r="E30" s="47"/>
      <c r="F30" s="47"/>
    </row>
    <row r="31" spans="1:6" ht="16.5" customHeight="1" x14ac:dyDescent="0.25">
      <c r="A31" s="5">
        <v>18</v>
      </c>
      <c r="B31" s="7" t="s">
        <v>50</v>
      </c>
      <c r="C31" s="5" t="s">
        <v>2</v>
      </c>
      <c r="D31" s="47">
        <f>10*1.1</f>
        <v>11</v>
      </c>
      <c r="E31" s="47"/>
      <c r="F31" s="47"/>
    </row>
    <row r="32" spans="1:6" ht="16.5" customHeight="1" x14ac:dyDescent="0.25">
      <c r="A32" s="5">
        <v>19</v>
      </c>
      <c r="B32" s="7" t="s">
        <v>51</v>
      </c>
      <c r="C32" s="5" t="s">
        <v>2</v>
      </c>
      <c r="D32" s="47">
        <v>1</v>
      </c>
      <c r="E32" s="47"/>
      <c r="F32" s="47"/>
    </row>
    <row r="33" spans="1:6" ht="15.75" x14ac:dyDescent="0.25">
      <c r="A33" s="2"/>
      <c r="B33" s="44" t="s">
        <v>32</v>
      </c>
      <c r="C33" s="45"/>
      <c r="D33" s="20"/>
      <c r="E33" s="20"/>
      <c r="F33" s="20"/>
    </row>
    <row r="34" spans="1:6" x14ac:dyDescent="0.25">
      <c r="A34" s="5">
        <v>20</v>
      </c>
      <c r="B34" s="7" t="s">
        <v>52</v>
      </c>
      <c r="C34" s="5" t="s">
        <v>2</v>
      </c>
      <c r="D34" s="47">
        <v>1</v>
      </c>
      <c r="E34" s="47"/>
      <c r="F34" s="47"/>
    </row>
    <row r="35" spans="1:6" x14ac:dyDescent="0.25">
      <c r="A35" s="5">
        <v>21</v>
      </c>
      <c r="B35" s="7" t="s">
        <v>53</v>
      </c>
      <c r="C35" s="5" t="s">
        <v>5</v>
      </c>
      <c r="D35" s="47">
        <f>50*1.1</f>
        <v>55.000000000000007</v>
      </c>
      <c r="E35" s="47"/>
      <c r="F35" s="47"/>
    </row>
    <row r="36" spans="1:6" s="43" customFormat="1" x14ac:dyDescent="0.25">
      <c r="A36" s="5">
        <v>22</v>
      </c>
      <c r="B36" s="7" t="s">
        <v>54</v>
      </c>
      <c r="C36" s="5" t="s">
        <v>2</v>
      </c>
      <c r="D36" s="47">
        <v>1</v>
      </c>
      <c r="E36" s="47"/>
      <c r="F36" s="47"/>
    </row>
    <row r="37" spans="1:6" s="43" customFormat="1" ht="30" x14ac:dyDescent="0.25">
      <c r="A37" s="5">
        <v>23</v>
      </c>
      <c r="B37" s="7" t="s">
        <v>55</v>
      </c>
      <c r="C37" s="5" t="s">
        <v>5</v>
      </c>
      <c r="D37" s="47">
        <f>350*1.1</f>
        <v>385.00000000000006</v>
      </c>
      <c r="E37" s="47"/>
      <c r="F37" s="47"/>
    </row>
    <row r="38" spans="1:6" s="43" customFormat="1" ht="30" x14ac:dyDescent="0.25">
      <c r="A38" s="5">
        <v>24</v>
      </c>
      <c r="B38" s="7" t="s">
        <v>56</v>
      </c>
      <c r="C38" s="5" t="s">
        <v>2</v>
      </c>
      <c r="D38" s="47">
        <v>4</v>
      </c>
      <c r="E38" s="47"/>
      <c r="F38" s="47"/>
    </row>
    <row r="39" spans="1:6" s="43" customFormat="1" ht="30" x14ac:dyDescent="0.25">
      <c r="A39" s="5">
        <v>25</v>
      </c>
      <c r="B39" s="7" t="s">
        <v>57</v>
      </c>
      <c r="C39" s="5" t="s">
        <v>5</v>
      </c>
      <c r="D39" s="47">
        <f>(5+5.5+5.5)*1.1</f>
        <v>17.600000000000001</v>
      </c>
      <c r="E39" s="47"/>
      <c r="F39" s="47"/>
    </row>
    <row r="40" spans="1:6" s="43" customFormat="1" x14ac:dyDescent="0.25">
      <c r="A40" s="5">
        <v>26</v>
      </c>
      <c r="B40" s="7" t="s">
        <v>58</v>
      </c>
      <c r="C40" s="5" t="s">
        <v>3</v>
      </c>
      <c r="D40" s="47">
        <v>2</v>
      </c>
      <c r="E40" s="47"/>
      <c r="F40" s="47"/>
    </row>
    <row r="41" spans="1:6" s="43" customFormat="1" ht="30" x14ac:dyDescent="0.25">
      <c r="A41" s="5">
        <v>27</v>
      </c>
      <c r="B41" s="7" t="s">
        <v>59</v>
      </c>
      <c r="C41" s="5" t="s">
        <v>2</v>
      </c>
      <c r="D41" s="47">
        <v>2</v>
      </c>
      <c r="E41" s="47"/>
      <c r="F41" s="47"/>
    </row>
    <row r="42" spans="1:6" s="43" customFormat="1" ht="22.5" customHeight="1" x14ac:dyDescent="0.25">
      <c r="A42" s="8">
        <v>28</v>
      </c>
      <c r="B42" s="6" t="s">
        <v>60</v>
      </c>
      <c r="C42" s="8" t="s">
        <v>2</v>
      </c>
      <c r="D42" s="49">
        <v>1</v>
      </c>
      <c r="E42" s="49"/>
      <c r="F42" s="49"/>
    </row>
    <row r="43" spans="1:6" ht="24.95" customHeight="1" x14ac:dyDescent="0.25">
      <c r="A43" s="28" t="s">
        <v>11</v>
      </c>
      <c r="B43" s="29"/>
      <c r="C43" s="29"/>
      <c r="D43" s="29"/>
      <c r="E43" s="30"/>
      <c r="F43" s="18"/>
    </row>
    <row r="44" spans="1:6" ht="24.95" customHeight="1" x14ac:dyDescent="0.25">
      <c r="A44" s="31" t="s">
        <v>12</v>
      </c>
      <c r="B44" s="32"/>
      <c r="C44" s="32"/>
      <c r="D44" s="32"/>
      <c r="E44" s="33"/>
      <c r="F44" s="18"/>
    </row>
    <row r="45" spans="1:6" ht="24.95" customHeight="1" thickBot="1" x14ac:dyDescent="0.3">
      <c r="A45" s="34" t="s">
        <v>13</v>
      </c>
      <c r="B45" s="35"/>
      <c r="C45" s="35"/>
      <c r="D45" s="35"/>
      <c r="E45" s="36"/>
      <c r="F45" s="19"/>
    </row>
    <row r="46" spans="1:6" ht="15.75" thickTop="1" x14ac:dyDescent="0.25">
      <c r="A46" s="1"/>
    </row>
    <row r="47" spans="1:6" ht="15.75" x14ac:dyDescent="0.25">
      <c r="A47" s="25" t="s">
        <v>15</v>
      </c>
      <c r="B47" s="25"/>
      <c r="C47" s="25"/>
      <c r="D47" s="25"/>
      <c r="E47" s="25"/>
      <c r="F47" s="25"/>
    </row>
    <row r="49" spans="3:5" x14ac:dyDescent="0.25">
      <c r="C49" s="22" t="s">
        <v>16</v>
      </c>
      <c r="D49"/>
      <c r="E49" s="23"/>
    </row>
    <row r="50" spans="3:5" x14ac:dyDescent="0.25">
      <c r="C50" s="24" t="s">
        <v>17</v>
      </c>
      <c r="D50"/>
      <c r="E50" s="23"/>
    </row>
    <row r="58" spans="3:5" x14ac:dyDescent="0.25">
      <c r="E58" s="21"/>
    </row>
  </sheetData>
  <mergeCells count="13">
    <mergeCell ref="A45:E45"/>
    <mergeCell ref="A1:B1"/>
    <mergeCell ref="A2:B2"/>
    <mergeCell ref="A3:B3"/>
    <mergeCell ref="A4:B4"/>
    <mergeCell ref="A5:B5"/>
    <mergeCell ref="A6:B6"/>
    <mergeCell ref="A7:B7"/>
    <mergeCell ref="B8:E8"/>
    <mergeCell ref="A47:F47"/>
    <mergeCell ref="A9:F9"/>
    <mergeCell ref="A43:E43"/>
    <mergeCell ref="A44:E44"/>
  </mergeCells>
  <pageMargins left="0.11811023622047245" right="0.11811023622047245" top="0.15748031496062992" bottom="0.15748031496062992" header="0.11811023622047245" footer="0.11811023622047245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 TOTAL</vt:lpstr>
      <vt:lpstr>'ESTIMATION TOTAL'!Zone_d_impression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KAOUTAR</dc:creator>
  <cp:lastModifiedBy>user</cp:lastModifiedBy>
  <cp:lastPrinted>2025-01-16T10:33:49Z</cp:lastPrinted>
  <dcterms:created xsi:type="dcterms:W3CDTF">2024-03-27T18:28:23Z</dcterms:created>
  <dcterms:modified xsi:type="dcterms:W3CDTF">2026-08-27T13:26:34Z</dcterms:modified>
</cp:coreProperties>
</file>