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Rejet CMR\"/>
    </mc:Choice>
  </mc:AlternateContent>
  <bookViews>
    <workbookView xWindow="0" yWindow="0" windowWidth="13680" windowHeight="11850"/>
  </bookViews>
  <sheets>
    <sheet name="BPDE" sheetId="8" r:id="rId1"/>
  </sheets>
  <definedNames>
    <definedName name="_xlnm.Print_Titles" localSheetId="0">BPDE!$3:$6</definedName>
    <definedName name="_xlnm.Print_Area" localSheetId="0">BPDE!$A$1:$F$143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8" i="8" l="1"/>
  <c r="A97" i="8"/>
  <c r="D38" i="8" l="1"/>
  <c r="D47" i="8"/>
  <c r="B140" i="8"/>
  <c r="B139" i="8"/>
  <c r="B138" i="8"/>
  <c r="B137" i="8"/>
  <c r="B136" i="8"/>
  <c r="B135" i="8"/>
  <c r="D83" i="8" l="1"/>
  <c r="D81" i="8"/>
  <c r="D80" i="8"/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4" i="8" s="1"/>
  <c r="A35" i="8" s="1"/>
  <c r="A36" i="8" s="1"/>
  <c r="A37" i="8" s="1"/>
  <c r="A38" i="8" s="1"/>
  <c r="A39" i="8" s="1"/>
  <c r="A40" i="8" s="1"/>
  <c r="A42" i="8" s="1"/>
  <c r="A43" i="8" s="1"/>
  <c r="A44" i="8" s="1"/>
  <c r="A45" i="8" s="1"/>
  <c r="A46" i="8" s="1"/>
  <c r="A47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8" i="8" s="1"/>
  <c r="A70" i="8" s="1"/>
  <c r="A71" i="8" s="1"/>
  <c r="A72" i="8" s="1"/>
  <c r="A74" i="8" s="1"/>
  <c r="A75" i="8" s="1"/>
  <c r="A76" i="8" s="1"/>
  <c r="A77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2" i="8" s="1"/>
  <c r="A93" i="8" s="1"/>
  <c r="A94" i="8" s="1"/>
  <c r="A99" i="8" s="1"/>
  <c r="A100" i="8" s="1"/>
  <c r="A101" i="8" s="1"/>
  <c r="A102" i="8" s="1"/>
  <c r="A104" i="8" s="1"/>
  <c r="A105" i="8" s="1"/>
  <c r="A106" i="8" s="1"/>
  <c r="A107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20" i="8" s="1"/>
  <c r="A121" i="8" s="1"/>
  <c r="A124" i="8" s="1"/>
  <c r="A125" i="8" s="1"/>
  <c r="A126" i="8" s="1"/>
  <c r="A127" i="8" s="1"/>
  <c r="A128" i="8" s="1"/>
  <c r="A129" i="8" s="1"/>
  <c r="A130" i="8" s="1"/>
  <c r="A131" i="8" s="1"/>
  <c r="D62" i="8" l="1"/>
</calcChain>
</file>

<file path=xl/sharedStrings.xml><?xml version="1.0" encoding="utf-8"?>
<sst xmlns="http://schemas.openxmlformats.org/spreadsheetml/2006/main" count="244" uniqueCount="151">
  <si>
    <t>Vivaces et graminées</t>
  </si>
  <si>
    <t xml:space="preserve">Stipa tenuissima </t>
  </si>
  <si>
    <t xml:space="preserve">Jasminum polyanthum </t>
  </si>
  <si>
    <t xml:space="preserve">Cortaderia selloana </t>
  </si>
  <si>
    <t xml:space="preserve">Pennisetum villosum </t>
  </si>
  <si>
    <t>N° PRIX</t>
  </si>
  <si>
    <t>DESIGNATION DES OUVRAGES</t>
  </si>
  <si>
    <t>UNITE</t>
  </si>
  <si>
    <t xml:space="preserve">QUANTITE </t>
  </si>
  <si>
    <t>PRIX UNITAIRE (HT)</t>
  </si>
  <si>
    <t>TOTAL (HT)</t>
  </si>
  <si>
    <t>M²</t>
  </si>
  <si>
    <t>ML</t>
  </si>
  <si>
    <t>Enrobé  pour ratrappage et  la remise en état</t>
  </si>
  <si>
    <t>U</t>
  </si>
  <si>
    <t>Support pour  l'affiche d'exposition sur façade batiment 2</t>
  </si>
  <si>
    <t>RECAPITULATIF</t>
  </si>
  <si>
    <t>Bordures jardiniere masive en SHOUL adouci de 7cm d'éapisseur,20cm de hauteur</t>
  </si>
  <si>
    <t>Bande séparation en SHOUL 30x60 épaisseur 3cm finition poli</t>
  </si>
  <si>
    <t>Parvis N°1 : Pierre de Shoul, bouchardé finement Pose radiante ; Bordure par bandes de pavé éclaté en Pierre de Shoul épaisseur 3cm</t>
  </si>
  <si>
    <t>Parvis N°2 Pierre de Shoul, bouchardé finement Format 60x60 cm ; Pose à 45° ; Bordure par bandes de pavé éclaté en Pierre de Shoul</t>
  </si>
  <si>
    <t>Bandes de refend Pierre Rose de Shoul poli Largeur 30 cm</t>
  </si>
  <si>
    <t>mL</t>
  </si>
  <si>
    <t>Regard visitable</t>
  </si>
  <si>
    <t>Vanne d’arrêt</t>
  </si>
  <si>
    <t>Electro vanne</t>
  </si>
  <si>
    <t>Diamètre 63/48</t>
  </si>
  <si>
    <t>Diamètre 50/38</t>
  </si>
  <si>
    <t>Diamètre 40/31</t>
  </si>
  <si>
    <t>Diamètre 32/24</t>
  </si>
  <si>
    <t>Diamètre 25/19</t>
  </si>
  <si>
    <t>Programmateur électronique</t>
  </si>
  <si>
    <t>Ens</t>
  </si>
  <si>
    <t>Arroseur escamotable</t>
  </si>
  <si>
    <t>Réducteur de pression</t>
  </si>
  <si>
    <t>Vanne clapée</t>
  </si>
  <si>
    <t>m²</t>
  </si>
  <si>
    <t>Dallage en béton armé de 13 cm</t>
  </si>
  <si>
    <t>Dallage en béton armé de 15 cm</t>
  </si>
  <si>
    <t>Terrassement en tranchées en terrain toute nature pour canalisations à toute profondeur.</t>
  </si>
  <si>
    <t xml:space="preserve"> Construction de regards de visite sur canalisation circulaire à toute profondeur</t>
  </si>
  <si>
    <t xml:space="preserve"> Construction de boite de branchement simple</t>
  </si>
  <si>
    <t>Construction de regards borgnes</t>
  </si>
  <si>
    <t>Cadre et tampon  pour regard de visite   - classe 400</t>
  </si>
  <si>
    <t>Cadre et grille pour bouches d’égout à grille - classe 400</t>
  </si>
  <si>
    <t>Branchement au réseau existant</t>
  </si>
  <si>
    <t>ENS</t>
  </si>
  <si>
    <t>Couche de fondation en tout venant 0/60 type GNF1:</t>
  </si>
  <si>
    <t>Couche de base en GNA, 0/31,5 -ép= 0.20m</t>
  </si>
  <si>
    <t>Revêtement en pavés autobloquants en béton pour accès de service carrossable</t>
  </si>
  <si>
    <t>ml</t>
  </si>
  <si>
    <r>
      <t>M</t>
    </r>
    <r>
      <rPr>
        <b/>
        <vertAlign val="superscript"/>
        <sz val="10"/>
        <rFont val="Century Gothic"/>
        <family val="2"/>
      </rPr>
      <t>3</t>
    </r>
  </si>
  <si>
    <t>III- TRAVAUX D'ASSAINISSEMENT EXTERIEUR</t>
  </si>
  <si>
    <t>TOTAL TRAVAUX D'ASSAINISSEMENT EXTERIEUR</t>
  </si>
  <si>
    <t>IV-TRAVAUX D'ARROSAGE</t>
  </si>
  <si>
    <t>TOTAL TRAVAUX D'ARROSAGE</t>
  </si>
  <si>
    <t>V- TRAVAUX DE PLANTATION</t>
  </si>
  <si>
    <t>TOTAL TRAVAUX DE PLANTATION</t>
  </si>
  <si>
    <t>VI- DIVERS</t>
  </si>
  <si>
    <t>Terrassements en déblais en terrains de toutes natures y compris stockage provisoire et mise en remblai ou évacuation vers la décharge publique</t>
  </si>
  <si>
    <t>Remblai d’apport en terres sélectionnées</t>
  </si>
  <si>
    <t>Parvis N°03 Opus bouchardé finement Format 30x60 cm ; Insertion de mosaïque en pâte de verre</t>
  </si>
  <si>
    <t>Marches et contre-marches des Escaliers extérieurs de la galerie en Arabescato blanc</t>
  </si>
  <si>
    <t>Bande podotactiles  en SHOUL, éclaté de 7cm  et de 25 cm de largeur</t>
  </si>
  <si>
    <t xml:space="preserve">Revêtement en Béton désactivé </t>
  </si>
  <si>
    <t>Bordure T1 de trottoir en marbre noir Azilal</t>
  </si>
  <si>
    <t xml:space="preserve">Bordure T1 en béton poli </t>
  </si>
  <si>
    <t xml:space="preserve">Bordure T1 béton </t>
  </si>
  <si>
    <t>Mur rideau V.E.A droit y compris vitrage sérigraphié</t>
  </si>
  <si>
    <t>Porte va et vient sur pivot y compris portique support en acier inox</t>
  </si>
  <si>
    <t>Restauration de la porte blindée historique type bunker</t>
  </si>
  <si>
    <t>Claustra métalliques</t>
  </si>
  <si>
    <t xml:space="preserve">Remblai primaire </t>
  </si>
  <si>
    <t xml:space="preserve">Remblai secondaire  </t>
  </si>
  <si>
    <t xml:space="preserve">Lit de pose  </t>
  </si>
  <si>
    <t xml:space="preserve">Canalisation diamètre 200 mm en PVC SERIE 1 </t>
  </si>
  <si>
    <t>Canalisation diamètre 315 mm en PVC SERIE 1</t>
  </si>
  <si>
    <t>Canalisation diamètre 400 mm en tube annelé double paroi SN8</t>
  </si>
  <si>
    <t xml:space="preserve">Construction de bouches d’égouts a grille </t>
  </si>
  <si>
    <t xml:space="preserve">Caniveau de drainage en  Béton polymère  y compris  grille </t>
  </si>
  <si>
    <t>Fourreaux en PVC DN 110 à DN 160</t>
  </si>
  <si>
    <t>Canalisation en PVC Pression PN16</t>
  </si>
  <si>
    <t>DN 75</t>
  </si>
  <si>
    <t>DN 25 à DN 63</t>
  </si>
  <si>
    <t>DN 60 à DN 75</t>
  </si>
  <si>
    <t>DN 32 à DN 50</t>
  </si>
  <si>
    <t>DN 25</t>
  </si>
  <si>
    <t>Tuyauterie en PEHD PN 16</t>
  </si>
  <si>
    <t>Tuyauterie en polyéthylène pérforée PN 16 Diamètre 25/19</t>
  </si>
  <si>
    <t>Filtre à eau</t>
  </si>
  <si>
    <t>Alimentation et raccordement électrique</t>
  </si>
  <si>
    <t>E</t>
  </si>
  <si>
    <t>Divers</t>
  </si>
  <si>
    <t>Construction et équipement de la fontaine</t>
  </si>
  <si>
    <t>Construction et équipement de la bâche à eau arrosage</t>
  </si>
  <si>
    <t>Equipement LT et Surpresseur d'eau</t>
  </si>
  <si>
    <t>Fourniture et pose de terre végétale amendée</t>
  </si>
  <si>
    <t xml:space="preserve">Fourniture et pose de gravier de drainage </t>
  </si>
  <si>
    <t xml:space="preserve">Fourniture et pose de feutre géotextile </t>
  </si>
  <si>
    <t>Phœnix canariensis</t>
  </si>
  <si>
    <t xml:space="preserve">Arbre à fleurs, de haute tige et à grand développement, </t>
  </si>
  <si>
    <t xml:space="preserve">Bambous vert géant </t>
  </si>
  <si>
    <t>Cestrum nocturnum</t>
  </si>
  <si>
    <t>Arbres et arbustes</t>
  </si>
  <si>
    <t>Miscanthus sinensis</t>
  </si>
  <si>
    <t>Miscanthus sinensis rouge</t>
  </si>
  <si>
    <t>Gaura lindheimerii</t>
  </si>
  <si>
    <t>Geranium rosa</t>
  </si>
  <si>
    <t>Jasminum officinalis</t>
  </si>
  <si>
    <t>Ophiopogon sp. (gazon japonais)</t>
  </si>
  <si>
    <t>Asplenium nidus ou fougère similaire</t>
  </si>
  <si>
    <t>Couvres sol et gazon</t>
  </si>
  <si>
    <t>Bouture de kikuyu</t>
  </si>
  <si>
    <t>TOTAL DIVERS</t>
  </si>
  <si>
    <t>MONTANT TOTAL LOT  - HT -</t>
  </si>
  <si>
    <t>TVA SUR TRAVAUX 20%</t>
  </si>
  <si>
    <t>MONTANT TOTAL LOT -TTC-</t>
  </si>
  <si>
    <t>poubelles</t>
  </si>
  <si>
    <t>Faux plafond miroir en panneau composite en aluminium MIROIR</t>
  </si>
  <si>
    <r>
      <t>M</t>
    </r>
    <r>
      <rPr>
        <b/>
        <vertAlign val="superscript"/>
        <sz val="10"/>
        <color rgb="FF000000"/>
        <rFont val="Century Gothic"/>
        <family val="2"/>
      </rPr>
      <t>3</t>
    </r>
  </si>
  <si>
    <r>
      <t>m</t>
    </r>
    <r>
      <rPr>
        <b/>
        <vertAlign val="superscript"/>
        <sz val="10"/>
        <color rgb="FF000000"/>
        <rFont val="Century Gothic"/>
        <family val="2"/>
      </rPr>
      <t>2</t>
    </r>
  </si>
  <si>
    <r>
      <t>m</t>
    </r>
    <r>
      <rPr>
        <b/>
        <vertAlign val="superscript"/>
        <sz val="10"/>
        <color rgb="FF000000"/>
        <rFont val="Century Gothic"/>
        <family val="2"/>
      </rPr>
      <t>3</t>
    </r>
  </si>
  <si>
    <t xml:space="preserve">Rénovation Portails et portes  métallique existante :  </t>
  </si>
  <si>
    <t xml:space="preserve">Main courante en INOX avec cross </t>
  </si>
  <si>
    <t>Borne escamotable automatique</t>
  </si>
  <si>
    <t xml:space="preserve">Mats porte drapeau </t>
  </si>
  <si>
    <t xml:space="preserve">Banc en GRC poli </t>
  </si>
  <si>
    <t xml:space="preserve">Plots en béton </t>
  </si>
  <si>
    <t xml:space="preserve">mat+support  Kakemono </t>
  </si>
  <si>
    <t xml:space="preserve">Poteaux piéton  en acier galvanisé hauteur 1,10 m </t>
  </si>
  <si>
    <t>Préparation  général et mise à niveau du sol</t>
  </si>
  <si>
    <t>Décapage de la terre végétale y compris Débroussage, Défrichage, dessouchage, et nettoyage du terrain</t>
  </si>
  <si>
    <t>Bateau de trotoir en pavé  SHOL adouci 7cmx7cm épaisseur de 7 cm</t>
  </si>
  <si>
    <t>Porte sectionnelle motorisée pour quai de déchargement</t>
  </si>
  <si>
    <t>Rénovation du portail métallique principal B1</t>
  </si>
  <si>
    <t>Rénovation du portail métallique d'entrée sous SABA</t>
  </si>
  <si>
    <t>Revêtement en pierre de Taza de 3cm d’épaisseur</t>
  </si>
  <si>
    <t>Podium des Escaliers extérieurs de la galerie en marbre noir d’Azilal</t>
  </si>
  <si>
    <t>I. TRAVAUX  DE REVETEMENTS EXTERIEURS</t>
  </si>
  <si>
    <t>TOTAL TRAVAUX  DE REVETEMENTS EXTERIEURS</t>
  </si>
  <si>
    <t>Revêtement en carreaux de ciment 20x20cm pour terrasses extérieures y compris plinthes</t>
  </si>
  <si>
    <t>II. TRAVAUX DE MENUISERIE EXTERIEUR</t>
  </si>
  <si>
    <t>TOTAL TRAVAUX DE MENUISERIE EXTERIEUR</t>
  </si>
  <si>
    <t>Mur rideau V.E.A  bombé y compris vitrage sérigraphié</t>
  </si>
  <si>
    <t>Rénovation des murs clôture existants Y/C balustrade</t>
  </si>
  <si>
    <t>Rénovation ou reprise du portail métallique sous escalier B2</t>
  </si>
  <si>
    <t xml:space="preserve">Portail coulissant motorisé de l'accès de service Y/C grille de mur de clôture </t>
  </si>
  <si>
    <t>Appareils siphoide en fonte ductile pour bouches d’égouts a grille</t>
  </si>
  <si>
    <t xml:space="preserve">Elagage et nettoyage des palmiers existants </t>
  </si>
  <si>
    <t>Bordereau des prix Détail Estimatif</t>
  </si>
  <si>
    <t>AOO N° 52/2026/ANEPRSK 
AMENAGEMENT DES BATIMENTS RELEVANT DE LA FONDATION NATIONALE DES MUSEES 
EN UN COMPLEXE MUSEAL A RABAT.
LOT : AMENAGEMENTS EXTERIEURS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</si>
</sst>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F_-;\-* #,##0.00\ _F_-;_-* &quot;-&quot;??\ _F_-;_-@_-"/>
    <numFmt numFmtId="165" formatCode="_-* #,##0.00\ _l_e_i_-;\-* #,##0.00\ _l_e_i_-;_-* &quot;-&quot;??\ _l_e_i_-;_-@_-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Calibri"/>
      <family val="2"/>
      <scheme val="minor"/>
    </font>
    <font>
      <sz val="10"/>
      <name val="Geneva"/>
    </font>
    <font>
      <sz val="11"/>
      <color indexed="8"/>
      <name val="Calibri"/>
      <family val="2"/>
      <charset val="238"/>
    </font>
    <font>
      <b/>
      <sz val="11"/>
      <name val="Century Gothic"/>
      <family val="2"/>
    </font>
    <font>
      <b/>
      <u/>
      <sz val="12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b/>
      <vertAlign val="superscript"/>
      <sz val="10"/>
      <name val="Century Gothic"/>
      <family val="2"/>
    </font>
    <font>
      <b/>
      <u/>
      <sz val="13"/>
      <name val="Century Gothic"/>
      <family val="2"/>
    </font>
    <font>
      <b/>
      <sz val="11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vertAlign val="superscript"/>
      <sz val="10"/>
      <color rgb="FF000000"/>
      <name val="Century Gothic"/>
      <family val="2"/>
    </font>
    <font>
      <b/>
      <u/>
      <sz val="10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4" fontId="6" fillId="0" borderId="0" applyFont="0" applyFill="0" applyBorder="0" applyAlignment="0" applyProtection="0"/>
    <xf numFmtId="0" fontId="6" fillId="0" borderId="0"/>
    <xf numFmtId="165" fontId="7" fillId="0" borderId="0" applyFont="0" applyFill="0" applyBorder="0" applyAlignment="0" applyProtection="0"/>
  </cellStyleXfs>
  <cellXfs count="109">
    <xf numFmtId="0" fontId="0" fillId="0" borderId="0" xfId="0"/>
    <xf numFmtId="0" fontId="10" fillId="0" borderId="0" xfId="3" applyFont="1" applyAlignment="1">
      <alignment vertical="center"/>
    </xf>
    <xf numFmtId="0" fontId="11" fillId="0" borderId="0" xfId="0" applyFont="1"/>
    <xf numFmtId="4" fontId="10" fillId="0" borderId="0" xfId="2" applyNumberFormat="1" applyFont="1" applyAlignment="1">
      <alignment horizontal="center" vertical="center"/>
    </xf>
    <xf numFmtId="4" fontId="10" fillId="0" borderId="0" xfId="2" applyNumberFormat="1" applyFont="1" applyAlignment="1">
      <alignment vertical="center"/>
    </xf>
    <xf numFmtId="3" fontId="12" fillId="2" borderId="7" xfId="2" applyNumberFormat="1" applyFont="1" applyFill="1" applyBorder="1" applyAlignment="1">
      <alignment horizontal="center" vertical="center" wrapText="1"/>
    </xf>
    <xf numFmtId="4" fontId="12" fillId="2" borderId="8" xfId="2" applyNumberFormat="1" applyFont="1" applyFill="1" applyBorder="1" applyAlignment="1">
      <alignment horizontal="left" vertical="center" wrapText="1"/>
    </xf>
    <xf numFmtId="4" fontId="12" fillId="2" borderId="8" xfId="2" applyNumberFormat="1" applyFont="1" applyFill="1" applyBorder="1" applyAlignment="1">
      <alignment horizontal="center" vertical="center" wrapText="1"/>
    </xf>
    <xf numFmtId="3" fontId="12" fillId="0" borderId="15" xfId="2" applyNumberFormat="1" applyFont="1" applyBorder="1" applyAlignment="1">
      <alignment horizontal="center" vertical="center" wrapText="1"/>
    </xf>
    <xf numFmtId="4" fontId="12" fillId="0" borderId="9" xfId="2" applyNumberFormat="1" applyFont="1" applyBorder="1" applyAlignment="1">
      <alignment vertical="center"/>
    </xf>
    <xf numFmtId="4" fontId="12" fillId="0" borderId="9" xfId="4" applyNumberFormat="1" applyFont="1" applyFill="1" applyBorder="1" applyAlignment="1">
      <alignment horizontal="center" vertical="center"/>
    </xf>
    <xf numFmtId="4" fontId="12" fillId="0" borderId="9" xfId="2" applyNumberFormat="1" applyFont="1" applyBorder="1" applyAlignment="1">
      <alignment horizontal="left" vertical="center"/>
    </xf>
    <xf numFmtId="0" fontId="10" fillId="0" borderId="0" xfId="5" applyFont="1"/>
    <xf numFmtId="164" fontId="12" fillId="0" borderId="10" xfId="4" applyFont="1" applyFill="1" applyBorder="1" applyAlignment="1">
      <alignment horizontal="center" vertical="center"/>
    </xf>
    <xf numFmtId="0" fontId="12" fillId="2" borderId="20" xfId="11" applyFont="1" applyFill="1" applyBorder="1" applyAlignment="1">
      <alignment vertical="center" wrapText="1"/>
    </xf>
    <xf numFmtId="0" fontId="12" fillId="2" borderId="21" xfId="11" applyFont="1" applyFill="1" applyBorder="1" applyAlignment="1">
      <alignment vertical="center" wrapText="1"/>
    </xf>
    <xf numFmtId="0" fontId="10" fillId="3" borderId="19" xfId="11" applyFont="1" applyFill="1" applyBorder="1" applyAlignment="1">
      <alignment horizontal="left" vertical="center" wrapText="1"/>
    </xf>
    <xf numFmtId="0" fontId="12" fillId="3" borderId="19" xfId="11" applyFont="1" applyFill="1" applyBorder="1" applyAlignment="1">
      <alignment horizontal="center" vertical="center" wrapText="1"/>
    </xf>
    <xf numFmtId="0" fontId="12" fillId="0" borderId="19" xfId="11" applyFont="1" applyBorder="1" applyAlignment="1">
      <alignment horizontal="center" vertical="center" wrapText="1"/>
    </xf>
    <xf numFmtId="0" fontId="10" fillId="0" borderId="19" xfId="11" applyFont="1" applyBorder="1" applyAlignment="1">
      <alignment horizontal="left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18" xfId="9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4" fontId="10" fillId="0" borderId="19" xfId="10" applyFont="1" applyFill="1" applyBorder="1" applyAlignment="1">
      <alignment horizontal="center" vertical="center"/>
    </xf>
    <xf numFmtId="2" fontId="12" fillId="0" borderId="19" xfId="0" applyNumberFormat="1" applyFont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4" fontId="12" fillId="0" borderId="0" xfId="4" applyNumberFormat="1" applyFont="1" applyFill="1" applyBorder="1" applyAlignment="1">
      <alignment horizontal="center" vertical="center"/>
    </xf>
    <xf numFmtId="165" fontId="10" fillId="3" borderId="19" xfId="12" applyFont="1" applyFill="1" applyBorder="1" applyAlignment="1">
      <alignment horizontal="center" vertical="center" wrapText="1"/>
    </xf>
    <xf numFmtId="165" fontId="10" fillId="0" borderId="19" xfId="12" applyFont="1" applyFill="1" applyBorder="1" applyAlignment="1">
      <alignment horizontal="center" vertical="center" wrapText="1"/>
    </xf>
    <xf numFmtId="4" fontId="12" fillId="0" borderId="34" xfId="4" applyNumberFormat="1" applyFont="1" applyFill="1" applyBorder="1" applyAlignment="1">
      <alignment horizontal="center" vertical="center"/>
    </xf>
    <xf numFmtId="4" fontId="12" fillId="0" borderId="27" xfId="4" applyNumberFormat="1" applyFont="1" applyFill="1" applyBorder="1" applyAlignment="1">
      <alignment horizontal="center" vertical="center"/>
    </xf>
    <xf numFmtId="4" fontId="12" fillId="0" borderId="37" xfId="4" applyNumberFormat="1" applyFont="1" applyFill="1" applyBorder="1" applyAlignment="1">
      <alignment horizontal="center" vertical="center"/>
    </xf>
    <xf numFmtId="4" fontId="8" fillId="0" borderId="34" xfId="4" applyNumberFormat="1" applyFont="1" applyFill="1" applyBorder="1" applyAlignment="1">
      <alignment horizontal="center" vertical="center"/>
    </xf>
    <xf numFmtId="4" fontId="8" fillId="0" borderId="27" xfId="4" applyNumberFormat="1" applyFont="1" applyFill="1" applyBorder="1" applyAlignment="1">
      <alignment horizontal="center" vertical="center"/>
    </xf>
    <xf numFmtId="4" fontId="8" fillId="0" borderId="35" xfId="4" applyNumberFormat="1" applyFont="1" applyFill="1" applyBorder="1" applyAlignment="1">
      <alignment horizontal="center" vertical="center"/>
    </xf>
    <xf numFmtId="4" fontId="17" fillId="0" borderId="10" xfId="7" applyNumberFormat="1" applyFont="1" applyFill="1" applyBorder="1" applyAlignment="1">
      <alignment horizontal="center" vertical="center"/>
    </xf>
    <xf numFmtId="4" fontId="17" fillId="0" borderId="10" xfId="4" applyNumberFormat="1" applyFont="1" applyFill="1" applyBorder="1" applyAlignment="1">
      <alignment horizontal="center" vertical="center"/>
    </xf>
    <xf numFmtId="4" fontId="17" fillId="0" borderId="28" xfId="7" applyNumberFormat="1" applyFont="1" applyFill="1" applyBorder="1" applyAlignment="1">
      <alignment horizontal="center" vertical="center"/>
    </xf>
    <xf numFmtId="3" fontId="16" fillId="0" borderId="15" xfId="2" applyNumberFormat="1" applyFont="1" applyFill="1" applyBorder="1" applyAlignment="1">
      <alignment horizontal="center" vertical="center" wrapText="1"/>
    </xf>
    <xf numFmtId="4" fontId="17" fillId="0" borderId="13" xfId="2" applyNumberFormat="1" applyFont="1" applyFill="1" applyBorder="1" applyAlignment="1">
      <alignment horizontal="left" vertical="center" wrapText="1"/>
    </xf>
    <xf numFmtId="4" fontId="16" fillId="0" borderId="13" xfId="2" applyNumberFormat="1" applyFont="1" applyFill="1" applyBorder="1" applyAlignment="1">
      <alignment horizontal="center" vertical="center" wrapText="1"/>
    </xf>
    <xf numFmtId="4" fontId="17" fillId="0" borderId="13" xfId="2" applyNumberFormat="1" applyFont="1" applyFill="1" applyBorder="1" applyAlignment="1">
      <alignment horizontal="center" vertical="center" wrapText="1"/>
    </xf>
    <xf numFmtId="4" fontId="17" fillId="0" borderId="0" xfId="2" applyNumberFormat="1" applyFont="1" applyFill="1" applyAlignment="1">
      <alignment horizontal="center" vertical="center"/>
    </xf>
    <xf numFmtId="0" fontId="17" fillId="0" borderId="0" xfId="0" applyFont="1" applyFill="1"/>
    <xf numFmtId="0" fontId="17" fillId="0" borderId="10" xfId="5" applyFont="1" applyFill="1" applyBorder="1" applyAlignment="1">
      <alignment horizontal="left" vertical="center" wrapText="1"/>
    </xf>
    <xf numFmtId="0" fontId="16" fillId="0" borderId="10" xfId="6" applyFont="1" applyFill="1" applyBorder="1" applyAlignment="1">
      <alignment horizontal="center" vertical="center"/>
    </xf>
    <xf numFmtId="4" fontId="17" fillId="0" borderId="10" xfId="2" applyNumberFormat="1" applyFont="1" applyFill="1" applyBorder="1" applyAlignment="1">
      <alignment horizontal="center" vertical="center"/>
    </xf>
    <xf numFmtId="4" fontId="17" fillId="0" borderId="0" xfId="2" applyNumberFormat="1" applyFont="1" applyFill="1" applyAlignment="1">
      <alignment vertical="center"/>
    </xf>
    <xf numFmtId="4" fontId="16" fillId="0" borderId="10" xfId="2" applyNumberFormat="1" applyFont="1" applyFill="1" applyBorder="1" applyAlignment="1">
      <alignment horizontal="center" vertical="center"/>
    </xf>
    <xf numFmtId="4" fontId="17" fillId="0" borderId="28" xfId="2" applyNumberFormat="1" applyFont="1" applyFill="1" applyBorder="1" applyAlignment="1">
      <alignment horizontal="center" vertical="center"/>
    </xf>
    <xf numFmtId="3" fontId="16" fillId="0" borderId="10" xfId="8" applyNumberFormat="1" applyFont="1" applyFill="1" applyBorder="1" applyAlignment="1">
      <alignment horizontal="center" vertical="center"/>
    </xf>
    <xf numFmtId="0" fontId="17" fillId="0" borderId="10" xfId="2" applyFont="1" applyFill="1" applyBorder="1" applyAlignment="1">
      <alignment vertical="center"/>
    </xf>
    <xf numFmtId="0" fontId="16" fillId="0" borderId="10" xfId="5" applyFont="1" applyFill="1" applyBorder="1" applyAlignment="1">
      <alignment horizontal="center" vertical="center"/>
    </xf>
    <xf numFmtId="164" fontId="16" fillId="0" borderId="10" xfId="4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10" xfId="2" applyFont="1" applyFill="1" applyBorder="1" applyAlignment="1">
      <alignment vertical="center" wrapText="1"/>
    </xf>
    <xf numFmtId="0" fontId="16" fillId="0" borderId="10" xfId="2" applyFont="1" applyFill="1" applyBorder="1" applyAlignment="1">
      <alignment vertical="center"/>
    </xf>
    <xf numFmtId="0" fontId="16" fillId="0" borderId="13" xfId="5" applyFont="1" applyFill="1" applyBorder="1" applyAlignment="1">
      <alignment horizontal="center" vertical="center"/>
    </xf>
    <xf numFmtId="4" fontId="17" fillId="0" borderId="13" xfId="4" applyNumberFormat="1" applyFont="1" applyFill="1" applyBorder="1" applyAlignment="1">
      <alignment horizontal="center" vertical="center"/>
    </xf>
    <xf numFmtId="4" fontId="17" fillId="0" borderId="13" xfId="7" applyNumberFormat="1" applyFont="1" applyFill="1" applyBorder="1" applyAlignment="1">
      <alignment horizontal="center" vertical="center"/>
    </xf>
    <xf numFmtId="3" fontId="16" fillId="0" borderId="17" xfId="1" applyNumberFormat="1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vertical="center"/>
    </xf>
    <xf numFmtId="0" fontId="16" fillId="0" borderId="19" xfId="9" applyFont="1" applyFill="1" applyBorder="1" applyAlignment="1">
      <alignment horizontal="center" vertical="center"/>
    </xf>
    <xf numFmtId="4" fontId="17" fillId="0" borderId="19" xfId="10" applyFont="1" applyFill="1" applyBorder="1" applyAlignment="1">
      <alignment horizontal="center" vertical="center"/>
    </xf>
    <xf numFmtId="3" fontId="16" fillId="0" borderId="14" xfId="1" applyNumberFormat="1" applyFont="1" applyFill="1" applyBorder="1" applyAlignment="1">
      <alignment horizontal="center" vertical="center" shrinkToFit="1"/>
    </xf>
    <xf numFmtId="0" fontId="17" fillId="0" borderId="22" xfId="9" applyFont="1" applyFill="1" applyBorder="1" applyAlignment="1">
      <alignment vertical="center" wrapText="1"/>
    </xf>
    <xf numFmtId="0" fontId="16" fillId="0" borderId="22" xfId="9" applyFont="1" applyFill="1" applyBorder="1" applyAlignment="1">
      <alignment vertical="center" wrapText="1"/>
    </xf>
    <xf numFmtId="4" fontId="17" fillId="0" borderId="23" xfId="10" applyFont="1" applyFill="1" applyBorder="1" applyAlignment="1">
      <alignment horizontal="center" vertical="center"/>
    </xf>
    <xf numFmtId="0" fontId="17" fillId="0" borderId="18" xfId="9" applyFont="1" applyFill="1" applyBorder="1" applyAlignment="1">
      <alignment vertical="center" wrapText="1"/>
    </xf>
    <xf numFmtId="0" fontId="17" fillId="0" borderId="18" xfId="9" applyFont="1" applyFill="1" applyBorder="1" applyAlignment="1">
      <alignment horizontal="left" vertical="center" wrapText="1"/>
    </xf>
    <xf numFmtId="0" fontId="16" fillId="0" borderId="18" xfId="9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vertical="center"/>
    </xf>
    <xf numFmtId="3" fontId="16" fillId="0" borderId="24" xfId="1" applyNumberFormat="1" applyFont="1" applyFill="1" applyBorder="1" applyAlignment="1">
      <alignment horizontal="center" vertical="center" shrinkToFit="1"/>
    </xf>
    <xf numFmtId="0" fontId="17" fillId="0" borderId="25" xfId="9" applyFont="1" applyFill="1" applyBorder="1" applyAlignment="1">
      <alignment vertical="center" wrapText="1"/>
    </xf>
    <xf numFmtId="0" fontId="16" fillId="0" borderId="26" xfId="9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vertical="center" wrapText="1"/>
    </xf>
    <xf numFmtId="2" fontId="17" fillId="0" borderId="19" xfId="9" applyNumberFormat="1" applyFont="1" applyFill="1" applyBorder="1" applyAlignment="1">
      <alignment horizontal="center" vertical="center"/>
    </xf>
    <xf numFmtId="2" fontId="17" fillId="0" borderId="23" xfId="9" applyNumberFormat="1" applyFont="1" applyFill="1" applyBorder="1" applyAlignment="1">
      <alignment horizontal="center" vertical="center"/>
    </xf>
    <xf numFmtId="2" fontId="17" fillId="0" borderId="19" xfId="10" applyNumberFormat="1" applyFont="1" applyFill="1" applyBorder="1" applyAlignment="1">
      <alignment horizontal="center" vertical="center"/>
    </xf>
    <xf numFmtId="2" fontId="17" fillId="0" borderId="2" xfId="9" applyNumberFormat="1" applyFont="1" applyFill="1" applyBorder="1" applyAlignment="1">
      <alignment horizontal="center" vertical="center"/>
    </xf>
    <xf numFmtId="2" fontId="17" fillId="0" borderId="26" xfId="9" applyNumberFormat="1" applyFont="1" applyFill="1" applyBorder="1" applyAlignment="1">
      <alignment horizontal="center" vertical="center"/>
    </xf>
    <xf numFmtId="4" fontId="10" fillId="0" borderId="19" xfId="9" applyNumberFormat="1" applyFont="1" applyBorder="1" applyAlignment="1">
      <alignment horizontal="center" vertical="center"/>
    </xf>
    <xf numFmtId="4" fontId="12" fillId="0" borderId="29" xfId="2" applyNumberFormat="1" applyFont="1" applyBorder="1" applyAlignment="1">
      <alignment horizontal="left" vertical="center"/>
    </xf>
    <xf numFmtId="4" fontId="12" fillId="0" borderId="1" xfId="2" applyNumberFormat="1" applyFont="1" applyBorder="1" applyAlignment="1">
      <alignment horizontal="left" vertical="center"/>
    </xf>
    <xf numFmtId="4" fontId="12" fillId="0" borderId="36" xfId="2" applyNumberFormat="1" applyFont="1" applyBorder="1" applyAlignment="1">
      <alignment horizontal="left" vertical="center"/>
    </xf>
    <xf numFmtId="4" fontId="12" fillId="0" borderId="3" xfId="2" applyNumberFormat="1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4" fontId="12" fillId="0" borderId="32" xfId="2" applyNumberFormat="1" applyFont="1" applyBorder="1" applyAlignment="1">
      <alignment horizontal="left" vertical="center"/>
    </xf>
    <xf numFmtId="4" fontId="12" fillId="0" borderId="33" xfId="2" applyNumberFormat="1" applyFont="1" applyBorder="1" applyAlignment="1">
      <alignment horizontal="left" vertical="center"/>
    </xf>
    <xf numFmtId="4" fontId="12" fillId="0" borderId="11" xfId="2" applyNumberFormat="1" applyFont="1" applyBorder="1" applyAlignment="1">
      <alignment horizontal="center" vertical="center"/>
    </xf>
    <xf numFmtId="4" fontId="12" fillId="0" borderId="12" xfId="2" applyNumberFormat="1" applyFont="1" applyBorder="1" applyAlignment="1">
      <alignment horizontal="center" vertical="center"/>
    </xf>
    <xf numFmtId="0" fontId="14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3" fontId="12" fillId="0" borderId="4" xfId="2" applyNumberFormat="1" applyFont="1" applyBorder="1" applyAlignment="1">
      <alignment horizontal="center" vertical="center" wrapText="1"/>
    </xf>
    <xf numFmtId="3" fontId="12" fillId="0" borderId="5" xfId="2" applyNumberFormat="1" applyFont="1" applyBorder="1" applyAlignment="1">
      <alignment horizontal="center" vertical="center" wrapText="1"/>
    </xf>
    <xf numFmtId="3" fontId="12" fillId="0" borderId="6" xfId="2" applyNumberFormat="1" applyFont="1" applyBorder="1" applyAlignment="1">
      <alignment horizontal="center" vertical="center" wrapText="1"/>
    </xf>
    <xf numFmtId="4" fontId="12" fillId="0" borderId="4" xfId="2" applyNumberFormat="1" applyFont="1" applyBorder="1" applyAlignment="1">
      <alignment horizontal="center" vertical="center" wrapText="1"/>
    </xf>
    <xf numFmtId="4" fontId="12" fillId="0" borderId="5" xfId="2" applyNumberFormat="1" applyFont="1" applyBorder="1" applyAlignment="1">
      <alignment horizontal="center" vertical="center" wrapText="1"/>
    </xf>
    <xf numFmtId="4" fontId="12" fillId="0" borderId="6" xfId="2" applyNumberFormat="1" applyFont="1" applyBorder="1" applyAlignment="1">
      <alignment horizontal="center" vertical="center" wrapText="1"/>
    </xf>
    <xf numFmtId="4" fontId="12" fillId="0" borderId="4" xfId="4" applyNumberFormat="1" applyFont="1" applyFill="1" applyBorder="1" applyAlignment="1">
      <alignment horizontal="center" vertical="center" wrapText="1"/>
    </xf>
    <xf numFmtId="4" fontId="12" fillId="0" borderId="5" xfId="4" applyNumberFormat="1" applyFont="1" applyFill="1" applyBorder="1" applyAlignment="1">
      <alignment horizontal="center" vertical="center" wrapText="1"/>
    </xf>
    <xf numFmtId="4" fontId="12" fillId="0" borderId="6" xfId="4" applyNumberFormat="1" applyFont="1" applyFill="1" applyBorder="1" applyAlignment="1">
      <alignment horizontal="center" vertical="center" wrapText="1"/>
    </xf>
  </cellXfs>
  <cellStyles count="13">
    <cellStyle name="Milliers" xfId="1" builtinId="3"/>
    <cellStyle name="Milliers 10 2" xfId="4"/>
    <cellStyle name="Milliers_0701_Det- Est v-ass-entrep_GM_00_230605" xfId="10"/>
    <cellStyle name="Milliers_BP. voirie-assainissement -AEP CNFM" xfId="12"/>
    <cellStyle name="Milliers_ELEMENT G" xfId="7"/>
    <cellStyle name="Normal" xfId="0" builtinId="0"/>
    <cellStyle name="Normal 2" xfId="2"/>
    <cellStyle name="Normal_0701_Det- Est v-ass-entrep_GM_00_230605" xfId="9"/>
    <cellStyle name="Normal_Bordereaux VILLA ISOLEES 2_APS-ORANGERIE-31-12-2014" xfId="6"/>
    <cellStyle name="Normal_D.E" xfId="11"/>
    <cellStyle name="Normal_ELEM A1" xfId="3"/>
    <cellStyle name="Normal_metre menuiserie  villa J7" xfId="8"/>
    <cellStyle name="Normal_metre-RVT-i1 mod latifa" xfId="5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43"/>
  <sheetViews>
    <sheetView tabSelected="1" view="pageBreakPreview" zoomScale="70" zoomScaleNormal="70" zoomScaleSheetLayoutView="70" workbookViewId="0">
      <selection sqref="A1:F1"/>
    </sheetView>
  </sheetViews>
  <sheetFormatPr baseColWidth="10" defaultColWidth="11.42578125" defaultRowHeight="13.5"/>
  <cols>
    <col min="1" max="1" width="9.140625" style="26" customWidth="1"/>
    <col min="2" max="2" width="76.140625" style="4" customWidth="1"/>
    <col min="3" max="3" width="9" style="3" customWidth="1"/>
    <col min="4" max="4" width="13" style="3" customWidth="1"/>
    <col min="5" max="5" width="17.42578125" style="27" customWidth="1"/>
    <col min="6" max="6" width="19.85546875" style="27" customWidth="1"/>
    <col min="7" max="9" width="11.42578125" style="4"/>
    <col min="10" max="10" width="12.7109375" style="4" bestFit="1" customWidth="1"/>
    <col min="11" max="240" width="11.42578125" style="4"/>
    <col min="241" max="241" width="12" style="4" customWidth="1"/>
    <col min="242" max="242" width="81.42578125" style="4" customWidth="1"/>
    <col min="243" max="243" width="53.5703125" style="4" customWidth="1"/>
    <col min="244" max="244" width="8.42578125" style="4" customWidth="1"/>
    <col min="245" max="249" width="19.5703125" style="4" customWidth="1"/>
    <col min="250" max="16384" width="11.42578125" style="2"/>
  </cols>
  <sheetData>
    <row r="1" spans="1:249" ht="100.5" customHeight="1">
      <c r="A1" s="98" t="s">
        <v>150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ht="30.95" customHeight="1" thickBot="1">
      <c r="A2" s="99" t="s">
        <v>149</v>
      </c>
      <c r="B2" s="99"/>
      <c r="C2" s="99"/>
      <c r="D2" s="99"/>
      <c r="E2" s="99"/>
      <c r="F2" s="9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</row>
    <row r="3" spans="1:249" ht="9" customHeight="1">
      <c r="A3" s="100" t="s">
        <v>5</v>
      </c>
      <c r="B3" s="103" t="s">
        <v>6</v>
      </c>
      <c r="C3" s="103" t="s">
        <v>7</v>
      </c>
      <c r="D3" s="103" t="s">
        <v>8</v>
      </c>
      <c r="E3" s="106" t="s">
        <v>9</v>
      </c>
      <c r="F3" s="106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spans="1:249" ht="9" customHeight="1">
      <c r="A4" s="101"/>
      <c r="B4" s="104"/>
      <c r="C4" s="104"/>
      <c r="D4" s="104"/>
      <c r="E4" s="107"/>
      <c r="F4" s="10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M4" s="3"/>
      <c r="IN4" s="3"/>
      <c r="IO4" s="3"/>
    </row>
    <row r="5" spans="1:249" ht="9" customHeight="1">
      <c r="A5" s="101"/>
      <c r="B5" s="104"/>
      <c r="C5" s="104"/>
      <c r="D5" s="104"/>
      <c r="E5" s="107"/>
      <c r="F5" s="10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ht="9" customHeight="1" thickBot="1">
      <c r="A6" s="102"/>
      <c r="B6" s="105"/>
      <c r="C6" s="105"/>
      <c r="D6" s="105"/>
      <c r="E6" s="108"/>
      <c r="F6" s="10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ht="20.45" customHeight="1">
      <c r="A7" s="5"/>
      <c r="B7" s="6" t="s">
        <v>138</v>
      </c>
      <c r="C7" s="7"/>
      <c r="D7" s="7"/>
      <c r="E7" s="7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s="44" customFormat="1" ht="30.95" customHeight="1">
      <c r="A8" s="39">
        <v>1</v>
      </c>
      <c r="B8" s="40" t="s">
        <v>59</v>
      </c>
      <c r="C8" s="41" t="s">
        <v>119</v>
      </c>
      <c r="D8" s="42">
        <v>2000</v>
      </c>
      <c r="E8" s="42"/>
      <c r="F8" s="54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</row>
    <row r="9" spans="1:249" s="44" customFormat="1" ht="30.95" customHeight="1">
      <c r="A9" s="39">
        <f>+A8+1</f>
        <v>2</v>
      </c>
      <c r="B9" s="40" t="s">
        <v>60</v>
      </c>
      <c r="C9" s="41" t="s">
        <v>119</v>
      </c>
      <c r="D9" s="42">
        <v>1500</v>
      </c>
      <c r="E9" s="42"/>
      <c r="F9" s="54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</row>
    <row r="10" spans="1:249" s="44" customFormat="1" ht="30.95" customHeight="1">
      <c r="A10" s="39">
        <f t="shared" ref="A10:A31" si="0">+A9+1</f>
        <v>3</v>
      </c>
      <c r="B10" s="40" t="s">
        <v>47</v>
      </c>
      <c r="C10" s="41" t="s">
        <v>119</v>
      </c>
      <c r="D10" s="42">
        <v>1200</v>
      </c>
      <c r="E10" s="42"/>
      <c r="F10" s="54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</row>
    <row r="11" spans="1:249" s="44" customFormat="1" ht="30.95" customHeight="1">
      <c r="A11" s="39">
        <f t="shared" si="0"/>
        <v>4</v>
      </c>
      <c r="B11" s="40" t="s">
        <v>48</v>
      </c>
      <c r="C11" s="41" t="s">
        <v>119</v>
      </c>
      <c r="D11" s="42">
        <v>800</v>
      </c>
      <c r="E11" s="42"/>
      <c r="F11" s="54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</row>
    <row r="12" spans="1:249" s="44" customFormat="1" ht="30.95" customHeight="1">
      <c r="A12" s="39">
        <f t="shared" si="0"/>
        <v>5</v>
      </c>
      <c r="B12" s="45" t="s">
        <v>19</v>
      </c>
      <c r="C12" s="46" t="s">
        <v>11</v>
      </c>
      <c r="D12" s="47">
        <v>320</v>
      </c>
      <c r="E12" s="36"/>
      <c r="F12" s="54"/>
      <c r="G12" s="48"/>
      <c r="H12" s="43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3"/>
      <c r="IL12" s="43"/>
      <c r="IM12" s="48"/>
      <c r="IN12" s="48"/>
      <c r="IO12" s="48"/>
    </row>
    <row r="13" spans="1:249" s="44" customFormat="1" ht="30.95" customHeight="1">
      <c r="A13" s="39">
        <f t="shared" si="0"/>
        <v>6</v>
      </c>
      <c r="B13" s="45" t="s">
        <v>20</v>
      </c>
      <c r="C13" s="46" t="s">
        <v>11</v>
      </c>
      <c r="D13" s="47">
        <v>380</v>
      </c>
      <c r="E13" s="36"/>
      <c r="F13" s="54"/>
      <c r="G13" s="48"/>
      <c r="H13" s="43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</row>
    <row r="14" spans="1:249" s="44" customFormat="1" ht="30.95" customHeight="1">
      <c r="A14" s="39">
        <f t="shared" si="0"/>
        <v>7</v>
      </c>
      <c r="B14" s="45" t="s">
        <v>61</v>
      </c>
      <c r="C14" s="46" t="s">
        <v>11</v>
      </c>
      <c r="D14" s="47">
        <v>580</v>
      </c>
      <c r="E14" s="36"/>
      <c r="F14" s="54"/>
      <c r="G14" s="48"/>
      <c r="H14" s="43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</row>
    <row r="15" spans="1:249" s="44" customFormat="1" ht="30.95" customHeight="1">
      <c r="A15" s="39">
        <f t="shared" si="0"/>
        <v>8</v>
      </c>
      <c r="B15" s="45" t="s">
        <v>136</v>
      </c>
      <c r="C15" s="46" t="s">
        <v>11</v>
      </c>
      <c r="D15" s="47">
        <v>220</v>
      </c>
      <c r="E15" s="36"/>
      <c r="F15" s="54"/>
      <c r="G15" s="48"/>
      <c r="H15" s="43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</row>
    <row r="16" spans="1:249" s="44" customFormat="1" ht="30.95" customHeight="1">
      <c r="A16" s="39">
        <f t="shared" si="0"/>
        <v>9</v>
      </c>
      <c r="B16" s="45" t="s">
        <v>21</v>
      </c>
      <c r="C16" s="46" t="s">
        <v>12</v>
      </c>
      <c r="D16" s="47">
        <v>100</v>
      </c>
      <c r="E16" s="36"/>
      <c r="F16" s="54"/>
      <c r="G16" s="48"/>
      <c r="H16" s="43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</row>
    <row r="17" spans="1:249" s="44" customFormat="1" ht="30.95" customHeight="1">
      <c r="A17" s="39">
        <f t="shared" si="0"/>
        <v>10</v>
      </c>
      <c r="B17" s="45" t="s">
        <v>137</v>
      </c>
      <c r="C17" s="46" t="s">
        <v>11</v>
      </c>
      <c r="D17" s="47">
        <v>70</v>
      </c>
      <c r="E17" s="36"/>
      <c r="F17" s="54"/>
      <c r="G17" s="48"/>
      <c r="H17" s="43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</row>
    <row r="18" spans="1:249" s="44" customFormat="1" ht="30.95" customHeight="1">
      <c r="A18" s="39">
        <f t="shared" si="0"/>
        <v>11</v>
      </c>
      <c r="B18" s="45" t="s">
        <v>62</v>
      </c>
      <c r="C18" s="46" t="s">
        <v>12</v>
      </c>
      <c r="D18" s="47">
        <v>80</v>
      </c>
      <c r="E18" s="36"/>
      <c r="F18" s="54"/>
      <c r="G18" s="48"/>
      <c r="H18" s="43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</row>
    <row r="19" spans="1:249" s="44" customFormat="1" ht="30.95" customHeight="1">
      <c r="A19" s="39">
        <f t="shared" si="0"/>
        <v>12</v>
      </c>
      <c r="B19" s="45" t="s">
        <v>17</v>
      </c>
      <c r="C19" s="46" t="s">
        <v>12</v>
      </c>
      <c r="D19" s="47">
        <v>300</v>
      </c>
      <c r="E19" s="36"/>
      <c r="F19" s="54"/>
      <c r="G19" s="48"/>
      <c r="H19" s="43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</row>
    <row r="20" spans="1:249" s="44" customFormat="1" ht="30.95" customHeight="1">
      <c r="A20" s="39">
        <f t="shared" si="0"/>
        <v>13</v>
      </c>
      <c r="B20" s="45" t="s">
        <v>132</v>
      </c>
      <c r="C20" s="46" t="s">
        <v>11</v>
      </c>
      <c r="D20" s="47">
        <v>40</v>
      </c>
      <c r="E20" s="36"/>
      <c r="F20" s="54"/>
      <c r="G20" s="48"/>
      <c r="H20" s="43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</row>
    <row r="21" spans="1:249" s="44" customFormat="1" ht="30.95" customHeight="1">
      <c r="A21" s="39">
        <f t="shared" si="0"/>
        <v>14</v>
      </c>
      <c r="B21" s="45" t="s">
        <v>63</v>
      </c>
      <c r="C21" s="46" t="s">
        <v>12</v>
      </c>
      <c r="D21" s="47">
        <v>90</v>
      </c>
      <c r="E21" s="36"/>
      <c r="F21" s="54"/>
      <c r="G21" s="48"/>
      <c r="H21" s="43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</row>
    <row r="22" spans="1:249" s="44" customFormat="1" ht="30.95" customHeight="1">
      <c r="A22" s="39">
        <f t="shared" si="0"/>
        <v>15</v>
      </c>
      <c r="B22" s="45" t="s">
        <v>18</v>
      </c>
      <c r="C22" s="46" t="s">
        <v>12</v>
      </c>
      <c r="D22" s="47">
        <v>70</v>
      </c>
      <c r="E22" s="36"/>
      <c r="F22" s="54"/>
      <c r="G22" s="48"/>
      <c r="H22" s="43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</row>
    <row r="23" spans="1:249" s="44" customFormat="1" ht="30.95" customHeight="1">
      <c r="A23" s="39">
        <f t="shared" si="0"/>
        <v>16</v>
      </c>
      <c r="B23" s="45" t="s">
        <v>64</v>
      </c>
      <c r="C23" s="46" t="s">
        <v>11</v>
      </c>
      <c r="D23" s="47">
        <v>1200</v>
      </c>
      <c r="E23" s="36"/>
      <c r="F23" s="54"/>
      <c r="G23" s="48"/>
      <c r="H23" s="43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</row>
    <row r="24" spans="1:249" s="44" customFormat="1" ht="30.95" customHeight="1">
      <c r="A24" s="39">
        <f t="shared" si="0"/>
        <v>17</v>
      </c>
      <c r="B24" s="45" t="s">
        <v>49</v>
      </c>
      <c r="C24" s="46" t="s">
        <v>11</v>
      </c>
      <c r="D24" s="47">
        <v>240</v>
      </c>
      <c r="E24" s="36"/>
      <c r="F24" s="54"/>
      <c r="G24" s="48"/>
      <c r="H24" s="43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</row>
    <row r="25" spans="1:249" s="44" customFormat="1" ht="30.95" customHeight="1">
      <c r="A25" s="39">
        <f t="shared" si="0"/>
        <v>18</v>
      </c>
      <c r="B25" s="45" t="s">
        <v>65</v>
      </c>
      <c r="C25" s="49" t="s">
        <v>12</v>
      </c>
      <c r="D25" s="47">
        <v>110</v>
      </c>
      <c r="E25" s="47"/>
      <c r="F25" s="54"/>
      <c r="G25" s="48"/>
      <c r="H25" s="43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</row>
    <row r="26" spans="1:249" s="44" customFormat="1" ht="30.95" customHeight="1">
      <c r="A26" s="39">
        <f t="shared" si="0"/>
        <v>19</v>
      </c>
      <c r="B26" s="45" t="s">
        <v>66</v>
      </c>
      <c r="C26" s="49" t="s">
        <v>12</v>
      </c>
      <c r="D26" s="47">
        <v>90</v>
      </c>
      <c r="E26" s="37"/>
      <c r="F26" s="54"/>
      <c r="G26" s="48"/>
      <c r="H26" s="43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</row>
    <row r="27" spans="1:249" s="44" customFormat="1" ht="30.95" customHeight="1">
      <c r="A27" s="39">
        <f t="shared" si="0"/>
        <v>20</v>
      </c>
      <c r="B27" s="45" t="s">
        <v>67</v>
      </c>
      <c r="C27" s="49" t="s">
        <v>12</v>
      </c>
      <c r="D27" s="47">
        <v>80</v>
      </c>
      <c r="E27" s="37"/>
      <c r="F27" s="54"/>
      <c r="G27" s="48"/>
      <c r="H27" s="43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</row>
    <row r="28" spans="1:249" s="44" customFormat="1" ht="30.95" customHeight="1">
      <c r="A28" s="39">
        <f t="shared" si="0"/>
        <v>21</v>
      </c>
      <c r="B28" s="45" t="s">
        <v>13</v>
      </c>
      <c r="C28" s="49" t="s">
        <v>11</v>
      </c>
      <c r="D28" s="47">
        <v>200</v>
      </c>
      <c r="E28" s="37"/>
      <c r="F28" s="54"/>
      <c r="G28" s="48"/>
      <c r="H28" s="43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</row>
    <row r="29" spans="1:249" s="44" customFormat="1" ht="30.95" customHeight="1">
      <c r="A29" s="39">
        <f t="shared" si="0"/>
        <v>22</v>
      </c>
      <c r="B29" s="45" t="s">
        <v>37</v>
      </c>
      <c r="C29" s="49" t="s">
        <v>11</v>
      </c>
      <c r="D29" s="47">
        <v>860</v>
      </c>
      <c r="E29" s="37"/>
      <c r="F29" s="54"/>
      <c r="G29" s="48"/>
      <c r="H29" s="43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</row>
    <row r="30" spans="1:249" s="44" customFormat="1" ht="30.95" customHeight="1">
      <c r="A30" s="39">
        <f t="shared" si="0"/>
        <v>23</v>
      </c>
      <c r="B30" s="45" t="s">
        <v>38</v>
      </c>
      <c r="C30" s="49" t="s">
        <v>11</v>
      </c>
      <c r="D30" s="47">
        <v>640</v>
      </c>
      <c r="E30" s="37"/>
      <c r="F30" s="54"/>
      <c r="G30" s="48"/>
      <c r="H30" s="43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</row>
    <row r="31" spans="1:249" s="44" customFormat="1" ht="30.95" customHeight="1" thickBot="1">
      <c r="A31" s="39">
        <f t="shared" si="0"/>
        <v>24</v>
      </c>
      <c r="B31" s="45" t="s">
        <v>140</v>
      </c>
      <c r="C31" s="49" t="s">
        <v>11</v>
      </c>
      <c r="D31" s="50">
        <v>2000</v>
      </c>
      <c r="E31" s="38"/>
      <c r="F31" s="54"/>
      <c r="G31" s="48"/>
      <c r="H31" s="43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</row>
    <row r="32" spans="1:249" ht="18.95" customHeight="1" thickBot="1">
      <c r="A32" s="96" t="s">
        <v>139</v>
      </c>
      <c r="B32" s="97"/>
      <c r="C32" s="9"/>
      <c r="D32" s="10"/>
      <c r="E32" s="11"/>
      <c r="F32" s="10"/>
      <c r="H32" s="43"/>
    </row>
    <row r="33" spans="1:249" ht="18.95" customHeight="1">
      <c r="A33" s="6"/>
      <c r="B33" s="6" t="s">
        <v>141</v>
      </c>
      <c r="C33" s="6"/>
      <c r="D33" s="6"/>
      <c r="E33" s="6"/>
      <c r="F33" s="6"/>
      <c r="G33" s="12"/>
      <c r="H33" s="43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</row>
    <row r="34" spans="1:249" s="44" customFormat="1" ht="25.5" customHeight="1">
      <c r="A34" s="51">
        <f>A31+1</f>
        <v>25</v>
      </c>
      <c r="B34" s="52" t="s">
        <v>118</v>
      </c>
      <c r="C34" s="53" t="s">
        <v>11</v>
      </c>
      <c r="D34" s="37">
        <v>330</v>
      </c>
      <c r="E34" s="36"/>
      <c r="F34" s="54"/>
      <c r="G34" s="55"/>
      <c r="H34" s="43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</row>
    <row r="35" spans="1:249" s="44" customFormat="1" ht="25.5" customHeight="1">
      <c r="A35" s="51">
        <f>+A34+1</f>
        <v>26</v>
      </c>
      <c r="B35" s="52" t="s">
        <v>68</v>
      </c>
      <c r="C35" s="53" t="s">
        <v>11</v>
      </c>
      <c r="D35" s="37">
        <v>58</v>
      </c>
      <c r="E35" s="36"/>
      <c r="F35" s="54"/>
      <c r="G35" s="55"/>
      <c r="H35" s="43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</row>
    <row r="36" spans="1:249" s="44" customFormat="1" ht="25.5" customHeight="1">
      <c r="A36" s="51">
        <f t="shared" ref="A36:A47" si="1">+A35+1</f>
        <v>27</v>
      </c>
      <c r="B36" s="52" t="s">
        <v>143</v>
      </c>
      <c r="C36" s="53" t="s">
        <v>11</v>
      </c>
      <c r="D36" s="37">
        <v>63</v>
      </c>
      <c r="E36" s="36"/>
      <c r="F36" s="54"/>
      <c r="G36" s="55"/>
      <c r="H36" s="43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</row>
    <row r="37" spans="1:249" s="44" customFormat="1" ht="25.5" customHeight="1">
      <c r="A37" s="51">
        <f t="shared" si="1"/>
        <v>28</v>
      </c>
      <c r="B37" s="52" t="s">
        <v>69</v>
      </c>
      <c r="C37" s="53" t="s">
        <v>11</v>
      </c>
      <c r="D37" s="37">
        <v>3</v>
      </c>
      <c r="E37" s="36"/>
      <c r="F37" s="54"/>
      <c r="G37" s="55"/>
      <c r="H37" s="43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  <c r="IL37" s="55"/>
      <c r="IM37" s="55"/>
      <c r="IN37" s="55"/>
      <c r="IO37" s="55"/>
    </row>
    <row r="38" spans="1:249" s="44" customFormat="1" ht="25.5" customHeight="1">
      <c r="A38" s="51">
        <f t="shared" si="1"/>
        <v>29</v>
      </c>
      <c r="B38" s="52" t="s">
        <v>144</v>
      </c>
      <c r="C38" s="53" t="s">
        <v>11</v>
      </c>
      <c r="D38" s="37">
        <f>90*1.5</f>
        <v>135</v>
      </c>
      <c r="E38" s="36"/>
      <c r="F38" s="54"/>
      <c r="G38" s="55"/>
      <c r="H38" s="43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  <c r="IL38" s="55"/>
      <c r="IM38" s="55"/>
      <c r="IN38" s="55"/>
      <c r="IO38" s="55"/>
    </row>
    <row r="39" spans="1:249" s="44" customFormat="1" ht="25.5" customHeight="1">
      <c r="A39" s="51">
        <f t="shared" si="1"/>
        <v>30</v>
      </c>
      <c r="B39" s="56" t="s">
        <v>146</v>
      </c>
      <c r="C39" s="53" t="s">
        <v>32</v>
      </c>
      <c r="D39" s="37">
        <v>1</v>
      </c>
      <c r="E39" s="36"/>
      <c r="F39" s="54"/>
      <c r="G39" s="55"/>
      <c r="H39" s="43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55"/>
      <c r="HO39" s="55"/>
      <c r="HP39" s="55"/>
      <c r="HQ39" s="55"/>
      <c r="HR39" s="55"/>
      <c r="HS39" s="55"/>
      <c r="HT39" s="55"/>
      <c r="HU39" s="55"/>
      <c r="HV39" s="55"/>
      <c r="HW39" s="55"/>
      <c r="HX39" s="55"/>
      <c r="HY39" s="55"/>
      <c r="HZ39" s="55"/>
      <c r="IA39" s="55"/>
      <c r="IB39" s="55"/>
      <c r="IC39" s="55"/>
      <c r="ID39" s="55"/>
      <c r="IE39" s="55"/>
      <c r="IF39" s="55"/>
      <c r="IG39" s="55"/>
      <c r="IH39" s="55"/>
      <c r="II39" s="55"/>
      <c r="IJ39" s="55"/>
      <c r="IK39" s="55"/>
      <c r="IL39" s="55"/>
      <c r="IM39" s="55"/>
      <c r="IN39" s="55"/>
      <c r="IO39" s="55"/>
    </row>
    <row r="40" spans="1:249" s="44" customFormat="1" ht="25.5" customHeight="1">
      <c r="A40" s="51">
        <f t="shared" si="1"/>
        <v>31</v>
      </c>
      <c r="B40" s="52" t="s">
        <v>133</v>
      </c>
      <c r="C40" s="53" t="s">
        <v>14</v>
      </c>
      <c r="D40" s="37">
        <v>1</v>
      </c>
      <c r="E40" s="36"/>
      <c r="F40" s="54"/>
      <c r="G40" s="55"/>
      <c r="H40" s="43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  <c r="IJ40" s="55"/>
      <c r="IK40" s="55"/>
      <c r="IL40" s="55"/>
      <c r="IM40" s="55"/>
      <c r="IN40" s="55"/>
      <c r="IO40" s="55"/>
    </row>
    <row r="41" spans="1:249" s="44" customFormat="1" ht="25.5" customHeight="1">
      <c r="A41" s="51"/>
      <c r="B41" s="57" t="s">
        <v>122</v>
      </c>
      <c r="C41" s="53"/>
      <c r="D41" s="37"/>
      <c r="E41" s="36"/>
      <c r="F41" s="54"/>
      <c r="G41" s="55"/>
      <c r="H41" s="43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  <c r="IJ41" s="55"/>
      <c r="IK41" s="55"/>
      <c r="IL41" s="55"/>
      <c r="IM41" s="55"/>
      <c r="IN41" s="55"/>
      <c r="IO41" s="55"/>
    </row>
    <row r="42" spans="1:249" s="44" customFormat="1" ht="25.5" customHeight="1">
      <c r="A42" s="51">
        <f>+A40+1</f>
        <v>32</v>
      </c>
      <c r="B42" s="52" t="s">
        <v>134</v>
      </c>
      <c r="C42" s="53" t="s">
        <v>14</v>
      </c>
      <c r="D42" s="37">
        <v>1</v>
      </c>
      <c r="E42" s="36"/>
      <c r="F42" s="54"/>
      <c r="G42" s="55"/>
      <c r="H42" s="43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  <c r="IL42" s="55"/>
      <c r="IM42" s="55"/>
      <c r="IN42" s="55"/>
      <c r="IO42" s="55"/>
    </row>
    <row r="43" spans="1:249" s="44" customFormat="1" ht="25.5" customHeight="1">
      <c r="A43" s="51">
        <f t="shared" si="1"/>
        <v>33</v>
      </c>
      <c r="B43" s="52" t="s">
        <v>135</v>
      </c>
      <c r="C43" s="53" t="s">
        <v>14</v>
      </c>
      <c r="D43" s="37">
        <v>1</v>
      </c>
      <c r="E43" s="36"/>
      <c r="F43" s="54"/>
      <c r="G43" s="55"/>
      <c r="H43" s="43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  <c r="IJ43" s="55"/>
      <c r="IK43" s="55"/>
      <c r="IL43" s="55"/>
      <c r="IM43" s="55"/>
      <c r="IN43" s="55"/>
      <c r="IO43" s="55"/>
    </row>
    <row r="44" spans="1:249" s="44" customFormat="1" ht="25.5" customHeight="1">
      <c r="A44" s="51">
        <f>+A43+1</f>
        <v>34</v>
      </c>
      <c r="B44" s="52" t="s">
        <v>145</v>
      </c>
      <c r="C44" s="53" t="s">
        <v>14</v>
      </c>
      <c r="D44" s="37">
        <v>2</v>
      </c>
      <c r="E44" s="36"/>
      <c r="F44" s="54"/>
      <c r="G44" s="55"/>
      <c r="H44" s="43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  <c r="IL44" s="55"/>
      <c r="IM44" s="55"/>
      <c r="IN44" s="55"/>
      <c r="IO44" s="55"/>
    </row>
    <row r="45" spans="1:249" s="44" customFormat="1" ht="25.5" customHeight="1">
      <c r="A45" s="51">
        <f t="shared" si="1"/>
        <v>35</v>
      </c>
      <c r="B45" s="52" t="s">
        <v>70</v>
      </c>
      <c r="C45" s="58" t="s">
        <v>14</v>
      </c>
      <c r="D45" s="59">
        <v>1</v>
      </c>
      <c r="E45" s="60"/>
      <c r="F45" s="54"/>
      <c r="G45" s="55"/>
      <c r="H45" s="43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  <c r="IL45" s="55"/>
      <c r="IM45" s="55"/>
      <c r="IN45" s="55"/>
      <c r="IO45" s="55"/>
    </row>
    <row r="46" spans="1:249" s="44" customFormat="1" ht="25.5" customHeight="1">
      <c r="A46" s="51">
        <f t="shared" si="1"/>
        <v>36</v>
      </c>
      <c r="B46" s="52" t="s">
        <v>123</v>
      </c>
      <c r="C46" s="58" t="s">
        <v>50</v>
      </c>
      <c r="D46" s="59">
        <v>36</v>
      </c>
      <c r="E46" s="60"/>
      <c r="F46" s="54"/>
      <c r="G46" s="55"/>
      <c r="H46" s="43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  <c r="IL46" s="55"/>
      <c r="IM46" s="55"/>
      <c r="IN46" s="55"/>
      <c r="IO46" s="55"/>
    </row>
    <row r="47" spans="1:249" s="44" customFormat="1" ht="25.5" customHeight="1" thickBot="1">
      <c r="A47" s="51">
        <f t="shared" si="1"/>
        <v>37</v>
      </c>
      <c r="B47" s="52" t="s">
        <v>71</v>
      </c>
      <c r="C47" s="53" t="s">
        <v>11</v>
      </c>
      <c r="D47" s="59">
        <f>200*1.6</f>
        <v>320</v>
      </c>
      <c r="E47" s="60"/>
      <c r="F47" s="54"/>
      <c r="G47" s="55"/>
      <c r="H47" s="43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  <c r="IL47" s="55"/>
      <c r="IM47" s="55"/>
      <c r="IN47" s="55"/>
      <c r="IO47" s="55"/>
    </row>
    <row r="48" spans="1:249" ht="21" customHeight="1" thickBot="1">
      <c r="A48" s="96" t="s">
        <v>142</v>
      </c>
      <c r="B48" s="97"/>
      <c r="C48" s="9"/>
      <c r="D48" s="10"/>
      <c r="E48" s="11"/>
      <c r="F48" s="10"/>
      <c r="H48" s="43"/>
    </row>
    <row r="49" spans="1:8" ht="21" customHeight="1">
      <c r="A49" s="14"/>
      <c r="B49" s="15" t="s">
        <v>52</v>
      </c>
      <c r="C49" s="15"/>
      <c r="D49" s="15"/>
      <c r="E49" s="15"/>
      <c r="F49" s="15"/>
      <c r="H49" s="43"/>
    </row>
    <row r="50" spans="1:8" ht="27" customHeight="1">
      <c r="A50" s="8">
        <f>+A47+1</f>
        <v>38</v>
      </c>
      <c r="B50" s="16" t="s">
        <v>39</v>
      </c>
      <c r="C50" s="17" t="s">
        <v>51</v>
      </c>
      <c r="D50" s="59">
        <v>800</v>
      </c>
      <c r="E50" s="28"/>
      <c r="F50" s="13"/>
      <c r="H50" s="43"/>
    </row>
    <row r="51" spans="1:8" ht="27" customHeight="1">
      <c r="A51" s="8">
        <f>+A50+1</f>
        <v>39</v>
      </c>
      <c r="B51" s="16" t="s">
        <v>72</v>
      </c>
      <c r="C51" s="17" t="s">
        <v>51</v>
      </c>
      <c r="D51" s="59">
        <v>200</v>
      </c>
      <c r="E51" s="28"/>
      <c r="F51" s="13"/>
      <c r="H51" s="43"/>
    </row>
    <row r="52" spans="1:8" ht="27" customHeight="1">
      <c r="A52" s="8">
        <f t="shared" ref="A52:A65" si="2">+A51+1</f>
        <v>40</v>
      </c>
      <c r="B52" s="16" t="s">
        <v>73</v>
      </c>
      <c r="C52" s="17" t="s">
        <v>51</v>
      </c>
      <c r="D52" s="59">
        <v>500</v>
      </c>
      <c r="E52" s="28"/>
      <c r="F52" s="13"/>
      <c r="H52" s="43"/>
    </row>
    <row r="53" spans="1:8" ht="27" customHeight="1">
      <c r="A53" s="8">
        <f t="shared" si="2"/>
        <v>41</v>
      </c>
      <c r="B53" s="16" t="s">
        <v>74</v>
      </c>
      <c r="C53" s="17" t="s">
        <v>51</v>
      </c>
      <c r="D53" s="59">
        <v>70</v>
      </c>
      <c r="E53" s="28"/>
      <c r="F53" s="13"/>
      <c r="H53" s="43"/>
    </row>
    <row r="54" spans="1:8" ht="27" customHeight="1">
      <c r="A54" s="8">
        <f t="shared" si="2"/>
        <v>42</v>
      </c>
      <c r="B54" s="16" t="s">
        <v>75</v>
      </c>
      <c r="C54" s="17" t="s">
        <v>12</v>
      </c>
      <c r="D54" s="59">
        <v>100</v>
      </c>
      <c r="E54" s="28"/>
      <c r="F54" s="13"/>
      <c r="H54" s="43"/>
    </row>
    <row r="55" spans="1:8" ht="27" customHeight="1">
      <c r="A55" s="8">
        <f t="shared" si="2"/>
        <v>43</v>
      </c>
      <c r="B55" s="16" t="s">
        <v>76</v>
      </c>
      <c r="C55" s="17" t="s">
        <v>12</v>
      </c>
      <c r="D55" s="59">
        <v>160</v>
      </c>
      <c r="E55" s="28"/>
      <c r="F55" s="13"/>
      <c r="H55" s="43"/>
    </row>
    <row r="56" spans="1:8" ht="27" customHeight="1">
      <c r="A56" s="8">
        <f t="shared" si="2"/>
        <v>44</v>
      </c>
      <c r="B56" s="16" t="s">
        <v>77</v>
      </c>
      <c r="C56" s="17" t="s">
        <v>12</v>
      </c>
      <c r="D56" s="59">
        <v>310</v>
      </c>
      <c r="E56" s="28"/>
      <c r="F56" s="13"/>
      <c r="H56" s="43"/>
    </row>
    <row r="57" spans="1:8" ht="27" customHeight="1">
      <c r="A57" s="8">
        <f t="shared" si="2"/>
        <v>45</v>
      </c>
      <c r="B57" s="16" t="s">
        <v>40</v>
      </c>
      <c r="C57" s="17" t="s">
        <v>14</v>
      </c>
      <c r="D57" s="59">
        <v>35</v>
      </c>
      <c r="E57" s="28"/>
      <c r="F57" s="13"/>
      <c r="H57" s="43"/>
    </row>
    <row r="58" spans="1:8" ht="27" customHeight="1">
      <c r="A58" s="8">
        <f t="shared" si="2"/>
        <v>46</v>
      </c>
      <c r="B58" s="16" t="s">
        <v>41</v>
      </c>
      <c r="C58" s="17" t="s">
        <v>14</v>
      </c>
      <c r="D58" s="59">
        <v>26</v>
      </c>
      <c r="E58" s="28"/>
      <c r="F58" s="13"/>
      <c r="H58" s="43"/>
    </row>
    <row r="59" spans="1:8" ht="27" customHeight="1">
      <c r="A59" s="8">
        <f t="shared" si="2"/>
        <v>47</v>
      </c>
      <c r="B59" s="16" t="s">
        <v>78</v>
      </c>
      <c r="C59" s="18" t="s">
        <v>14</v>
      </c>
      <c r="D59" s="59">
        <v>10</v>
      </c>
      <c r="E59" s="28"/>
      <c r="F59" s="13"/>
      <c r="H59" s="43"/>
    </row>
    <row r="60" spans="1:8" ht="27" customHeight="1">
      <c r="A60" s="8">
        <f t="shared" si="2"/>
        <v>48</v>
      </c>
      <c r="B60" s="19" t="s">
        <v>42</v>
      </c>
      <c r="C60" s="18" t="s">
        <v>14</v>
      </c>
      <c r="D60" s="59">
        <v>24</v>
      </c>
      <c r="E60" s="29"/>
      <c r="F60" s="13"/>
      <c r="H60" s="43"/>
    </row>
    <row r="61" spans="1:8" ht="27" customHeight="1">
      <c r="A61" s="8">
        <f t="shared" si="2"/>
        <v>49</v>
      </c>
      <c r="B61" s="19" t="s">
        <v>79</v>
      </c>
      <c r="C61" s="18" t="s">
        <v>12</v>
      </c>
      <c r="D61" s="59">
        <v>150</v>
      </c>
      <c r="E61" s="29"/>
      <c r="F61" s="13"/>
      <c r="H61" s="43"/>
    </row>
    <row r="62" spans="1:8" ht="27" customHeight="1">
      <c r="A62" s="8">
        <f t="shared" si="2"/>
        <v>50</v>
      </c>
      <c r="B62" s="19" t="s">
        <v>43</v>
      </c>
      <c r="C62" s="18" t="s">
        <v>14</v>
      </c>
      <c r="D62" s="59">
        <f>+D57</f>
        <v>35</v>
      </c>
      <c r="E62" s="28"/>
      <c r="F62" s="13"/>
      <c r="H62" s="43"/>
    </row>
    <row r="63" spans="1:8" ht="27" customHeight="1">
      <c r="A63" s="8">
        <f t="shared" si="2"/>
        <v>51</v>
      </c>
      <c r="B63" s="19" t="s">
        <v>44</v>
      </c>
      <c r="C63" s="18" t="s">
        <v>14</v>
      </c>
      <c r="D63" s="59">
        <v>10</v>
      </c>
      <c r="E63" s="28"/>
      <c r="F63" s="13"/>
      <c r="H63" s="43"/>
    </row>
    <row r="64" spans="1:8" ht="27" customHeight="1">
      <c r="A64" s="8">
        <f t="shared" si="2"/>
        <v>52</v>
      </c>
      <c r="B64" s="19" t="s">
        <v>147</v>
      </c>
      <c r="C64" s="18" t="s">
        <v>14</v>
      </c>
      <c r="D64" s="59">
        <v>10</v>
      </c>
      <c r="E64" s="28"/>
      <c r="F64" s="13"/>
      <c r="H64" s="43"/>
    </row>
    <row r="65" spans="1:8" ht="27" customHeight="1" thickBot="1">
      <c r="A65" s="8">
        <f t="shared" si="2"/>
        <v>53</v>
      </c>
      <c r="B65" s="19" t="s">
        <v>45</v>
      </c>
      <c r="C65" s="20" t="s">
        <v>46</v>
      </c>
      <c r="D65" s="59">
        <v>3</v>
      </c>
      <c r="E65" s="28"/>
      <c r="F65" s="13"/>
      <c r="H65" s="43"/>
    </row>
    <row r="66" spans="1:8" ht="19.5" customHeight="1" thickBot="1">
      <c r="A66" s="96" t="s">
        <v>53</v>
      </c>
      <c r="B66" s="97"/>
      <c r="C66" s="9"/>
      <c r="D66" s="10"/>
      <c r="E66" s="11"/>
      <c r="F66" s="10"/>
      <c r="H66" s="43"/>
    </row>
    <row r="67" spans="1:8" ht="21" customHeight="1">
      <c r="A67" s="14"/>
      <c r="B67" s="15" t="s">
        <v>54</v>
      </c>
      <c r="C67" s="15"/>
      <c r="D67" s="15"/>
      <c r="E67" s="15"/>
      <c r="F67" s="15"/>
      <c r="H67" s="43"/>
    </row>
    <row r="68" spans="1:8" ht="25.15" customHeight="1">
      <c r="A68" s="8">
        <f>+A65+1</f>
        <v>54</v>
      </c>
      <c r="B68" s="23" t="s">
        <v>80</v>
      </c>
      <c r="C68" s="22" t="s">
        <v>22</v>
      </c>
      <c r="D68" s="82">
        <v>230</v>
      </c>
      <c r="E68" s="24"/>
      <c r="F68" s="13"/>
      <c r="H68" s="43"/>
    </row>
    <row r="69" spans="1:8" ht="25.15" customHeight="1">
      <c r="A69" s="8"/>
      <c r="B69" s="21" t="s">
        <v>81</v>
      </c>
      <c r="C69" s="22"/>
      <c r="D69" s="82"/>
      <c r="E69" s="22"/>
      <c r="F69" s="13"/>
      <c r="H69" s="43"/>
    </row>
    <row r="70" spans="1:8" ht="25.15" customHeight="1">
      <c r="A70" s="8">
        <f>A68+1</f>
        <v>55</v>
      </c>
      <c r="B70" s="23" t="s">
        <v>82</v>
      </c>
      <c r="C70" s="22" t="s">
        <v>22</v>
      </c>
      <c r="D70" s="82">
        <v>40</v>
      </c>
      <c r="E70" s="24"/>
      <c r="F70" s="13"/>
      <c r="H70" s="43"/>
    </row>
    <row r="71" spans="1:8" ht="25.15" customHeight="1">
      <c r="A71" s="8">
        <f>A70+1</f>
        <v>56</v>
      </c>
      <c r="B71" s="23" t="s">
        <v>83</v>
      </c>
      <c r="C71" s="22" t="s">
        <v>22</v>
      </c>
      <c r="D71" s="82">
        <v>180</v>
      </c>
      <c r="E71" s="24"/>
      <c r="F71" s="13"/>
      <c r="H71" s="43"/>
    </row>
    <row r="72" spans="1:8" ht="25.15" customHeight="1">
      <c r="A72" s="8">
        <f>A71+1</f>
        <v>57</v>
      </c>
      <c r="B72" s="23" t="s">
        <v>23</v>
      </c>
      <c r="C72" s="22" t="s">
        <v>14</v>
      </c>
      <c r="D72" s="82">
        <v>6</v>
      </c>
      <c r="E72" s="24"/>
      <c r="F72" s="13"/>
      <c r="H72" s="43"/>
    </row>
    <row r="73" spans="1:8" ht="25.15" customHeight="1">
      <c r="A73" s="8"/>
      <c r="B73" s="21" t="s">
        <v>24</v>
      </c>
      <c r="C73" s="22"/>
      <c r="D73" s="82"/>
      <c r="E73" s="25"/>
      <c r="F73" s="13"/>
      <c r="H73" s="43"/>
    </row>
    <row r="74" spans="1:8" ht="25.15" customHeight="1">
      <c r="A74" s="8">
        <f>A72+1</f>
        <v>58</v>
      </c>
      <c r="B74" s="23" t="s">
        <v>84</v>
      </c>
      <c r="C74" s="22" t="s">
        <v>14</v>
      </c>
      <c r="D74" s="82">
        <v>2</v>
      </c>
      <c r="E74" s="24"/>
      <c r="F74" s="13"/>
      <c r="H74" s="43"/>
    </row>
    <row r="75" spans="1:8" ht="25.15" customHeight="1">
      <c r="A75" s="8">
        <f>A74+1</f>
        <v>59</v>
      </c>
      <c r="B75" s="23" t="s">
        <v>85</v>
      </c>
      <c r="C75" s="22" t="s">
        <v>14</v>
      </c>
      <c r="D75" s="82">
        <v>3</v>
      </c>
      <c r="E75" s="24"/>
      <c r="F75" s="13"/>
      <c r="H75" s="43"/>
    </row>
    <row r="76" spans="1:8" ht="25.15" customHeight="1">
      <c r="A76" s="8">
        <f>A75+1</f>
        <v>60</v>
      </c>
      <c r="B76" s="23" t="s">
        <v>86</v>
      </c>
      <c r="C76" s="22" t="s">
        <v>14</v>
      </c>
      <c r="D76" s="82">
        <v>11</v>
      </c>
      <c r="E76" s="24"/>
      <c r="F76" s="13"/>
      <c r="H76" s="43"/>
    </row>
    <row r="77" spans="1:8" ht="25.15" customHeight="1">
      <c r="A77" s="8">
        <f>A76+1</f>
        <v>61</v>
      </c>
      <c r="B77" s="23" t="s">
        <v>25</v>
      </c>
      <c r="C77" s="22" t="s">
        <v>14</v>
      </c>
      <c r="D77" s="82">
        <v>6</v>
      </c>
      <c r="E77" s="24"/>
      <c r="F77" s="13"/>
      <c r="H77" s="43"/>
    </row>
    <row r="78" spans="1:8" ht="25.15" customHeight="1">
      <c r="A78" s="8"/>
      <c r="B78" s="21" t="s">
        <v>87</v>
      </c>
      <c r="C78" s="22"/>
      <c r="D78" s="82"/>
      <c r="E78" s="25"/>
      <c r="F78" s="13"/>
      <c r="H78" s="43"/>
    </row>
    <row r="79" spans="1:8" ht="25.15" customHeight="1">
      <c r="A79" s="8">
        <f>A77+1</f>
        <v>62</v>
      </c>
      <c r="B79" s="23" t="s">
        <v>26</v>
      </c>
      <c r="C79" s="22" t="s">
        <v>22</v>
      </c>
      <c r="D79" s="82">
        <v>100</v>
      </c>
      <c r="E79" s="24"/>
      <c r="F79" s="13"/>
      <c r="H79" s="43"/>
    </row>
    <row r="80" spans="1:8" ht="25.15" customHeight="1">
      <c r="A80" s="8">
        <f>A79+1</f>
        <v>63</v>
      </c>
      <c r="B80" s="23" t="s">
        <v>27</v>
      </c>
      <c r="C80" s="22" t="s">
        <v>22</v>
      </c>
      <c r="D80" s="82">
        <f>104+33+15+81</f>
        <v>233</v>
      </c>
      <c r="E80" s="24"/>
      <c r="F80" s="13"/>
      <c r="H80" s="43"/>
    </row>
    <row r="81" spans="1:8" ht="25.15" customHeight="1">
      <c r="A81" s="8">
        <f t="shared" ref="A81:A83" si="3">A80+1</f>
        <v>64</v>
      </c>
      <c r="B81" s="23" t="s">
        <v>28</v>
      </c>
      <c r="C81" s="22" t="s">
        <v>22</v>
      </c>
      <c r="D81" s="82">
        <f>157+210</f>
        <v>367</v>
      </c>
      <c r="E81" s="24"/>
      <c r="F81" s="13"/>
      <c r="H81" s="43"/>
    </row>
    <row r="82" spans="1:8" ht="25.15" customHeight="1">
      <c r="A82" s="8">
        <f t="shared" si="3"/>
        <v>65</v>
      </c>
      <c r="B82" s="23" t="s">
        <v>29</v>
      </c>
      <c r="C82" s="22" t="s">
        <v>22</v>
      </c>
      <c r="D82" s="82">
        <v>120</v>
      </c>
      <c r="E82" s="24"/>
      <c r="F82" s="13"/>
      <c r="H82" s="43"/>
    </row>
    <row r="83" spans="1:8" ht="25.15" customHeight="1">
      <c r="A83" s="8">
        <f t="shared" si="3"/>
        <v>66</v>
      </c>
      <c r="B83" s="23" t="s">
        <v>30</v>
      </c>
      <c r="C83" s="22" t="s">
        <v>22</v>
      </c>
      <c r="D83" s="82">
        <f>(161+68)+(34*3)</f>
        <v>331</v>
      </c>
      <c r="E83" s="24"/>
      <c r="F83" s="13"/>
      <c r="H83" s="43"/>
    </row>
    <row r="84" spans="1:8" ht="25.15" customHeight="1">
      <c r="A84" s="8">
        <f>A83+1</f>
        <v>67</v>
      </c>
      <c r="B84" s="23" t="s">
        <v>88</v>
      </c>
      <c r="C84" s="22" t="s">
        <v>22</v>
      </c>
      <c r="D84" s="82">
        <v>240</v>
      </c>
      <c r="E84" s="24"/>
      <c r="F84" s="13"/>
      <c r="H84" s="43"/>
    </row>
    <row r="85" spans="1:8" ht="25.15" customHeight="1">
      <c r="A85" s="8">
        <f t="shared" ref="A85:A90" si="4">A84+1</f>
        <v>68</v>
      </c>
      <c r="B85" s="23" t="s">
        <v>31</v>
      </c>
      <c r="C85" s="22" t="s">
        <v>32</v>
      </c>
      <c r="D85" s="82">
        <v>1</v>
      </c>
      <c r="E85" s="24"/>
      <c r="F85" s="13"/>
      <c r="H85" s="43"/>
    </row>
    <row r="86" spans="1:8" ht="25.15" customHeight="1">
      <c r="A86" s="8">
        <f t="shared" si="4"/>
        <v>69</v>
      </c>
      <c r="B86" s="23" t="s">
        <v>33</v>
      </c>
      <c r="C86" s="22" t="s">
        <v>14</v>
      </c>
      <c r="D86" s="82">
        <v>6</v>
      </c>
      <c r="E86" s="24"/>
      <c r="F86" s="13"/>
      <c r="H86" s="43"/>
    </row>
    <row r="87" spans="1:8" ht="25.15" customHeight="1">
      <c r="A87" s="8">
        <f t="shared" si="4"/>
        <v>70</v>
      </c>
      <c r="B87" s="23" t="s">
        <v>89</v>
      </c>
      <c r="C87" s="22" t="s">
        <v>14</v>
      </c>
      <c r="D87" s="82">
        <v>6</v>
      </c>
      <c r="E87" s="24"/>
      <c r="F87" s="13"/>
      <c r="H87" s="43"/>
    </row>
    <row r="88" spans="1:8" ht="25.15" customHeight="1">
      <c r="A88" s="8">
        <f t="shared" si="4"/>
        <v>71</v>
      </c>
      <c r="B88" s="23" t="s">
        <v>34</v>
      </c>
      <c r="C88" s="22" t="s">
        <v>14</v>
      </c>
      <c r="D88" s="82">
        <v>6</v>
      </c>
      <c r="E88" s="24"/>
      <c r="F88" s="13"/>
      <c r="H88" s="43"/>
    </row>
    <row r="89" spans="1:8" ht="25.15" customHeight="1">
      <c r="A89" s="8">
        <f t="shared" si="4"/>
        <v>72</v>
      </c>
      <c r="B89" s="23" t="s">
        <v>90</v>
      </c>
      <c r="C89" s="22" t="s">
        <v>91</v>
      </c>
      <c r="D89" s="82">
        <v>1</v>
      </c>
      <c r="E89" s="24"/>
      <c r="F89" s="13"/>
      <c r="H89" s="43"/>
    </row>
    <row r="90" spans="1:8" ht="25.15" customHeight="1">
      <c r="A90" s="8">
        <f t="shared" si="4"/>
        <v>73</v>
      </c>
      <c r="B90" s="23" t="s">
        <v>35</v>
      </c>
      <c r="C90" s="22" t="s">
        <v>14</v>
      </c>
      <c r="D90" s="82">
        <v>11</v>
      </c>
      <c r="E90" s="24"/>
      <c r="F90" s="13"/>
      <c r="H90" s="43"/>
    </row>
    <row r="91" spans="1:8" ht="25.15" customHeight="1">
      <c r="A91" s="8"/>
      <c r="B91" s="21" t="s">
        <v>92</v>
      </c>
      <c r="C91" s="22"/>
      <c r="D91" s="82"/>
      <c r="E91" s="25"/>
      <c r="F91" s="13"/>
      <c r="H91" s="43"/>
    </row>
    <row r="92" spans="1:8" ht="25.15" customHeight="1">
      <c r="A92" s="8">
        <f>A90+1</f>
        <v>74</v>
      </c>
      <c r="B92" s="23" t="s">
        <v>93</v>
      </c>
      <c r="C92" s="22" t="s">
        <v>32</v>
      </c>
      <c r="D92" s="82">
        <v>1</v>
      </c>
      <c r="E92" s="24"/>
      <c r="F92" s="13"/>
      <c r="H92" s="43"/>
    </row>
    <row r="93" spans="1:8" ht="25.15" customHeight="1">
      <c r="A93" s="8">
        <f>A92+1</f>
        <v>75</v>
      </c>
      <c r="B93" s="23" t="s">
        <v>94</v>
      </c>
      <c r="C93" s="22" t="s">
        <v>32</v>
      </c>
      <c r="D93" s="82">
        <v>1</v>
      </c>
      <c r="E93" s="24"/>
      <c r="F93" s="13"/>
      <c r="H93" s="43"/>
    </row>
    <row r="94" spans="1:8" ht="25.15" customHeight="1" thickBot="1">
      <c r="A94" s="8">
        <f>A93+1</f>
        <v>76</v>
      </c>
      <c r="B94" s="23" t="s">
        <v>95</v>
      </c>
      <c r="C94" s="22" t="s">
        <v>32</v>
      </c>
      <c r="D94" s="82">
        <v>1</v>
      </c>
      <c r="E94" s="24"/>
      <c r="F94" s="13"/>
      <c r="H94" s="43"/>
    </row>
    <row r="95" spans="1:8" ht="21" customHeight="1" thickBot="1">
      <c r="A95" s="96" t="s">
        <v>55</v>
      </c>
      <c r="B95" s="97"/>
      <c r="C95" s="9"/>
      <c r="D95" s="10"/>
      <c r="E95" s="11"/>
      <c r="F95" s="10"/>
      <c r="H95" s="43"/>
    </row>
    <row r="96" spans="1:8" ht="21" customHeight="1">
      <c r="A96" s="14"/>
      <c r="B96" s="15" t="s">
        <v>56</v>
      </c>
      <c r="C96" s="15"/>
      <c r="D96" s="15"/>
      <c r="E96" s="15"/>
      <c r="F96" s="15"/>
      <c r="H96" s="43"/>
    </row>
    <row r="97" spans="1:249" ht="34.5" customHeight="1">
      <c r="A97" s="61">
        <f>+A94+1</f>
        <v>77</v>
      </c>
      <c r="B97" s="76" t="s">
        <v>131</v>
      </c>
      <c r="C97" s="63" t="s">
        <v>120</v>
      </c>
      <c r="D97" s="77">
        <v>3000</v>
      </c>
      <c r="E97" s="64"/>
      <c r="F97" s="54"/>
      <c r="H97" s="43"/>
    </row>
    <row r="98" spans="1:249" s="44" customFormat="1" ht="24.95" customHeight="1">
      <c r="A98" s="61">
        <f>A97+1</f>
        <v>78</v>
      </c>
      <c r="B98" s="62" t="s">
        <v>130</v>
      </c>
      <c r="C98" s="63" t="s">
        <v>120</v>
      </c>
      <c r="D98" s="77">
        <v>3000</v>
      </c>
      <c r="E98" s="64"/>
      <c r="F98" s="54"/>
      <c r="G98" s="48"/>
      <c r="H98" s="43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</row>
    <row r="99" spans="1:249" s="44" customFormat="1" ht="24.95" customHeight="1">
      <c r="A99" s="65">
        <f>+A98+1</f>
        <v>79</v>
      </c>
      <c r="B99" s="62" t="s">
        <v>96</v>
      </c>
      <c r="C99" s="63" t="s">
        <v>121</v>
      </c>
      <c r="D99" s="77">
        <v>360</v>
      </c>
      <c r="E99" s="64"/>
      <c r="F99" s="54"/>
      <c r="G99" s="48"/>
      <c r="H99" s="43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</row>
    <row r="100" spans="1:249" s="44" customFormat="1" ht="24.95" customHeight="1">
      <c r="A100" s="65">
        <f t="shared" ref="A100:A102" si="5">+A99+1</f>
        <v>80</v>
      </c>
      <c r="B100" s="62" t="s">
        <v>97</v>
      </c>
      <c r="C100" s="63" t="s">
        <v>121</v>
      </c>
      <c r="D100" s="78">
        <v>100</v>
      </c>
      <c r="E100" s="64"/>
      <c r="F100" s="54"/>
      <c r="G100" s="48"/>
      <c r="H100" s="43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</row>
    <row r="101" spans="1:249" s="44" customFormat="1" ht="24.95" customHeight="1">
      <c r="A101" s="65">
        <f t="shared" si="5"/>
        <v>81</v>
      </c>
      <c r="B101" s="62" t="s">
        <v>98</v>
      </c>
      <c r="C101" s="63" t="s">
        <v>120</v>
      </c>
      <c r="D101" s="79">
        <v>500</v>
      </c>
      <c r="E101" s="64"/>
      <c r="F101" s="54"/>
      <c r="G101" s="48"/>
      <c r="H101" s="43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</row>
    <row r="102" spans="1:249" s="44" customFormat="1" ht="30" customHeight="1">
      <c r="A102" s="65">
        <f t="shared" si="5"/>
        <v>82</v>
      </c>
      <c r="B102" s="66" t="s">
        <v>148</v>
      </c>
      <c r="C102" s="63" t="s">
        <v>14</v>
      </c>
      <c r="D102" s="77">
        <v>7</v>
      </c>
      <c r="E102" s="64"/>
      <c r="F102" s="54"/>
      <c r="G102" s="48"/>
      <c r="H102" s="43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</row>
    <row r="103" spans="1:249" s="44" customFormat="1" ht="24.95" customHeight="1">
      <c r="A103" s="65"/>
      <c r="B103" s="67" t="s">
        <v>103</v>
      </c>
      <c r="C103" s="63"/>
      <c r="D103" s="80"/>
      <c r="E103" s="68"/>
      <c r="F103" s="54"/>
      <c r="G103" s="48"/>
      <c r="H103" s="43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</row>
    <row r="104" spans="1:249" s="44" customFormat="1" ht="24.95" customHeight="1">
      <c r="A104" s="65">
        <f>+A102+1</f>
        <v>83</v>
      </c>
      <c r="B104" s="69" t="s">
        <v>99</v>
      </c>
      <c r="C104" s="63" t="s">
        <v>14</v>
      </c>
      <c r="D104" s="77">
        <v>1</v>
      </c>
      <c r="E104" s="64"/>
      <c r="F104" s="54"/>
      <c r="G104" s="48"/>
      <c r="H104" s="43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</row>
    <row r="105" spans="1:249" s="44" customFormat="1" ht="24.95" customHeight="1">
      <c r="A105" s="65">
        <f>+A104+1</f>
        <v>84</v>
      </c>
      <c r="B105" s="70" t="s">
        <v>100</v>
      </c>
      <c r="C105" s="63" t="s">
        <v>14</v>
      </c>
      <c r="D105" s="77">
        <v>3</v>
      </c>
      <c r="E105" s="64"/>
      <c r="F105" s="54"/>
      <c r="G105" s="48"/>
      <c r="H105" s="43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</row>
    <row r="106" spans="1:249" s="44" customFormat="1" ht="24.95" customHeight="1">
      <c r="A106" s="65">
        <f t="shared" ref="A106:A107" si="6">+A105+1</f>
        <v>85</v>
      </c>
      <c r="B106" s="69" t="s">
        <v>101</v>
      </c>
      <c r="C106" s="63" t="s">
        <v>14</v>
      </c>
      <c r="D106" s="77">
        <v>10</v>
      </c>
      <c r="E106" s="64"/>
      <c r="F106" s="54"/>
      <c r="G106" s="48"/>
      <c r="H106" s="43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</row>
    <row r="107" spans="1:249" s="44" customFormat="1" ht="24.95" customHeight="1">
      <c r="A107" s="65">
        <f t="shared" si="6"/>
        <v>86</v>
      </c>
      <c r="B107" s="69" t="s">
        <v>102</v>
      </c>
      <c r="C107" s="63" t="s">
        <v>14</v>
      </c>
      <c r="D107" s="77">
        <v>10</v>
      </c>
      <c r="E107" s="64"/>
      <c r="F107" s="54"/>
      <c r="G107" s="48"/>
      <c r="H107" s="43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</row>
    <row r="108" spans="1:249" s="44" customFormat="1" ht="24.95" customHeight="1">
      <c r="A108" s="65"/>
      <c r="B108" s="71" t="s">
        <v>0</v>
      </c>
      <c r="C108" s="63"/>
      <c r="D108" s="77"/>
      <c r="E108" s="64"/>
      <c r="F108" s="54"/>
      <c r="G108" s="48"/>
      <c r="H108" s="43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</row>
    <row r="109" spans="1:249" s="44" customFormat="1" ht="24.95" customHeight="1">
      <c r="A109" s="65">
        <f>+A107+1</f>
        <v>87</v>
      </c>
      <c r="B109" s="70" t="s">
        <v>1</v>
      </c>
      <c r="C109" s="63" t="s">
        <v>14</v>
      </c>
      <c r="D109" s="77">
        <v>660</v>
      </c>
      <c r="E109" s="64"/>
      <c r="F109" s="54"/>
      <c r="G109" s="48"/>
      <c r="H109" s="43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</row>
    <row r="110" spans="1:249" s="44" customFormat="1" ht="24.95" customHeight="1">
      <c r="A110" s="65">
        <f>+A109+1</f>
        <v>88</v>
      </c>
      <c r="B110" s="70" t="s">
        <v>4</v>
      </c>
      <c r="C110" s="63" t="s">
        <v>14</v>
      </c>
      <c r="D110" s="77">
        <v>400</v>
      </c>
      <c r="E110" s="64"/>
      <c r="F110" s="54"/>
      <c r="G110" s="48"/>
      <c r="H110" s="43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</row>
    <row r="111" spans="1:249" s="44" customFormat="1" ht="24.95" customHeight="1">
      <c r="A111" s="65">
        <f t="shared" ref="A111:A118" si="7">+A110+1</f>
        <v>89</v>
      </c>
      <c r="B111" s="69" t="s">
        <v>104</v>
      </c>
      <c r="C111" s="63" t="s">
        <v>14</v>
      </c>
      <c r="D111" s="77">
        <v>100</v>
      </c>
      <c r="E111" s="64"/>
      <c r="F111" s="54"/>
      <c r="G111" s="48"/>
      <c r="H111" s="43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</row>
    <row r="112" spans="1:249" s="44" customFormat="1" ht="24.95" customHeight="1">
      <c r="A112" s="65">
        <f t="shared" si="7"/>
        <v>90</v>
      </c>
      <c r="B112" s="69" t="s">
        <v>105</v>
      </c>
      <c r="C112" s="63" t="s">
        <v>14</v>
      </c>
      <c r="D112" s="77">
        <v>50</v>
      </c>
      <c r="E112" s="64"/>
      <c r="F112" s="54"/>
      <c r="G112" s="48"/>
      <c r="H112" s="43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</row>
    <row r="113" spans="1:249" s="44" customFormat="1" ht="24.95" customHeight="1">
      <c r="A113" s="65">
        <f t="shared" si="7"/>
        <v>91</v>
      </c>
      <c r="B113" s="69" t="s">
        <v>3</v>
      </c>
      <c r="C113" s="63" t="s">
        <v>14</v>
      </c>
      <c r="D113" s="77">
        <v>50</v>
      </c>
      <c r="E113" s="64"/>
      <c r="F113" s="54"/>
      <c r="G113" s="48"/>
      <c r="H113" s="43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</row>
    <row r="114" spans="1:249" s="44" customFormat="1" ht="24.95" customHeight="1">
      <c r="A114" s="65">
        <f t="shared" si="7"/>
        <v>92</v>
      </c>
      <c r="B114" s="69" t="s">
        <v>106</v>
      </c>
      <c r="C114" s="63" t="s">
        <v>14</v>
      </c>
      <c r="D114" s="77">
        <v>350</v>
      </c>
      <c r="E114" s="64"/>
      <c r="F114" s="54"/>
      <c r="G114" s="48"/>
      <c r="H114" s="43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</row>
    <row r="115" spans="1:249" s="44" customFormat="1" ht="24.95" customHeight="1">
      <c r="A115" s="65">
        <f t="shared" si="7"/>
        <v>93</v>
      </c>
      <c r="B115" s="69" t="s">
        <v>2</v>
      </c>
      <c r="C115" s="63" t="s">
        <v>14</v>
      </c>
      <c r="D115" s="77">
        <v>400</v>
      </c>
      <c r="E115" s="64"/>
      <c r="F115" s="54"/>
      <c r="G115" s="48"/>
      <c r="H115" s="43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</row>
    <row r="116" spans="1:249" s="44" customFormat="1" ht="24.95" customHeight="1">
      <c r="A116" s="65">
        <f t="shared" si="7"/>
        <v>94</v>
      </c>
      <c r="B116" s="69" t="s">
        <v>107</v>
      </c>
      <c r="C116" s="63" t="s">
        <v>14</v>
      </c>
      <c r="D116" s="77">
        <v>120</v>
      </c>
      <c r="E116" s="64"/>
      <c r="F116" s="54"/>
      <c r="G116" s="48"/>
      <c r="H116" s="43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</row>
    <row r="117" spans="1:249" s="44" customFormat="1" ht="24.95" customHeight="1">
      <c r="A117" s="65">
        <f t="shared" si="7"/>
        <v>95</v>
      </c>
      <c r="B117" s="69" t="s">
        <v>108</v>
      </c>
      <c r="C117" s="63" t="s">
        <v>14</v>
      </c>
      <c r="D117" s="77">
        <v>10</v>
      </c>
      <c r="E117" s="64"/>
      <c r="F117" s="54"/>
      <c r="G117" s="48"/>
      <c r="H117" s="43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</row>
    <row r="118" spans="1:249" s="44" customFormat="1" ht="24.95" customHeight="1">
      <c r="A118" s="65">
        <f t="shared" si="7"/>
        <v>96</v>
      </c>
      <c r="B118" s="69" t="s">
        <v>110</v>
      </c>
      <c r="C118" s="63" t="s">
        <v>14</v>
      </c>
      <c r="D118" s="77">
        <v>50</v>
      </c>
      <c r="E118" s="64"/>
      <c r="F118" s="54"/>
      <c r="G118" s="48"/>
      <c r="H118" s="43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</row>
    <row r="119" spans="1:249" s="44" customFormat="1" ht="24.95" customHeight="1">
      <c r="A119" s="65"/>
      <c r="B119" s="71" t="s">
        <v>111</v>
      </c>
      <c r="C119" s="63"/>
      <c r="D119" s="77"/>
      <c r="E119" s="72"/>
      <c r="F119" s="54"/>
      <c r="G119" s="48"/>
      <c r="H119" s="43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</row>
    <row r="120" spans="1:249" s="44" customFormat="1" ht="24.95" customHeight="1">
      <c r="A120" s="65">
        <f>+A118+1</f>
        <v>97</v>
      </c>
      <c r="B120" s="69" t="s">
        <v>109</v>
      </c>
      <c r="C120" s="63" t="s">
        <v>36</v>
      </c>
      <c r="D120" s="77">
        <v>480</v>
      </c>
      <c r="E120" s="64"/>
      <c r="F120" s="54"/>
      <c r="G120" s="48"/>
      <c r="H120" s="43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</row>
    <row r="121" spans="1:249" s="44" customFormat="1" ht="24.95" customHeight="1" thickBot="1">
      <c r="A121" s="73">
        <f>+A120+1</f>
        <v>98</v>
      </c>
      <c r="B121" s="74" t="s">
        <v>112</v>
      </c>
      <c r="C121" s="75" t="s">
        <v>36</v>
      </c>
      <c r="D121" s="81">
        <v>722</v>
      </c>
      <c r="E121" s="64"/>
      <c r="F121" s="54"/>
      <c r="G121" s="48"/>
      <c r="H121" s="43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</row>
    <row r="122" spans="1:249" ht="18.600000000000001" customHeight="1" thickBot="1">
      <c r="A122" s="96" t="s">
        <v>57</v>
      </c>
      <c r="B122" s="97"/>
      <c r="C122" s="9"/>
      <c r="D122" s="10"/>
      <c r="E122" s="11"/>
      <c r="F122" s="10"/>
      <c r="H122" s="43"/>
    </row>
    <row r="123" spans="1:249" ht="20.45" customHeight="1">
      <c r="A123" s="14"/>
      <c r="B123" s="15" t="s">
        <v>58</v>
      </c>
      <c r="C123" s="15"/>
      <c r="D123" s="15"/>
      <c r="E123" s="15"/>
      <c r="F123" s="15"/>
      <c r="H123" s="43"/>
    </row>
    <row r="124" spans="1:249" s="44" customFormat="1" ht="25.15" customHeight="1">
      <c r="A124" s="51">
        <f>+A121+1</f>
        <v>99</v>
      </c>
      <c r="B124" s="52" t="s">
        <v>124</v>
      </c>
      <c r="C124" s="53" t="s">
        <v>14</v>
      </c>
      <c r="D124" s="37">
        <v>2</v>
      </c>
      <c r="E124" s="36"/>
      <c r="F124" s="54"/>
      <c r="G124" s="55"/>
      <c r="H124" s="43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5"/>
      <c r="EC124" s="55"/>
      <c r="ED124" s="55"/>
      <c r="EE124" s="55"/>
      <c r="EF124" s="55"/>
      <c r="EG124" s="55"/>
      <c r="EH124" s="55"/>
      <c r="EI124" s="55"/>
      <c r="EJ124" s="55"/>
      <c r="EK124" s="55"/>
      <c r="EL124" s="55"/>
      <c r="EM124" s="55"/>
      <c r="EN124" s="55"/>
      <c r="EO124" s="55"/>
      <c r="EP124" s="55"/>
      <c r="EQ124" s="55"/>
      <c r="ER124" s="55"/>
      <c r="ES124" s="55"/>
      <c r="ET124" s="55"/>
      <c r="EU124" s="55"/>
      <c r="EV124" s="55"/>
      <c r="EW124" s="55"/>
      <c r="EX124" s="55"/>
      <c r="EY124" s="55"/>
      <c r="EZ124" s="55"/>
      <c r="FA124" s="55"/>
      <c r="FB124" s="55"/>
      <c r="FC124" s="55"/>
      <c r="FD124" s="55"/>
      <c r="FE124" s="55"/>
      <c r="FF124" s="55"/>
      <c r="FG124" s="55"/>
      <c r="FH124" s="55"/>
      <c r="FI124" s="55"/>
      <c r="FJ124" s="55"/>
      <c r="FK124" s="55"/>
      <c r="FL124" s="55"/>
      <c r="FM124" s="55"/>
      <c r="FN124" s="55"/>
      <c r="FO124" s="55"/>
      <c r="FP124" s="55"/>
      <c r="FQ124" s="55"/>
      <c r="FR124" s="55"/>
      <c r="FS124" s="55"/>
      <c r="FT124" s="55"/>
      <c r="FU124" s="55"/>
      <c r="FV124" s="55"/>
      <c r="FW124" s="55"/>
      <c r="FX124" s="55"/>
      <c r="FY124" s="55"/>
      <c r="FZ124" s="55"/>
      <c r="GA124" s="55"/>
      <c r="GB124" s="55"/>
      <c r="GC124" s="55"/>
      <c r="GD124" s="55"/>
      <c r="GE124" s="55"/>
      <c r="GF124" s="55"/>
      <c r="GG124" s="55"/>
      <c r="GH124" s="55"/>
      <c r="GI124" s="55"/>
      <c r="GJ124" s="55"/>
      <c r="GK124" s="55"/>
      <c r="GL124" s="55"/>
      <c r="GM124" s="55"/>
      <c r="GN124" s="55"/>
      <c r="GO124" s="55"/>
      <c r="GP124" s="55"/>
      <c r="GQ124" s="55"/>
      <c r="GR124" s="55"/>
      <c r="GS124" s="55"/>
      <c r="GT124" s="55"/>
      <c r="GU124" s="55"/>
      <c r="GV124" s="55"/>
      <c r="GW124" s="55"/>
      <c r="GX124" s="55"/>
      <c r="GY124" s="55"/>
      <c r="GZ124" s="55"/>
      <c r="HA124" s="55"/>
      <c r="HB124" s="55"/>
      <c r="HC124" s="55"/>
      <c r="HD124" s="55"/>
      <c r="HE124" s="55"/>
      <c r="HF124" s="55"/>
      <c r="HG124" s="55"/>
      <c r="HH124" s="55"/>
      <c r="HI124" s="55"/>
      <c r="HJ124" s="55"/>
      <c r="HK124" s="55"/>
      <c r="HL124" s="55"/>
      <c r="HM124" s="55"/>
      <c r="HN124" s="55"/>
      <c r="HO124" s="55"/>
      <c r="HP124" s="55"/>
      <c r="HQ124" s="55"/>
      <c r="HR124" s="55"/>
      <c r="HS124" s="55"/>
      <c r="HT124" s="55"/>
      <c r="HU124" s="55"/>
      <c r="HV124" s="55"/>
      <c r="HW124" s="55"/>
      <c r="HX124" s="55"/>
      <c r="HY124" s="55"/>
      <c r="HZ124" s="55"/>
      <c r="IA124" s="55"/>
      <c r="IB124" s="55"/>
      <c r="IC124" s="55"/>
      <c r="ID124" s="55"/>
      <c r="IE124" s="55"/>
      <c r="IF124" s="55"/>
      <c r="IG124" s="55"/>
      <c r="IH124" s="55"/>
      <c r="II124" s="55"/>
      <c r="IJ124" s="55"/>
      <c r="IK124" s="55"/>
      <c r="IL124" s="55"/>
      <c r="IM124" s="55"/>
      <c r="IN124" s="55"/>
      <c r="IO124" s="55"/>
    </row>
    <row r="125" spans="1:249" s="44" customFormat="1" ht="25.15" customHeight="1">
      <c r="A125" s="51">
        <f t="shared" ref="A125:A131" si="8">A124+1</f>
        <v>100</v>
      </c>
      <c r="B125" s="52" t="s">
        <v>129</v>
      </c>
      <c r="C125" s="53" t="s">
        <v>14</v>
      </c>
      <c r="D125" s="37">
        <v>75</v>
      </c>
      <c r="E125" s="36"/>
      <c r="F125" s="54"/>
      <c r="G125" s="55"/>
      <c r="H125" s="43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  <c r="EE125" s="55"/>
      <c r="EF125" s="55"/>
      <c r="EG125" s="55"/>
      <c r="EH125" s="55"/>
      <c r="EI125" s="55"/>
      <c r="EJ125" s="55"/>
      <c r="EK125" s="55"/>
      <c r="EL125" s="55"/>
      <c r="EM125" s="55"/>
      <c r="EN125" s="55"/>
      <c r="EO125" s="55"/>
      <c r="EP125" s="55"/>
      <c r="EQ125" s="55"/>
      <c r="ER125" s="55"/>
      <c r="ES125" s="55"/>
      <c r="ET125" s="55"/>
      <c r="EU125" s="55"/>
      <c r="EV125" s="55"/>
      <c r="EW125" s="55"/>
      <c r="EX125" s="55"/>
      <c r="EY125" s="55"/>
      <c r="EZ125" s="55"/>
      <c r="FA125" s="55"/>
      <c r="FB125" s="55"/>
      <c r="FC125" s="55"/>
      <c r="FD125" s="55"/>
      <c r="FE125" s="55"/>
      <c r="FF125" s="55"/>
      <c r="FG125" s="55"/>
      <c r="FH125" s="55"/>
      <c r="FI125" s="55"/>
      <c r="FJ125" s="55"/>
      <c r="FK125" s="55"/>
      <c r="FL125" s="55"/>
      <c r="FM125" s="55"/>
      <c r="FN125" s="55"/>
      <c r="FO125" s="55"/>
      <c r="FP125" s="55"/>
      <c r="FQ125" s="55"/>
      <c r="FR125" s="55"/>
      <c r="FS125" s="55"/>
      <c r="FT125" s="55"/>
      <c r="FU125" s="55"/>
      <c r="FV125" s="55"/>
      <c r="FW125" s="55"/>
      <c r="FX125" s="55"/>
      <c r="FY125" s="55"/>
      <c r="FZ125" s="55"/>
      <c r="GA125" s="55"/>
      <c r="GB125" s="55"/>
      <c r="GC125" s="55"/>
      <c r="GD125" s="55"/>
      <c r="GE125" s="55"/>
      <c r="GF125" s="55"/>
      <c r="GG125" s="55"/>
      <c r="GH125" s="55"/>
      <c r="GI125" s="55"/>
      <c r="GJ125" s="55"/>
      <c r="GK125" s="55"/>
      <c r="GL125" s="55"/>
      <c r="GM125" s="55"/>
      <c r="GN125" s="55"/>
      <c r="GO125" s="55"/>
      <c r="GP125" s="55"/>
      <c r="GQ125" s="55"/>
      <c r="GR125" s="55"/>
      <c r="GS125" s="55"/>
      <c r="GT125" s="55"/>
      <c r="GU125" s="55"/>
      <c r="GV125" s="55"/>
      <c r="GW125" s="55"/>
      <c r="GX125" s="55"/>
      <c r="GY125" s="55"/>
      <c r="GZ125" s="55"/>
      <c r="HA125" s="55"/>
      <c r="HB125" s="55"/>
      <c r="HC125" s="55"/>
      <c r="HD125" s="55"/>
      <c r="HE125" s="55"/>
      <c r="HF125" s="55"/>
      <c r="HG125" s="55"/>
      <c r="HH125" s="55"/>
      <c r="HI125" s="55"/>
      <c r="HJ125" s="55"/>
      <c r="HK125" s="55"/>
      <c r="HL125" s="55"/>
      <c r="HM125" s="55"/>
      <c r="HN125" s="55"/>
      <c r="HO125" s="55"/>
      <c r="HP125" s="55"/>
      <c r="HQ125" s="55"/>
      <c r="HR125" s="55"/>
      <c r="HS125" s="55"/>
      <c r="HT125" s="55"/>
      <c r="HU125" s="55"/>
      <c r="HV125" s="55"/>
      <c r="HW125" s="55"/>
      <c r="HX125" s="55"/>
      <c r="HY125" s="55"/>
      <c r="HZ125" s="55"/>
      <c r="IA125" s="55"/>
      <c r="IB125" s="55"/>
      <c r="IC125" s="55"/>
      <c r="ID125" s="55"/>
      <c r="IE125" s="55"/>
      <c r="IF125" s="55"/>
      <c r="IG125" s="55"/>
      <c r="IH125" s="55"/>
      <c r="II125" s="55"/>
      <c r="IJ125" s="55"/>
      <c r="IK125" s="55"/>
      <c r="IL125" s="55"/>
      <c r="IM125" s="55"/>
      <c r="IN125" s="55"/>
      <c r="IO125" s="55"/>
    </row>
    <row r="126" spans="1:249" s="44" customFormat="1" ht="25.15" customHeight="1">
      <c r="A126" s="51">
        <f t="shared" si="8"/>
        <v>101</v>
      </c>
      <c r="B126" s="52" t="s">
        <v>117</v>
      </c>
      <c r="C126" s="53" t="s">
        <v>14</v>
      </c>
      <c r="D126" s="37">
        <v>8</v>
      </c>
      <c r="E126" s="36"/>
      <c r="F126" s="54"/>
      <c r="G126" s="48"/>
      <c r="H126" s="43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</row>
    <row r="127" spans="1:249" s="44" customFormat="1" ht="25.15" customHeight="1">
      <c r="A127" s="51">
        <f t="shared" si="8"/>
        <v>102</v>
      </c>
      <c r="B127" s="52" t="s">
        <v>126</v>
      </c>
      <c r="C127" s="53" t="s">
        <v>14</v>
      </c>
      <c r="D127" s="37">
        <v>14</v>
      </c>
      <c r="E127" s="36"/>
      <c r="F127" s="54"/>
      <c r="G127" s="55"/>
      <c r="H127" s="43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  <c r="EE127" s="55"/>
      <c r="EF127" s="55"/>
      <c r="EG127" s="55"/>
      <c r="EH127" s="55"/>
      <c r="EI127" s="55"/>
      <c r="EJ127" s="55"/>
      <c r="EK127" s="55"/>
      <c r="EL127" s="55"/>
      <c r="EM127" s="55"/>
      <c r="EN127" s="55"/>
      <c r="EO127" s="55"/>
      <c r="EP127" s="55"/>
      <c r="EQ127" s="55"/>
      <c r="ER127" s="55"/>
      <c r="ES127" s="55"/>
      <c r="ET127" s="55"/>
      <c r="EU127" s="55"/>
      <c r="EV127" s="55"/>
      <c r="EW127" s="55"/>
      <c r="EX127" s="55"/>
      <c r="EY127" s="55"/>
      <c r="EZ127" s="55"/>
      <c r="FA127" s="55"/>
      <c r="FB127" s="55"/>
      <c r="FC127" s="55"/>
      <c r="FD127" s="55"/>
      <c r="FE127" s="55"/>
      <c r="FF127" s="55"/>
      <c r="FG127" s="55"/>
      <c r="FH127" s="55"/>
      <c r="FI127" s="55"/>
      <c r="FJ127" s="55"/>
      <c r="FK127" s="55"/>
      <c r="FL127" s="55"/>
      <c r="FM127" s="55"/>
      <c r="FN127" s="55"/>
      <c r="FO127" s="55"/>
      <c r="FP127" s="55"/>
      <c r="FQ127" s="55"/>
      <c r="FR127" s="55"/>
      <c r="FS127" s="55"/>
      <c r="FT127" s="55"/>
      <c r="FU127" s="55"/>
      <c r="FV127" s="55"/>
      <c r="FW127" s="55"/>
      <c r="FX127" s="55"/>
      <c r="FY127" s="55"/>
      <c r="FZ127" s="55"/>
      <c r="GA127" s="55"/>
      <c r="GB127" s="55"/>
      <c r="GC127" s="55"/>
      <c r="GD127" s="55"/>
      <c r="GE127" s="55"/>
      <c r="GF127" s="55"/>
      <c r="GG127" s="55"/>
      <c r="GH127" s="55"/>
      <c r="GI127" s="55"/>
      <c r="GJ127" s="55"/>
      <c r="GK127" s="55"/>
      <c r="GL127" s="55"/>
      <c r="GM127" s="55"/>
      <c r="GN127" s="55"/>
      <c r="GO127" s="55"/>
      <c r="GP127" s="55"/>
      <c r="GQ127" s="55"/>
      <c r="GR127" s="55"/>
      <c r="GS127" s="55"/>
      <c r="GT127" s="55"/>
      <c r="GU127" s="55"/>
      <c r="GV127" s="55"/>
      <c r="GW127" s="55"/>
      <c r="GX127" s="55"/>
      <c r="GY127" s="55"/>
      <c r="GZ127" s="55"/>
      <c r="HA127" s="55"/>
      <c r="HB127" s="55"/>
      <c r="HC127" s="55"/>
      <c r="HD127" s="55"/>
      <c r="HE127" s="55"/>
      <c r="HF127" s="55"/>
      <c r="HG127" s="55"/>
      <c r="HH127" s="55"/>
      <c r="HI127" s="55"/>
      <c r="HJ127" s="55"/>
      <c r="HK127" s="55"/>
      <c r="HL127" s="55"/>
      <c r="HM127" s="55"/>
      <c r="HN127" s="55"/>
      <c r="HO127" s="55"/>
      <c r="HP127" s="55"/>
      <c r="HQ127" s="55"/>
      <c r="HR127" s="55"/>
      <c r="HS127" s="55"/>
      <c r="HT127" s="55"/>
      <c r="HU127" s="55"/>
      <c r="HV127" s="55"/>
      <c r="HW127" s="55"/>
      <c r="HX127" s="55"/>
      <c r="HY127" s="55"/>
      <c r="HZ127" s="55"/>
      <c r="IA127" s="55"/>
      <c r="IB127" s="55"/>
      <c r="IC127" s="55"/>
      <c r="ID127" s="55"/>
      <c r="IE127" s="55"/>
      <c r="IF127" s="55"/>
      <c r="IG127" s="55"/>
      <c r="IH127" s="55"/>
      <c r="II127" s="55"/>
      <c r="IJ127" s="55"/>
      <c r="IK127" s="55"/>
      <c r="IL127" s="55"/>
      <c r="IM127" s="55"/>
      <c r="IN127" s="55"/>
      <c r="IO127" s="55"/>
    </row>
    <row r="128" spans="1:249" s="44" customFormat="1" ht="25.15" customHeight="1">
      <c r="A128" s="51">
        <f t="shared" si="8"/>
        <v>103</v>
      </c>
      <c r="B128" s="52" t="s">
        <v>127</v>
      </c>
      <c r="C128" s="53" t="s">
        <v>14</v>
      </c>
      <c r="D128" s="37">
        <v>12</v>
      </c>
      <c r="E128" s="36"/>
      <c r="F128" s="54"/>
      <c r="G128" s="48"/>
      <c r="H128" s="43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</row>
    <row r="129" spans="1:249" s="44" customFormat="1" ht="25.15" customHeight="1">
      <c r="A129" s="51">
        <f t="shared" si="8"/>
        <v>104</v>
      </c>
      <c r="B129" s="52" t="s">
        <v>125</v>
      </c>
      <c r="C129" s="53" t="s">
        <v>14</v>
      </c>
      <c r="D129" s="37">
        <v>6</v>
      </c>
      <c r="E129" s="36"/>
      <c r="F129" s="54"/>
      <c r="G129" s="55"/>
      <c r="H129" s="43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5"/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55"/>
      <c r="FH129" s="55"/>
      <c r="FI129" s="55"/>
      <c r="FJ129" s="55"/>
      <c r="FK129" s="55"/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5"/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5"/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5"/>
      <c r="HI129" s="55"/>
      <c r="HJ129" s="55"/>
      <c r="HK129" s="55"/>
      <c r="HL129" s="55"/>
      <c r="HM129" s="55"/>
      <c r="HN129" s="55"/>
      <c r="HO129" s="55"/>
      <c r="HP129" s="55"/>
      <c r="HQ129" s="55"/>
      <c r="HR129" s="55"/>
      <c r="HS129" s="55"/>
      <c r="HT129" s="55"/>
      <c r="HU129" s="55"/>
      <c r="HV129" s="55"/>
      <c r="HW129" s="55"/>
      <c r="HX129" s="55"/>
      <c r="HY129" s="55"/>
      <c r="HZ129" s="55"/>
      <c r="IA129" s="55"/>
      <c r="IB129" s="55"/>
      <c r="IC129" s="55"/>
      <c r="ID129" s="55"/>
      <c r="IE129" s="55"/>
      <c r="IF129" s="55"/>
      <c r="IG129" s="55"/>
      <c r="IH129" s="55"/>
      <c r="II129" s="55"/>
      <c r="IJ129" s="55"/>
      <c r="IK129" s="55"/>
      <c r="IL129" s="55"/>
      <c r="IM129" s="55"/>
      <c r="IN129" s="55"/>
      <c r="IO129" s="55"/>
    </row>
    <row r="130" spans="1:249" s="44" customFormat="1" ht="25.15" customHeight="1">
      <c r="A130" s="51">
        <f t="shared" si="8"/>
        <v>105</v>
      </c>
      <c r="B130" s="52" t="s">
        <v>128</v>
      </c>
      <c r="C130" s="53" t="s">
        <v>14</v>
      </c>
      <c r="D130" s="37">
        <v>4</v>
      </c>
      <c r="E130" s="36"/>
      <c r="F130" s="54"/>
      <c r="G130" s="55"/>
      <c r="H130" s="43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  <c r="EE130" s="55"/>
      <c r="EF130" s="55"/>
      <c r="EG130" s="55"/>
      <c r="EH130" s="55"/>
      <c r="EI130" s="55"/>
      <c r="EJ130" s="55"/>
      <c r="EK130" s="55"/>
      <c r="EL130" s="55"/>
      <c r="EM130" s="55"/>
      <c r="EN130" s="55"/>
      <c r="EO130" s="55"/>
      <c r="EP130" s="55"/>
      <c r="EQ130" s="55"/>
      <c r="ER130" s="55"/>
      <c r="ES130" s="55"/>
      <c r="ET130" s="55"/>
      <c r="EU130" s="55"/>
      <c r="EV130" s="55"/>
      <c r="EW130" s="55"/>
      <c r="EX130" s="55"/>
      <c r="EY130" s="55"/>
      <c r="EZ130" s="55"/>
      <c r="FA130" s="55"/>
      <c r="FB130" s="55"/>
      <c r="FC130" s="55"/>
      <c r="FD130" s="55"/>
      <c r="FE130" s="55"/>
      <c r="FF130" s="55"/>
      <c r="FG130" s="55"/>
      <c r="FH130" s="55"/>
      <c r="FI130" s="55"/>
      <c r="FJ130" s="55"/>
      <c r="FK130" s="55"/>
      <c r="FL130" s="55"/>
      <c r="FM130" s="55"/>
      <c r="FN130" s="55"/>
      <c r="FO130" s="55"/>
      <c r="FP130" s="55"/>
      <c r="FQ130" s="55"/>
      <c r="FR130" s="55"/>
      <c r="FS130" s="55"/>
      <c r="FT130" s="55"/>
      <c r="FU130" s="55"/>
      <c r="FV130" s="55"/>
      <c r="FW130" s="55"/>
      <c r="FX130" s="55"/>
      <c r="FY130" s="55"/>
      <c r="FZ130" s="55"/>
      <c r="GA130" s="55"/>
      <c r="GB130" s="55"/>
      <c r="GC130" s="55"/>
      <c r="GD130" s="55"/>
      <c r="GE130" s="55"/>
      <c r="GF130" s="55"/>
      <c r="GG130" s="55"/>
      <c r="GH130" s="55"/>
      <c r="GI130" s="55"/>
      <c r="GJ130" s="55"/>
      <c r="GK130" s="55"/>
      <c r="GL130" s="55"/>
      <c r="GM130" s="55"/>
      <c r="GN130" s="55"/>
      <c r="GO130" s="55"/>
      <c r="GP130" s="55"/>
      <c r="GQ130" s="55"/>
      <c r="GR130" s="55"/>
      <c r="GS130" s="55"/>
      <c r="GT130" s="55"/>
      <c r="GU130" s="55"/>
      <c r="GV130" s="55"/>
      <c r="GW130" s="55"/>
      <c r="GX130" s="55"/>
      <c r="GY130" s="55"/>
      <c r="GZ130" s="55"/>
      <c r="HA130" s="55"/>
      <c r="HB130" s="55"/>
      <c r="HC130" s="55"/>
      <c r="HD130" s="55"/>
      <c r="HE130" s="55"/>
      <c r="HF130" s="55"/>
      <c r="HG130" s="55"/>
      <c r="HH130" s="55"/>
      <c r="HI130" s="55"/>
      <c r="HJ130" s="55"/>
      <c r="HK130" s="55"/>
      <c r="HL130" s="55"/>
      <c r="HM130" s="55"/>
      <c r="HN130" s="55"/>
      <c r="HO130" s="55"/>
      <c r="HP130" s="55"/>
      <c r="HQ130" s="55"/>
      <c r="HR130" s="55"/>
      <c r="HS130" s="55"/>
      <c r="HT130" s="55"/>
      <c r="HU130" s="55"/>
      <c r="HV130" s="55"/>
      <c r="HW130" s="55"/>
      <c r="HX130" s="55"/>
      <c r="HY130" s="55"/>
      <c r="HZ130" s="55"/>
      <c r="IA130" s="55"/>
      <c r="IB130" s="55"/>
      <c r="IC130" s="55"/>
      <c r="ID130" s="55"/>
      <c r="IE130" s="55"/>
      <c r="IF130" s="55"/>
      <c r="IG130" s="55"/>
      <c r="IH130" s="55"/>
      <c r="II130" s="55"/>
      <c r="IJ130" s="55"/>
      <c r="IK130" s="55"/>
      <c r="IL130" s="55"/>
      <c r="IM130" s="55"/>
      <c r="IN130" s="55"/>
      <c r="IO130" s="55"/>
    </row>
    <row r="131" spans="1:249" s="44" customFormat="1" ht="25.15" customHeight="1" thickBot="1">
      <c r="A131" s="51">
        <f t="shared" si="8"/>
        <v>106</v>
      </c>
      <c r="B131" s="52" t="s">
        <v>15</v>
      </c>
      <c r="C131" s="53" t="s">
        <v>14</v>
      </c>
      <c r="D131" s="37">
        <v>1</v>
      </c>
      <c r="E131" s="36"/>
      <c r="F131" s="54"/>
      <c r="G131" s="55"/>
      <c r="H131" s="43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  <c r="EJ131" s="55"/>
      <c r="EK131" s="55"/>
      <c r="EL131" s="55"/>
      <c r="EM131" s="55"/>
      <c r="EN131" s="55"/>
      <c r="EO131" s="55"/>
      <c r="EP131" s="55"/>
      <c r="EQ131" s="55"/>
      <c r="ER131" s="55"/>
      <c r="ES131" s="55"/>
      <c r="ET131" s="55"/>
      <c r="EU131" s="55"/>
      <c r="EV131" s="55"/>
      <c r="EW131" s="55"/>
      <c r="EX131" s="55"/>
      <c r="EY131" s="55"/>
      <c r="EZ131" s="55"/>
      <c r="FA131" s="55"/>
      <c r="FB131" s="55"/>
      <c r="FC131" s="55"/>
      <c r="FD131" s="55"/>
      <c r="FE131" s="55"/>
      <c r="FF131" s="55"/>
      <c r="FG131" s="55"/>
      <c r="FH131" s="55"/>
      <c r="FI131" s="55"/>
      <c r="FJ131" s="55"/>
      <c r="FK131" s="55"/>
      <c r="FL131" s="55"/>
      <c r="FM131" s="55"/>
      <c r="FN131" s="55"/>
      <c r="FO131" s="55"/>
      <c r="FP131" s="55"/>
      <c r="FQ131" s="55"/>
      <c r="FR131" s="55"/>
      <c r="FS131" s="55"/>
      <c r="FT131" s="55"/>
      <c r="FU131" s="55"/>
      <c r="FV131" s="55"/>
      <c r="FW131" s="55"/>
      <c r="FX131" s="55"/>
      <c r="FY131" s="55"/>
      <c r="FZ131" s="55"/>
      <c r="GA131" s="55"/>
      <c r="GB131" s="55"/>
      <c r="GC131" s="55"/>
      <c r="GD131" s="55"/>
      <c r="GE131" s="55"/>
      <c r="GF131" s="55"/>
      <c r="GG131" s="55"/>
      <c r="GH131" s="55"/>
      <c r="GI131" s="55"/>
      <c r="GJ131" s="55"/>
      <c r="GK131" s="55"/>
      <c r="GL131" s="55"/>
      <c r="GM131" s="55"/>
      <c r="GN131" s="55"/>
      <c r="GO131" s="55"/>
      <c r="GP131" s="55"/>
      <c r="GQ131" s="55"/>
      <c r="GR131" s="55"/>
      <c r="GS131" s="55"/>
      <c r="GT131" s="55"/>
      <c r="GU131" s="55"/>
      <c r="GV131" s="55"/>
      <c r="GW131" s="55"/>
      <c r="GX131" s="55"/>
      <c r="GY131" s="55"/>
      <c r="GZ131" s="55"/>
      <c r="HA131" s="55"/>
      <c r="HB131" s="55"/>
      <c r="HC131" s="55"/>
      <c r="HD131" s="55"/>
      <c r="HE131" s="55"/>
      <c r="HF131" s="55"/>
      <c r="HG131" s="55"/>
      <c r="HH131" s="55"/>
      <c r="HI131" s="55"/>
      <c r="HJ131" s="55"/>
      <c r="HK131" s="55"/>
      <c r="HL131" s="55"/>
      <c r="HM131" s="55"/>
      <c r="HN131" s="55"/>
      <c r="HO131" s="55"/>
      <c r="HP131" s="55"/>
      <c r="HQ131" s="55"/>
      <c r="HR131" s="55"/>
      <c r="HS131" s="55"/>
      <c r="HT131" s="55"/>
      <c r="HU131" s="55"/>
      <c r="HV131" s="55"/>
      <c r="HW131" s="55"/>
      <c r="HX131" s="55"/>
      <c r="HY131" s="55"/>
      <c r="HZ131" s="55"/>
      <c r="IA131" s="55"/>
      <c r="IB131" s="55"/>
      <c r="IC131" s="55"/>
      <c r="ID131" s="55"/>
      <c r="IE131" s="55"/>
      <c r="IF131" s="55"/>
      <c r="IG131" s="55"/>
      <c r="IH131" s="55"/>
      <c r="II131" s="55"/>
      <c r="IJ131" s="55"/>
      <c r="IK131" s="55"/>
      <c r="IL131" s="55"/>
      <c r="IM131" s="55"/>
      <c r="IN131" s="55"/>
      <c r="IO131" s="55"/>
    </row>
    <row r="132" spans="1:249" ht="19.5" customHeight="1" thickBot="1">
      <c r="A132" s="96" t="s">
        <v>113</v>
      </c>
      <c r="B132" s="97"/>
      <c r="C132" s="9"/>
      <c r="D132" s="10"/>
      <c r="E132" s="11"/>
      <c r="F132" s="10"/>
      <c r="H132" s="43"/>
    </row>
    <row r="134" spans="1:249" ht="21" customHeight="1" thickBot="1">
      <c r="A134" s="93" t="s">
        <v>16</v>
      </c>
      <c r="B134" s="93"/>
      <c r="C134" s="93"/>
      <c r="D134" s="93"/>
      <c r="E134" s="93"/>
      <c r="F134" s="93"/>
    </row>
    <row r="135" spans="1:249" ht="17.45" customHeight="1">
      <c r="B135" s="94" t="str">
        <f>+A32</f>
        <v>TOTAL TRAVAUX  DE REVETEMENTS EXTERIEURS</v>
      </c>
      <c r="C135" s="95"/>
      <c r="D135" s="95"/>
      <c r="E135" s="95"/>
      <c r="F135" s="30"/>
    </row>
    <row r="136" spans="1:249" ht="17.45" customHeight="1">
      <c r="B136" s="83" t="str">
        <f>+A48</f>
        <v>TOTAL TRAVAUX DE MENUISERIE EXTERIEUR</v>
      </c>
      <c r="C136" s="84"/>
      <c r="D136" s="84"/>
      <c r="E136" s="84"/>
      <c r="F136" s="31"/>
    </row>
    <row r="137" spans="1:249" ht="17.45" customHeight="1">
      <c r="B137" s="83" t="str">
        <f>+A66</f>
        <v>TOTAL TRAVAUX D'ASSAINISSEMENT EXTERIEUR</v>
      </c>
      <c r="C137" s="84"/>
      <c r="D137" s="84"/>
      <c r="E137" s="84"/>
      <c r="F137" s="31"/>
    </row>
    <row r="138" spans="1:249" ht="17.45" customHeight="1">
      <c r="B138" s="83" t="str">
        <f>+A95</f>
        <v>TOTAL TRAVAUX D'ARROSAGE</v>
      </c>
      <c r="C138" s="84"/>
      <c r="D138" s="84"/>
      <c r="E138" s="84"/>
      <c r="F138" s="31"/>
    </row>
    <row r="139" spans="1:249" ht="17.45" customHeight="1">
      <c r="B139" s="83" t="str">
        <f>+A122</f>
        <v>TOTAL TRAVAUX DE PLANTATION</v>
      </c>
      <c r="C139" s="84"/>
      <c r="D139" s="84"/>
      <c r="E139" s="84"/>
      <c r="F139" s="31"/>
    </row>
    <row r="140" spans="1:249" ht="17.45" customHeight="1" thickBot="1">
      <c r="B140" s="85" t="str">
        <f>+A132</f>
        <v>TOTAL DIVERS</v>
      </c>
      <c r="C140" s="86"/>
      <c r="D140" s="86"/>
      <c r="E140" s="86"/>
      <c r="F140" s="32"/>
    </row>
    <row r="141" spans="1:249" ht="17.45" customHeight="1">
      <c r="B141" s="87" t="s">
        <v>114</v>
      </c>
      <c r="C141" s="88"/>
      <c r="D141" s="88"/>
      <c r="E141" s="88"/>
      <c r="F141" s="33"/>
    </row>
    <row r="142" spans="1:249" ht="17.45" customHeight="1">
      <c r="B142" s="89" t="s">
        <v>115</v>
      </c>
      <c r="C142" s="90"/>
      <c r="D142" s="90"/>
      <c r="E142" s="90"/>
      <c r="F142" s="34"/>
    </row>
    <row r="143" spans="1:249" ht="17.45" customHeight="1" thickBot="1">
      <c r="B143" s="91" t="s">
        <v>116</v>
      </c>
      <c r="C143" s="92"/>
      <c r="D143" s="92"/>
      <c r="E143" s="92"/>
      <c r="F143" s="35"/>
    </row>
  </sheetData>
  <mergeCells count="24">
    <mergeCell ref="A32:B32"/>
    <mergeCell ref="A1:F1"/>
    <mergeCell ref="A2:F2"/>
    <mergeCell ref="A3:A6"/>
    <mergeCell ref="B3:B6"/>
    <mergeCell ref="C3:C6"/>
    <mergeCell ref="D3:D6"/>
    <mergeCell ref="E3:E6"/>
    <mergeCell ref="F3:F6"/>
    <mergeCell ref="A48:B48"/>
    <mergeCell ref="A66:B66"/>
    <mergeCell ref="A95:B95"/>
    <mergeCell ref="A122:B122"/>
    <mergeCell ref="A132:B132"/>
    <mergeCell ref="A134:F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</mergeCells>
  <phoneticPr fontId="5" type="noConversion"/>
  <printOptions horizontalCentered="1"/>
  <pageMargins left="0.23622047244094491" right="0.23622047244094491" top="0.55118110236220474" bottom="0.62992125984251968" header="0.31496062992125984" footer="0.31496062992125984"/>
  <pageSetup paperSize="9" scale="70" fitToHeight="3" orientation="portrait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8C7434-9768-467F-B566-6F77F15D959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Benjoudi</dc:creator>
  <cp:lastModifiedBy>DELL</cp:lastModifiedBy>
  <cp:lastPrinted>2026-08-11T14:41:32Z</cp:lastPrinted>
  <dcterms:created xsi:type="dcterms:W3CDTF">2011-06-01T17:36:00Z</dcterms:created>
  <dcterms:modified xsi:type="dcterms:W3CDTF">2026-09-17T10:15:27Z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{9D8C7434-9768-467F-B566-6F77F15D9591}</vt:lpwstr>
  </property>
</Properties>
</file>