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DPEJ1\Desktop\AO 68J-INV-2026\"/>
    </mc:Choice>
  </mc:AlternateContent>
  <xr:revisionPtr revIDLastSave="0" documentId="13_ncr:1_{7DE91B08-A904-4017-8628-4C6FC6A949AB}" xr6:coauthVersionLast="47" xr6:coauthVersionMax="47" xr10:uidLastSave="{00000000-0000-0000-0000-000000000000}"/>
  <bookViews>
    <workbookView xWindow="-135" yWindow="-135" windowWidth="20760" windowHeight="11340" xr2:uid="{00000000-000D-0000-FFFF-FFFF00000000}"/>
  </bookViews>
  <sheets>
    <sheet name="BP AO 68J-INV-2026" sheetId="1" r:id="rId1"/>
  </sheets>
  <definedNames>
    <definedName name="__IntlFixup" hidden="1">TRUE</definedName>
    <definedName name="__IntlFixupTable" localSheetId="0" hidden="1">#REF!</definedName>
    <definedName name="__IntlFixupTable" hidden="1">#REF!</definedName>
    <definedName name="_2001" localSheetId="0">#REF!</definedName>
    <definedName name="_2001">#REF!</definedName>
    <definedName name="AAA">#REF!</definedName>
    <definedName name="aaaaaa" hidden="1">#REF!</definedName>
    <definedName name="_xlnm.Database" localSheetId="0">#REF!</definedName>
    <definedName name="_xlnm.Database">#REF!</definedName>
    <definedName name="bdp">#REF!</definedName>
    <definedName name="dsdd">#REF!</definedName>
    <definedName name="_xlnm.Print_Titles" localSheetId="0">'BP AO 68J-INV-2026'!$15:$16</definedName>
    <definedName name="jjhg">#REF!</definedName>
    <definedName name="mois">#REF!</definedName>
    <definedName name="MtOrdo">#REF!</definedName>
    <definedName name="n_Ordo">#REF!</definedName>
    <definedName name="QQQ">#REF!</definedName>
    <definedName name="sss" hidden="1">#REF!</definedName>
    <definedName name="VISA" localSheetId="0">#REF!</definedName>
    <definedName name="VISA">#REF!</definedName>
    <definedName name="ze">#REF!</definedName>
    <definedName name="_xlnm.Print_Area" localSheetId="0">'BP AO 68J-INV-2026'!$A$1:$F$146</definedName>
  </definedNames>
  <calcPr calcId="191029"/>
</workbook>
</file>

<file path=xl/calcChain.xml><?xml version="1.0" encoding="utf-8"?>
<calcChain xmlns="http://schemas.openxmlformats.org/spreadsheetml/2006/main">
  <c r="F74" i="1" l="1"/>
  <c r="F75" i="1"/>
  <c r="F76" i="1"/>
  <c r="F77" i="1"/>
  <c r="F78" i="1"/>
  <c r="F79" i="1"/>
  <c r="F80" i="1"/>
  <c r="F67" i="1"/>
  <c r="F68" i="1"/>
  <c r="F69" i="1"/>
  <c r="F61" i="1"/>
  <c r="F62" i="1"/>
  <c r="F63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115" i="1"/>
  <c r="F85" i="1"/>
  <c r="F87" i="1"/>
  <c r="F89" i="1"/>
  <c r="F91" i="1"/>
  <c r="F93" i="1"/>
  <c r="F94" i="1"/>
  <c r="F99" i="1"/>
  <c r="F101" i="1"/>
  <c r="F105" i="1"/>
  <c r="B139" i="1"/>
  <c r="B138" i="1"/>
  <c r="B137" i="1"/>
  <c r="A137" i="1"/>
  <c r="B136" i="1"/>
  <c r="A136" i="1"/>
  <c r="B135" i="1"/>
  <c r="A135" i="1"/>
  <c r="B134" i="1"/>
  <c r="A134" i="1"/>
  <c r="B133" i="1"/>
  <c r="A133" i="1"/>
  <c r="B132" i="1"/>
  <c r="A132" i="1"/>
  <c r="F129" i="1"/>
  <c r="F128" i="1"/>
  <c r="F127" i="1"/>
  <c r="F126" i="1"/>
  <c r="F123" i="1"/>
  <c r="F122" i="1"/>
  <c r="F119" i="1"/>
  <c r="F118" i="1"/>
  <c r="F117" i="1"/>
  <c r="F116" i="1"/>
  <c r="F114" i="1"/>
  <c r="F113" i="1"/>
  <c r="F112" i="1"/>
  <c r="F107" i="1"/>
  <c r="F106" i="1"/>
  <c r="F104" i="1"/>
  <c r="F103" i="1"/>
  <c r="F102" i="1"/>
  <c r="F100" i="1"/>
  <c r="F98" i="1"/>
  <c r="F97" i="1"/>
  <c r="F96" i="1"/>
  <c r="F95" i="1"/>
  <c r="F92" i="1"/>
  <c r="F90" i="1"/>
  <c r="F88" i="1"/>
  <c r="F86" i="1"/>
  <c r="F84" i="1"/>
  <c r="F73" i="1"/>
  <c r="F66" i="1"/>
  <c r="F60" i="1"/>
  <c r="A20" i="1"/>
  <c r="A21" i="1" s="1"/>
  <c r="A22" i="1" s="1"/>
  <c r="A23" i="1" s="1"/>
  <c r="A25" i="1" s="1"/>
  <c r="A26" i="1" s="1"/>
  <c r="A27" i="1" s="1"/>
  <c r="A28" i="1" s="1"/>
  <c r="A29" i="1" s="1"/>
  <c r="A30" i="1" s="1"/>
  <c r="A31" i="1" s="1"/>
  <c r="A32" i="1" s="1"/>
  <c r="A34" i="1" s="1"/>
  <c r="A35" i="1" s="1"/>
  <c r="A37" i="1" s="1"/>
  <c r="A38" i="1" s="1"/>
  <c r="A40" i="1" s="1"/>
  <c r="A41" i="1" s="1"/>
  <c r="A42" i="1" s="1"/>
  <c r="A44" i="1" s="1"/>
  <c r="A45" i="1" s="1"/>
  <c r="A46" i="1" s="1"/>
  <c r="A47" i="1" s="1"/>
  <c r="A49" i="1" s="1"/>
  <c r="A50" i="1" s="1"/>
  <c r="A51" i="1" s="1"/>
  <c r="A54" i="1" s="1"/>
  <c r="A56" i="1" s="1"/>
  <c r="A57" i="1" s="1"/>
  <c r="A60" i="1" s="1"/>
  <c r="A61" i="1" s="1"/>
  <c r="A62" i="1" s="1"/>
  <c r="A63" i="1" s="1"/>
  <c r="A66" i="1" s="1"/>
  <c r="A67" i="1" s="1"/>
  <c r="A68" i="1" s="1"/>
  <c r="A69" i="1" s="1"/>
  <c r="A73" i="1" s="1"/>
  <c r="A74" i="1" s="1"/>
  <c r="A76" i="1" s="1"/>
  <c r="A78" i="1" s="1"/>
  <c r="A79" i="1" s="1"/>
  <c r="A80" i="1" s="1"/>
  <c r="A84" i="1" s="1"/>
  <c r="A86" i="1" s="1"/>
  <c r="A88" i="1" s="1"/>
  <c r="A90" i="1" s="1"/>
  <c r="A92" i="1" s="1"/>
  <c r="A95" i="1" s="1"/>
  <c r="A96" i="1" s="1"/>
  <c r="A97" i="1" s="1"/>
  <c r="A98" i="1" s="1"/>
  <c r="A100" i="1" s="1"/>
  <c r="A102" i="1" s="1"/>
  <c r="A103" i="1" s="1"/>
  <c r="A104" i="1" s="1"/>
  <c r="A106" i="1" s="1"/>
  <c r="A107" i="1" s="1"/>
  <c r="A112" i="1" s="1"/>
  <c r="A113" i="1" s="1"/>
  <c r="A114" i="1" s="1"/>
  <c r="A116" i="1" s="1"/>
  <c r="A117" i="1" s="1"/>
  <c r="A118" i="1" s="1"/>
  <c r="A119" i="1" s="1"/>
  <c r="A122" i="1" s="1"/>
  <c r="A123" i="1" s="1"/>
  <c r="A126" i="1" s="1"/>
  <c r="A127" i="1" s="1"/>
  <c r="A128" i="1" s="1"/>
  <c r="A129" i="1" s="1"/>
  <c r="F19" i="1"/>
  <c r="F64" i="1" l="1"/>
  <c r="F133" i="1" s="1"/>
  <c r="F108" i="1"/>
  <c r="F136" i="1" s="1"/>
  <c r="F124" i="1"/>
  <c r="F138" i="1" s="1"/>
  <c r="F58" i="1"/>
  <c r="F132" i="1" s="1"/>
  <c r="F70" i="1"/>
  <c r="F134" i="1" s="1"/>
  <c r="F81" i="1"/>
  <c r="F135" i="1" s="1"/>
  <c r="F120" i="1"/>
  <c r="F137" i="1" s="1"/>
  <c r="F130" i="1"/>
  <c r="F139" i="1" s="1"/>
  <c r="F141" i="1" l="1"/>
  <c r="F142" i="1" l="1"/>
  <c r="F143" i="1" s="1"/>
</calcChain>
</file>

<file path=xl/sharedStrings.xml><?xml version="1.0" encoding="utf-8"?>
<sst xmlns="http://schemas.openxmlformats.org/spreadsheetml/2006/main" count="216" uniqueCount="149">
  <si>
    <t>N°</t>
  </si>
  <si>
    <t xml:space="preserve">Désignations des ouvrages </t>
  </si>
  <si>
    <t>U</t>
  </si>
  <si>
    <t>PRIX UNITE</t>
  </si>
  <si>
    <t>TOTAL</t>
  </si>
  <si>
    <t>A</t>
  </si>
  <si>
    <t>TERRASSEMENTS-GROS ŒUVRES</t>
  </si>
  <si>
    <t>TERRASSEMENTS</t>
  </si>
  <si>
    <t>Décapage et nivellement du terrain</t>
  </si>
  <si>
    <t>M2</t>
  </si>
  <si>
    <t>Fouilles en masse dans tout terrain y compris rocheux</t>
  </si>
  <si>
    <t>M3</t>
  </si>
  <si>
    <t>Fouilles en rigoles ou en puits dans tout terrain de toute nature y/c rocher</t>
  </si>
  <si>
    <t>Evacuation à la décharge publique ou mise en remblai</t>
  </si>
  <si>
    <t>Apport de terre en matériaux sélectionnés pour remblai</t>
  </si>
  <si>
    <t>BETON ET MACONNERIE EN FONDATIONS</t>
  </si>
  <si>
    <t>Béton de propreté</t>
  </si>
  <si>
    <t>Gros béton</t>
  </si>
  <si>
    <t>Béton cyclopéen en fondations</t>
  </si>
  <si>
    <t>Arase étanche</t>
  </si>
  <si>
    <t>M²</t>
  </si>
  <si>
    <t>Hérisson en pierre sèches</t>
  </si>
  <si>
    <t>Forme en béton de 0,13 m d’épaisseur y compris acier</t>
  </si>
  <si>
    <t xml:space="preserve">Béton pour béton armé en fondations pour tout ouvrage </t>
  </si>
  <si>
    <t>Armatures en acier HA pour béton armé en fondations pour tout ouvrage</t>
  </si>
  <si>
    <t>KG</t>
  </si>
  <si>
    <t>BETON ARME EN ELEVATION</t>
  </si>
  <si>
    <t>Béton pour béton armé en élévation pour tout ouvrage</t>
  </si>
  <si>
    <t>Armatures en acier HA pour béton arme en élévation pour tout ouvrage</t>
  </si>
  <si>
    <t>Planchers en corps creux :</t>
  </si>
  <si>
    <t>Planchers en hourdis de 15+5</t>
  </si>
  <si>
    <t>Planchers en hourdis de 25+5 à 8</t>
  </si>
  <si>
    <t>MACONNERIE ET CLOISONNEMENTS EN ELEVATION</t>
  </si>
  <si>
    <t xml:space="preserve">Double cloison en briques creuses de 6+8 trous  y /c  tête de double cloison </t>
  </si>
  <si>
    <t xml:space="preserve">Double cloison en briques creuses de 6+6 trous  y /c  tête de double cloison </t>
  </si>
  <si>
    <t>Simple cloisons en briques creuses de 8 trous</t>
  </si>
  <si>
    <t>DIVERS :</t>
  </si>
  <si>
    <t xml:space="preserve">Appuis de fenêtres </t>
  </si>
  <si>
    <t>ML</t>
  </si>
  <si>
    <t>Renformis en béton</t>
  </si>
  <si>
    <t xml:space="preserve">Dallette en béton armé y compris aciers </t>
  </si>
  <si>
    <t>Dallette couvre joint de dilatation y compris aciers</t>
  </si>
  <si>
    <t xml:space="preserve">ENDUITS </t>
  </si>
  <si>
    <t xml:space="preserve">Enduit extérieur en mortier ciment </t>
  </si>
  <si>
    <t>Enduit interieur au mortier de ciment sur murs et plafonds</t>
  </si>
  <si>
    <t xml:space="preserve">Façon nez d'acrotère en BA y/c égouttoir et enduit </t>
  </si>
  <si>
    <t>CANALISATION ET REGARDS</t>
  </si>
  <si>
    <t>Buses en PVC type assainissement série I :</t>
  </si>
  <si>
    <t>Buses en PVC type assainissement série I Diamétre 200mm</t>
  </si>
  <si>
    <t>Regards en Béton Armé:</t>
  </si>
  <si>
    <t>Regards non visitable de 40x40cm</t>
  </si>
  <si>
    <t>Regards visitable de 60x60cm</t>
  </si>
  <si>
    <t>TOTAL- TERRASSEMENTS-GROS ŒUVRES</t>
  </si>
  <si>
    <t>B</t>
  </si>
  <si>
    <t>ETANCHEITE</t>
  </si>
  <si>
    <t>Forme de pente y/c Chape de lissage</t>
  </si>
  <si>
    <t>Gorge pour solins</t>
  </si>
  <si>
    <t>Étanchéité Bicouche Auto-Protégée</t>
  </si>
  <si>
    <t>Relevés d’étanchéité auto-protégée:</t>
  </si>
  <si>
    <t>TOTAL-ETANCHEITE</t>
  </si>
  <si>
    <t>C</t>
  </si>
  <si>
    <t>REVETEMENTS DES SOLS ET MURS</t>
  </si>
  <si>
    <t xml:space="preserve">Sol en granito poli gris y/c plinthes en carreaux grés cérame </t>
  </si>
  <si>
    <t xml:space="preserve">Sol en granito lavé y/c plinthes </t>
  </si>
  <si>
    <t>Marche et contre marche en granito lavé yc Plinthe</t>
  </si>
  <si>
    <t xml:space="preserve">Revêtement en enduit GR </t>
  </si>
  <si>
    <t>TOTAL-EREVETEMENTS DES SOLS ET MURS</t>
  </si>
  <si>
    <t>D</t>
  </si>
  <si>
    <t>MENUISERIE  EN  ALUMINUM  -  BOIS  - FERRONNERIE</t>
  </si>
  <si>
    <t>BOIS ROUGE 1er CHOIX</t>
  </si>
  <si>
    <t>Portes à lames type salles</t>
  </si>
  <si>
    <t xml:space="preserve">Portes isoplanes pour placards y/c étagères </t>
  </si>
  <si>
    <t xml:space="preserve">ALUMINIUM 1er CHOIX </t>
  </si>
  <si>
    <t xml:space="preserve">Fenêtre ou baie vitrée en aluminium 1ier choix </t>
  </si>
  <si>
    <t xml:space="preserve">METAL GALVANISE A CHAUD </t>
  </si>
  <si>
    <t>Porte métallique grillagée de protection  GAC</t>
  </si>
  <si>
    <t>Grille métallique  de protection GAC</t>
  </si>
  <si>
    <t>Main courante métallique GAC</t>
  </si>
  <si>
    <t>TOTAL-MENUISERIE  EN  ALUMINUM  -  BOIS  - FERRONNERIE</t>
  </si>
  <si>
    <t>E</t>
  </si>
  <si>
    <t>ELECTRICITE COURANT FORT-COURANT FAIBLE</t>
  </si>
  <si>
    <t xml:space="preserve">BRANCHEMENT AU RESEAU EXISTANT </t>
  </si>
  <si>
    <t>Branchement au réseau d'électricité existant</t>
  </si>
  <si>
    <t>ENS</t>
  </si>
  <si>
    <t>PROTECTION  ELECTRIQUE</t>
  </si>
  <si>
    <t>Tableaux de protection secondaire</t>
  </si>
  <si>
    <t>CABLES BASSE TENSION  DE DISTRIBUTION PRIMAIRE :</t>
  </si>
  <si>
    <t>Câble U 1000 R02V 4x16+T mm²</t>
  </si>
  <si>
    <t>MISE A LA TERRE</t>
  </si>
  <si>
    <t xml:space="preserve"> Mise à la terre </t>
  </si>
  <si>
    <t>ECLAIRAGE DE SECURITE</t>
  </si>
  <si>
    <t>Bloc Autonome d'éclairage de securité</t>
  </si>
  <si>
    <t>DISTRIBUTION ECLAIRAGE ET PRISES DE COURANT</t>
  </si>
  <si>
    <t>DISTRIBUTION ECLAIRAGE</t>
  </si>
  <si>
    <t xml:space="preserve">Foyer lumineux double allumage </t>
  </si>
  <si>
    <t xml:space="preserve">Foyer lumineux commandé par télerupteur </t>
  </si>
  <si>
    <t>Foyers lumineux complémentaires</t>
  </si>
  <si>
    <t xml:space="preserve">Bouton poussoir </t>
  </si>
  <si>
    <t>DISTRIBUTION PRISES DE COURANT ET ALIMENTATIONS</t>
  </si>
  <si>
    <t xml:space="preserve">Prise de courant 2x16A+T </t>
  </si>
  <si>
    <t>LUSTRERIE</t>
  </si>
  <si>
    <t>Luminaire LED de 60x60 cm</t>
  </si>
  <si>
    <t>Hublot Etanche LED</t>
  </si>
  <si>
    <t>Projecteur de 100 w</t>
  </si>
  <si>
    <t>RESEAU EXTERIEUR</t>
  </si>
  <si>
    <t xml:space="preserve">Fouilles en Tranchées avec tubes double paroi  Ø 110 mm et buse 75 mm  </t>
  </si>
  <si>
    <t>Regards de 0,60 x 0,60 x 0.80</t>
  </si>
  <si>
    <t>TOTAL - ELECTRICITE COURANT FORT-COURANT FAIBLE</t>
  </si>
  <si>
    <t>F</t>
  </si>
  <si>
    <t>PLOMBERIE SANITAIRES-PROTECTION INCENDIE</t>
  </si>
  <si>
    <t>EVACUATIONS EAUX USEES, EAUX VANNES ET EAUX PLUVIALES</t>
  </si>
  <si>
    <t>Chutes et collecteurs en vidange en PVC:</t>
  </si>
  <si>
    <t>Chutes et collecteurs en vidange en PVC Ø 125 mm</t>
  </si>
  <si>
    <t>Gargouille en plomb laminé tout diamètre y cmapris crapaudine</t>
  </si>
  <si>
    <t>Gueulard en TFG tout diamètre</t>
  </si>
  <si>
    <t>PROTECTION CONTRE L'INCENDIE ET PRODUCTION D'EAU CHAUDE</t>
  </si>
  <si>
    <t>RIA (Robinet d'Incendie Armé) DN 25</t>
  </si>
  <si>
    <t>Distribution en tube acier galvanise DN40/49</t>
  </si>
  <si>
    <t>Ml</t>
  </si>
  <si>
    <t>Extincteur portatif à poudre polyvalente 9kg</t>
  </si>
  <si>
    <t>Extincteur portatif à CO2 5 kg</t>
  </si>
  <si>
    <t>TOTAL-PLOMBERIE SANITAIRES-PROTECTION INCENDIE</t>
  </si>
  <si>
    <t>G</t>
  </si>
  <si>
    <t>AMENAGEMENTS EXTERIEURS</t>
  </si>
  <si>
    <t>Dallage en béton reflué lissé y/c TV et armatures  pour trottoirs périphériques et cheminements</t>
  </si>
  <si>
    <t xml:space="preserve">Branchement au réseau eau incendie exisatant </t>
  </si>
  <si>
    <t>TOTAL-AMENAGEMENTS EXTERIEURS</t>
  </si>
  <si>
    <t>H</t>
  </si>
  <si>
    <t xml:space="preserve">PEINTURE </t>
  </si>
  <si>
    <t>Peinture Griffi Sur Mur Exterieur</t>
  </si>
  <si>
    <t>Peinture vinylique  sur murs et plafonds intérieurs</t>
  </si>
  <si>
    <t>Peinture glycérophtalique sur menuiseries bois</t>
  </si>
  <si>
    <t>Peinture laquée sur menuiserie métallique</t>
  </si>
  <si>
    <t xml:space="preserve">TOTAL-PEINTURE-SIGNALISATION </t>
  </si>
  <si>
    <t>ACADEMIE REGIONALE D’EDUCATIONET DE FORMATION</t>
  </si>
  <si>
    <t>DE LA REGION CASABLANCA-SETTAT</t>
  </si>
  <si>
    <t>DIRECTION PROVINCIALE D’EL JADIDA</t>
  </si>
  <si>
    <t>APPEL D’OFFRES OUVERT NATIONAL AU « RABAIS OU A MAJORATION »</t>
  </si>
  <si>
    <t>BORDEREAU DES PRIX  RABAIS OU MAJORATION</t>
  </si>
  <si>
    <t>TOTAL HT</t>
  </si>
  <si>
    <t xml:space="preserve"> TOTAL TTC</t>
  </si>
  <si>
    <t xml:space="preserve">TVA 20% </t>
  </si>
  <si>
    <t>RABAIS OU MAJORATION EN %</t>
  </si>
  <si>
    <t>RABAIS OU MAJORATION EN VALEUR</t>
  </si>
  <si>
    <t xml:space="preserve"> TOTAL APRES RABAIS OU MAJORATION  </t>
  </si>
  <si>
    <t>Hors Taxe</t>
  </si>
  <si>
    <t xml:space="preserve">QUANTITE </t>
  </si>
  <si>
    <r>
      <t>Objet</t>
    </r>
    <r>
      <rPr>
        <b/>
        <sz val="10"/>
        <color theme="1"/>
        <rFont val="Cambria"/>
        <family val="1"/>
      </rPr>
      <t xml:space="preserve"> : </t>
    </r>
    <r>
      <rPr>
        <b/>
        <sz val="12"/>
        <color theme="1"/>
        <rFont val="Cambria"/>
        <family val="1"/>
      </rPr>
      <t>TRAVAUX D’EXTENSION DE L’ECOLE TNINE  CHTOUKA, PAR (6) SIX SALLES DE CLASSE, A LA COMMUNE TERRITORIALE CHTOUKA. PROVINCE D’EL JADIDA.</t>
    </r>
  </si>
  <si>
    <t>N° : 68J/INV/2026 DU 20/10/2026 à 10H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</si>
</sst>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\ _F_-;\-* #,##0\ _F_-;_-* &quot;-&quot;??\ _F_-;_-@_-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u/>
      <sz val="12"/>
      <color theme="1"/>
      <name val="Tw Cen MT"/>
      <family val="2"/>
    </font>
    <font>
      <sz val="12"/>
      <color theme="1"/>
      <name val="Tw Cen MT"/>
      <family val="2"/>
    </font>
    <font>
      <b/>
      <sz val="12"/>
      <color theme="1"/>
      <name val="Tw Cen MT"/>
      <family val="2"/>
    </font>
    <font>
      <sz val="12"/>
      <name val="Tw Cen MT"/>
      <family val="2"/>
    </font>
    <font>
      <b/>
      <sz val="12"/>
      <name val="Tw Cen MT"/>
      <family val="2"/>
    </font>
    <font>
      <sz val="10"/>
      <name val="Arial"/>
      <family val="2"/>
    </font>
    <font>
      <b/>
      <sz val="10"/>
      <color theme="3" tint="-0.249977111117893"/>
      <name val="Calibri"/>
      <family val="2"/>
      <scheme val="minor"/>
    </font>
    <font>
      <b/>
      <sz val="14"/>
      <name val="Cambria"/>
      <family val="2"/>
      <scheme val="major"/>
    </font>
    <font>
      <b/>
      <i/>
      <u/>
      <sz val="11"/>
      <color theme="1"/>
      <name val="Cambria"/>
      <family val="1"/>
    </font>
    <font>
      <b/>
      <sz val="10"/>
      <color theme="1"/>
      <name val="Cambria"/>
      <family val="1"/>
    </font>
    <font>
      <b/>
      <sz val="12"/>
      <color theme="1"/>
      <name val="Cambria"/>
      <family val="1"/>
    </font>
    <font>
      <b/>
      <sz val="14"/>
      <color rgb="FFC00000"/>
      <name val="Calibri"/>
      <family val="2"/>
      <scheme val="minor"/>
    </font>
    <font>
      <b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9" fontId="2" fillId="0" borderId="0" applyFont="0" applyFill="0" applyBorder="0" applyAlignment="0" applyProtection="0"/>
    <xf numFmtId="0" fontId="8" fillId="4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</cellStyleXfs>
  <cellXfs count="77">
    <xf numFmtId="0" fontId="0" fillId="0" borderId="0" xfId="0"/>
    <xf numFmtId="0" fontId="4" fillId="2" borderId="0" xfId="1" applyFont="1" applyFill="1"/>
    <xf numFmtId="0" fontId="4" fillId="2" borderId="5" xfId="1" applyFont="1" applyFill="1" applyBorder="1"/>
    <xf numFmtId="0" fontId="5" fillId="2" borderId="10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vertical="center" wrapText="1"/>
    </xf>
    <xf numFmtId="0" fontId="4" fillId="2" borderId="10" xfId="2" applyFont="1" applyFill="1" applyBorder="1" applyAlignment="1">
      <alignment horizontal="center" vertical="center"/>
    </xf>
    <xf numFmtId="164" fontId="6" fillId="2" borderId="10" xfId="3" applyFont="1" applyFill="1" applyBorder="1" applyAlignment="1">
      <alignment horizontal="center" vertical="center"/>
    </xf>
    <xf numFmtId="164" fontId="6" fillId="2" borderId="10" xfId="3" applyFont="1" applyFill="1" applyBorder="1"/>
    <xf numFmtId="4" fontId="6" fillId="2" borderId="11" xfId="1" applyNumberFormat="1" applyFont="1" applyFill="1" applyBorder="1" applyAlignment="1">
      <alignment horizontal="center" vertical="center"/>
    </xf>
    <xf numFmtId="0" fontId="4" fillId="2" borderId="0" xfId="2" applyFont="1" applyFill="1"/>
    <xf numFmtId="3" fontId="4" fillId="2" borderId="12" xfId="1" applyNumberFormat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left" vertical="center"/>
    </xf>
    <xf numFmtId="0" fontId="4" fillId="2" borderId="14" xfId="1" applyFont="1" applyFill="1" applyBorder="1" applyAlignment="1">
      <alignment horizontal="center" vertical="center"/>
    </xf>
    <xf numFmtId="4" fontId="6" fillId="2" borderId="14" xfId="1" applyNumberFormat="1" applyFont="1" applyFill="1" applyBorder="1" applyAlignment="1">
      <alignment horizontal="center" vertical="center"/>
    </xf>
    <xf numFmtId="2" fontId="4" fillId="2" borderId="10" xfId="1" applyNumberFormat="1" applyFont="1" applyFill="1" applyBorder="1" applyAlignment="1">
      <alignment horizontal="left" vertical="center"/>
    </xf>
    <xf numFmtId="2" fontId="4" fillId="2" borderId="10" xfId="1" applyNumberFormat="1" applyFont="1" applyFill="1" applyBorder="1" applyAlignment="1">
      <alignment horizontal="left" vertical="center" shrinkToFit="1"/>
    </xf>
    <xf numFmtId="4" fontId="7" fillId="3" borderId="16" xfId="1" applyNumberFormat="1" applyFont="1" applyFill="1" applyBorder="1" applyAlignment="1">
      <alignment horizontal="center" vertical="center"/>
    </xf>
    <xf numFmtId="0" fontId="4" fillId="2" borderId="15" xfId="1" quotePrefix="1" applyFont="1" applyFill="1" applyBorder="1" applyAlignment="1">
      <alignment horizontal="center" vertical="center"/>
    </xf>
    <xf numFmtId="3" fontId="4" fillId="2" borderId="13" xfId="1" applyNumberFormat="1" applyFont="1" applyFill="1" applyBorder="1" applyAlignment="1">
      <alignment horizontal="center"/>
    </xf>
    <xf numFmtId="4" fontId="6" fillId="2" borderId="13" xfId="1" applyNumberFormat="1" applyFont="1" applyFill="1" applyBorder="1" applyAlignment="1">
      <alignment horizontal="center"/>
    </xf>
    <xf numFmtId="2" fontId="5" fillId="2" borderId="10" xfId="1" applyNumberFormat="1" applyFont="1" applyFill="1" applyBorder="1" applyAlignment="1">
      <alignment horizontal="left" vertical="center"/>
    </xf>
    <xf numFmtId="4" fontId="6" fillId="2" borderId="13" xfId="1" applyNumberFormat="1" applyFont="1" applyFill="1" applyBorder="1" applyAlignment="1">
      <alignment horizontal="center" vertical="center"/>
    </xf>
    <xf numFmtId="2" fontId="4" fillId="2" borderId="17" xfId="1" applyNumberFormat="1" applyFont="1" applyFill="1" applyBorder="1" applyAlignment="1">
      <alignment horizontal="left" vertical="center"/>
    </xf>
    <xf numFmtId="2" fontId="4" fillId="2" borderId="10" xfId="1" applyNumberFormat="1" applyFont="1" applyFill="1" applyBorder="1" applyAlignment="1">
      <alignment horizontal="left" vertical="center" wrapText="1"/>
    </xf>
    <xf numFmtId="0" fontId="5" fillId="2" borderId="14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vertical="center" wrapText="1"/>
    </xf>
    <xf numFmtId="0" fontId="4" fillId="2" borderId="14" xfId="2" applyFont="1" applyFill="1" applyBorder="1" applyAlignment="1">
      <alignment horizontal="center" vertical="center"/>
    </xf>
    <xf numFmtId="164" fontId="6" fillId="2" borderId="14" xfId="3" applyFont="1" applyFill="1" applyBorder="1" applyAlignment="1">
      <alignment horizontal="center" vertical="center"/>
    </xf>
    <xf numFmtId="164" fontId="6" fillId="2" borderId="14" xfId="3" applyFont="1" applyFill="1" applyBorder="1"/>
    <xf numFmtId="2" fontId="4" fillId="2" borderId="21" xfId="1" applyNumberFormat="1" applyFont="1" applyFill="1" applyBorder="1" applyAlignment="1">
      <alignment horizontal="left" vertical="center"/>
    </xf>
    <xf numFmtId="0" fontId="5" fillId="2" borderId="0" xfId="1" applyFont="1" applyFill="1"/>
    <xf numFmtId="3" fontId="4" fillId="2" borderId="18" xfId="1" applyNumberFormat="1" applyFont="1" applyFill="1" applyBorder="1" applyAlignment="1">
      <alignment horizontal="center" vertical="center"/>
    </xf>
    <xf numFmtId="3" fontId="4" fillId="2" borderId="19" xfId="1" applyNumberFormat="1" applyFont="1" applyFill="1" applyBorder="1" applyAlignment="1">
      <alignment horizontal="center" vertical="center"/>
    </xf>
    <xf numFmtId="3" fontId="6" fillId="2" borderId="19" xfId="1" applyNumberFormat="1" applyFont="1" applyFill="1" applyBorder="1" applyAlignment="1">
      <alignment horizontal="center" vertical="center"/>
    </xf>
    <xf numFmtId="3" fontId="6" fillId="2" borderId="23" xfId="1" applyNumberFormat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left" vertical="center"/>
    </xf>
    <xf numFmtId="0" fontId="5" fillId="2" borderId="19" xfId="1" applyFont="1" applyFill="1" applyBorder="1" applyAlignment="1">
      <alignment horizontal="left" vertical="center"/>
    </xf>
    <xf numFmtId="0" fontId="6" fillId="2" borderId="19" xfId="1" applyFont="1" applyFill="1" applyBorder="1" applyAlignment="1">
      <alignment horizontal="left" vertical="center"/>
    </xf>
    <xf numFmtId="0" fontId="6" fillId="2" borderId="20" xfId="1" applyFont="1" applyFill="1" applyBorder="1" applyAlignment="1">
      <alignment horizontal="left" vertical="center"/>
    </xf>
    <xf numFmtId="3" fontId="5" fillId="2" borderId="15" xfId="1" applyNumberFormat="1" applyFont="1" applyFill="1" applyBorder="1" applyAlignment="1">
      <alignment horizontal="center" vertical="center"/>
    </xf>
    <xf numFmtId="4" fontId="4" fillId="2" borderId="0" xfId="1" applyNumberFormat="1" applyFont="1" applyFill="1" applyAlignment="1">
      <alignment horizontal="right" vertical="center"/>
    </xf>
    <xf numFmtId="4" fontId="6" fillId="2" borderId="0" xfId="1" applyNumberFormat="1" applyFont="1" applyFill="1" applyAlignment="1">
      <alignment horizontal="right" vertical="center"/>
    </xf>
    <xf numFmtId="4" fontId="6" fillId="2" borderId="0" xfId="1" applyNumberFormat="1" applyFont="1" applyFill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9" fillId="0" borderId="0" xfId="32" applyFont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3" fontId="4" fillId="2" borderId="25" xfId="1" applyNumberFormat="1" applyFont="1" applyFill="1" applyBorder="1" applyAlignment="1">
      <alignment horizontal="center" vertical="center"/>
    </xf>
    <xf numFmtId="3" fontId="4" fillId="2" borderId="26" xfId="1" applyNumberFormat="1" applyFont="1" applyFill="1" applyBorder="1" applyAlignment="1">
      <alignment horizontal="center" vertical="center"/>
    </xf>
    <xf numFmtId="3" fontId="6" fillId="2" borderId="26" xfId="1" applyNumberFormat="1" applyFont="1" applyFill="1" applyBorder="1" applyAlignment="1">
      <alignment horizontal="center" vertical="center"/>
    </xf>
    <xf numFmtId="3" fontId="6" fillId="2" borderId="27" xfId="1" applyNumberFormat="1" applyFont="1" applyFill="1" applyBorder="1" applyAlignment="1">
      <alignment horizontal="center" vertical="center"/>
    </xf>
    <xf numFmtId="4" fontId="7" fillId="3" borderId="13" xfId="1" applyNumberFormat="1" applyFont="1" applyFill="1" applyBorder="1" applyAlignment="1">
      <alignment horizontal="center" vertical="center"/>
    </xf>
    <xf numFmtId="4" fontId="6" fillId="3" borderId="13" xfId="1" applyNumberFormat="1" applyFont="1" applyFill="1" applyBorder="1" applyAlignment="1">
      <alignment horizontal="center" vertical="center"/>
    </xf>
    <xf numFmtId="4" fontId="7" fillId="5" borderId="3" xfId="1" applyNumberFormat="1" applyFont="1" applyFill="1" applyBorder="1" applyAlignment="1">
      <alignment horizontal="center" vertical="center"/>
    </xf>
    <xf numFmtId="4" fontId="7" fillId="5" borderId="8" xfId="1" applyNumberFormat="1" applyFont="1" applyFill="1" applyBorder="1" applyAlignment="1">
      <alignment horizontal="center" vertical="center"/>
    </xf>
    <xf numFmtId="4" fontId="7" fillId="5" borderId="4" xfId="1" applyNumberFormat="1" applyFont="1" applyFill="1" applyBorder="1" applyAlignment="1">
      <alignment horizontal="center" vertical="center"/>
    </xf>
    <xf numFmtId="4" fontId="7" fillId="5" borderId="9" xfId="1" applyNumberFormat="1" applyFont="1" applyFill="1" applyBorder="1" applyAlignment="1">
      <alignment horizontal="center" vertical="center"/>
    </xf>
    <xf numFmtId="0" fontId="14" fillId="0" borderId="0" xfId="32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5" fillId="2" borderId="18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5" fillId="5" borderId="6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4" fontId="7" fillId="5" borderId="2" xfId="1" applyNumberFormat="1" applyFont="1" applyFill="1" applyBorder="1" applyAlignment="1">
      <alignment horizontal="center" vertical="center" wrapText="1"/>
    </xf>
    <xf numFmtId="4" fontId="7" fillId="5" borderId="7" xfId="1" applyNumberFormat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9" fillId="0" borderId="0" xfId="32" applyFont="1" applyAlignment="1">
      <alignment horizontal="center" vertical="center" wrapText="1"/>
    </xf>
    <xf numFmtId="0" fontId="10" fillId="0" borderId="0" xfId="32" applyFont="1" applyAlignment="1">
      <alignment horizontal="center" vertical="center" wrapText="1"/>
    </xf>
    <xf numFmtId="0" fontId="13" fillId="0" borderId="13" xfId="32" applyFont="1" applyBorder="1" applyAlignment="1">
      <alignment horizontal="right" vertical="center"/>
    </xf>
    <xf numFmtId="0" fontId="5" fillId="2" borderId="22" xfId="1" applyFont="1" applyFill="1" applyBorder="1" applyAlignment="1">
      <alignment horizontal="center" vertical="center"/>
    </xf>
    <xf numFmtId="0" fontId="15" fillId="2" borderId="13" xfId="1" applyFont="1" applyFill="1" applyBorder="1" applyAlignment="1">
      <alignment horizontal="right" vertical="center"/>
    </xf>
  </cellXfs>
  <cellStyles count="33">
    <cellStyle name="Euro" xfId="4" xr:uid="{00000000-0005-0000-0000-000000000000}"/>
    <cellStyle name="Milliers 2" xfId="5" xr:uid="{00000000-0005-0000-0000-000001000000}"/>
    <cellStyle name="Milliers 3" xfId="6" xr:uid="{00000000-0005-0000-0000-000002000000}"/>
    <cellStyle name="Milliers 3 2" xfId="3" xr:uid="{00000000-0005-0000-0000-000003000000}"/>
    <cellStyle name="Milliers 3 2 2" xfId="7" xr:uid="{00000000-0005-0000-0000-000004000000}"/>
    <cellStyle name="Milliers 3 2 2 2" xfId="8" xr:uid="{00000000-0005-0000-0000-000005000000}"/>
    <cellStyle name="Milliers 3 2 2 3" xfId="9" xr:uid="{00000000-0005-0000-0000-000006000000}"/>
    <cellStyle name="Milliers 3 2 3" xfId="10" xr:uid="{00000000-0005-0000-0000-000007000000}"/>
    <cellStyle name="Milliers 3 2 3 2" xfId="11" xr:uid="{00000000-0005-0000-0000-000008000000}"/>
    <cellStyle name="Milliers 3 3" xfId="12" xr:uid="{00000000-0005-0000-0000-000009000000}"/>
    <cellStyle name="Milliers 4" xfId="13" xr:uid="{00000000-0005-0000-0000-00000A000000}"/>
    <cellStyle name="Normal" xfId="0" builtinId="0"/>
    <cellStyle name="Normal 2" xfId="14" xr:uid="{00000000-0005-0000-0000-00000C000000}"/>
    <cellStyle name="Normal 2 2" xfId="15" xr:uid="{00000000-0005-0000-0000-00000D000000}"/>
    <cellStyle name="Normal 2_BRD" xfId="16" xr:uid="{00000000-0005-0000-0000-00000E000000}"/>
    <cellStyle name="Normal 3" xfId="17" xr:uid="{00000000-0005-0000-0000-00000F000000}"/>
    <cellStyle name="Normal 3 2" xfId="18" xr:uid="{00000000-0005-0000-0000-000010000000}"/>
    <cellStyle name="Normal 3 2 2" xfId="2" xr:uid="{00000000-0005-0000-0000-000011000000}"/>
    <cellStyle name="Normal 3 2 2 2" xfId="19" xr:uid="{00000000-0005-0000-0000-000012000000}"/>
    <cellStyle name="Normal 3 2 2 3" xfId="20" xr:uid="{00000000-0005-0000-0000-000013000000}"/>
    <cellStyle name="Normal 3 2 2 3 2" xfId="21" xr:uid="{00000000-0005-0000-0000-000014000000}"/>
    <cellStyle name="Normal 3 2 2 6" xfId="22" xr:uid="{00000000-0005-0000-0000-000015000000}"/>
    <cellStyle name="Normal 3 2 3" xfId="23" xr:uid="{00000000-0005-0000-0000-000016000000}"/>
    <cellStyle name="Normal 3 2 3 2" xfId="24" xr:uid="{00000000-0005-0000-0000-000017000000}"/>
    <cellStyle name="Normal 3 3" xfId="25" xr:uid="{00000000-0005-0000-0000-000018000000}"/>
    <cellStyle name="Normal 4" xfId="1" xr:uid="{00000000-0005-0000-0000-000019000000}"/>
    <cellStyle name="Normal 4 2" xfId="26" xr:uid="{00000000-0005-0000-0000-00001A000000}"/>
    <cellStyle name="Normal 5" xfId="27" xr:uid="{00000000-0005-0000-0000-00001B000000}"/>
    <cellStyle name="Normal 6" xfId="32" xr:uid="{00000000-0005-0000-0000-00001C000000}"/>
    <cellStyle name="Pourcentage 2" xfId="28" xr:uid="{00000000-0005-0000-0000-00001D000000}"/>
    <cellStyle name="Standard_Anpassen der Amortisation" xfId="29" xr:uid="{00000000-0005-0000-0000-00001E000000}"/>
    <cellStyle name="Währung [0]_Budget" xfId="30" xr:uid="{00000000-0005-0000-0000-00001F000000}"/>
    <cellStyle name="Währung_Budget" xfId="31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2381250</xdr:colOff>
      <xdr:row>0</xdr:row>
      <xdr:rowOff>66675</xdr:rowOff>
    </xdr:from>
    <xdr:to>
      <xdr:col>3</xdr:col>
      <xdr:colOff>685800</xdr:colOff>
      <xdr:row>3</xdr:row>
      <xdr:rowOff>9249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66675"/>
          <a:ext cx="2933700" cy="5426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4:IK151"/>
  <sheetViews>
    <sheetView tabSelected="1" view="pageBreakPreview" topLeftCell="A43" zoomScaleSheetLayoutView="100" workbookViewId="0">
      <selection activeCell="H15" sqref="H15"/>
    </sheetView>
  </sheetViews>
  <sheetFormatPr baseColWidth="10" defaultColWidth="11.42578125" defaultRowHeight="15.75" x14ac:dyDescent="0.25"/>
  <cols>
    <col min="1" max="1" width="5.7109375" style="44" customWidth="1"/>
    <col min="2" max="2" width="64.7109375" style="45" customWidth="1"/>
    <col min="3" max="3" width="4.7109375" style="46" customWidth="1"/>
    <col min="4" max="4" width="14" style="43" customWidth="1"/>
    <col min="5" max="5" width="14.7109375" style="43" customWidth="1"/>
    <col min="6" max="6" width="21.85546875" style="43" customWidth="1"/>
    <col min="7" max="16384" width="11.42578125" style="1"/>
  </cols>
  <sheetData>
    <row r="4" spans="1:245" x14ac:dyDescent="0.25">
      <c r="A4" s="72" t="s">
        <v>134</v>
      </c>
      <c r="B4" s="72"/>
      <c r="C4" s="72"/>
      <c r="D4" s="72"/>
      <c r="E4" s="72"/>
      <c r="F4" s="72"/>
    </row>
    <row r="5" spans="1:245" x14ac:dyDescent="0.25">
      <c r="A5" s="72" t="s">
        <v>135</v>
      </c>
      <c r="B5" s="72"/>
      <c r="C5" s="72"/>
      <c r="D5" s="72"/>
      <c r="E5" s="72"/>
      <c r="F5" s="72"/>
    </row>
    <row r="6" spans="1:245" x14ac:dyDescent="0.25">
      <c r="A6" s="72" t="s">
        <v>136</v>
      </c>
      <c r="B6" s="72"/>
      <c r="C6" s="72"/>
      <c r="D6" s="72"/>
      <c r="E6" s="72"/>
      <c r="F6" s="72"/>
    </row>
    <row r="7" spans="1:245" x14ac:dyDescent="0.25">
      <c r="A7" s="47"/>
      <c r="B7" s="47"/>
      <c r="C7" s="47"/>
      <c r="D7" s="47"/>
      <c r="E7" s="47"/>
      <c r="F7" s="47"/>
    </row>
    <row r="8" spans="1:245" ht="24" customHeight="1" x14ac:dyDescent="0.25">
      <c r="A8" s="73" t="s">
        <v>137</v>
      </c>
      <c r="B8" s="73"/>
      <c r="C8" s="73"/>
      <c r="D8" s="73"/>
      <c r="E8" s="73"/>
      <c r="F8" s="73"/>
    </row>
    <row r="9" spans="1:245" ht="18" x14ac:dyDescent="0.25">
      <c r="A9" s="73" t="s">
        <v>148</v>
      </c>
      <c r="B9" s="73"/>
      <c r="C9" s="73"/>
      <c r="D9" s="73"/>
      <c r="E9" s="73"/>
      <c r="F9" s="73"/>
    </row>
    <row r="10" spans="1:245" x14ac:dyDescent="0.25">
      <c r="A10" s="46"/>
    </row>
    <row r="11" spans="1:245" ht="41.25" customHeight="1" x14ac:dyDescent="0.25">
      <c r="A11" s="60" t="s">
        <v>147</v>
      </c>
      <c r="B11" s="60"/>
      <c r="C11" s="60"/>
      <c r="D11" s="60"/>
      <c r="E11" s="60"/>
      <c r="F11" s="60"/>
    </row>
    <row r="12" spans="1:245" x14ac:dyDescent="0.25">
      <c r="A12" s="1"/>
      <c r="B12" s="1"/>
      <c r="C12" s="1"/>
      <c r="D12" s="1"/>
      <c r="E12" s="1"/>
      <c r="F12" s="1"/>
    </row>
    <row r="13" spans="1:245" ht="18.75" x14ac:dyDescent="0.25">
      <c r="A13" s="59" t="s">
        <v>138</v>
      </c>
      <c r="B13" s="59"/>
      <c r="C13" s="59"/>
      <c r="D13" s="59"/>
      <c r="E13" s="59"/>
      <c r="F13" s="59"/>
    </row>
    <row r="14" spans="1:245" ht="0.95" customHeight="1" thickBot="1" x14ac:dyDescent="0.3">
      <c r="A14" s="48"/>
      <c r="B14" s="48"/>
      <c r="C14" s="48"/>
      <c r="D14" s="48"/>
      <c r="E14" s="48"/>
      <c r="F14" s="48"/>
    </row>
    <row r="15" spans="1:245" s="2" customFormat="1" ht="13.5" customHeight="1" thickBot="1" x14ac:dyDescent="0.3">
      <c r="A15" s="64" t="s">
        <v>0</v>
      </c>
      <c r="B15" s="66" t="s">
        <v>1</v>
      </c>
      <c r="C15" s="66" t="s">
        <v>2</v>
      </c>
      <c r="D15" s="68" t="s">
        <v>146</v>
      </c>
      <c r="E15" s="55" t="s">
        <v>3</v>
      </c>
      <c r="F15" s="57" t="s">
        <v>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</row>
    <row r="16" spans="1:245" s="2" customFormat="1" ht="20.25" customHeight="1" thickBot="1" x14ac:dyDescent="0.3">
      <c r="A16" s="65"/>
      <c r="B16" s="67"/>
      <c r="C16" s="67"/>
      <c r="D16" s="69"/>
      <c r="E16" s="56" t="s">
        <v>145</v>
      </c>
      <c r="F16" s="5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</row>
    <row r="17" spans="1:6" s="9" customFormat="1" ht="22.5" customHeight="1" x14ac:dyDescent="0.25">
      <c r="A17" s="3" t="s">
        <v>5</v>
      </c>
      <c r="B17" s="4" t="s">
        <v>6</v>
      </c>
      <c r="C17" s="5"/>
      <c r="D17" s="6"/>
      <c r="E17" s="7"/>
      <c r="F17" s="8"/>
    </row>
    <row r="18" spans="1:6" ht="18.75" customHeight="1" x14ac:dyDescent="0.25">
      <c r="A18" s="10"/>
      <c r="B18" s="11" t="s">
        <v>7</v>
      </c>
      <c r="C18" s="12"/>
      <c r="D18" s="13"/>
      <c r="E18" s="13"/>
      <c r="F18" s="8"/>
    </row>
    <row r="19" spans="1:6" ht="18.75" customHeight="1" x14ac:dyDescent="0.25">
      <c r="A19" s="10">
        <v>1</v>
      </c>
      <c r="B19" s="14" t="s">
        <v>8</v>
      </c>
      <c r="C19" s="12" t="s">
        <v>9</v>
      </c>
      <c r="D19" s="13">
        <v>200</v>
      </c>
      <c r="E19" s="13">
        <v>20</v>
      </c>
      <c r="F19" s="8">
        <f>D19*E19</f>
        <v>4000</v>
      </c>
    </row>
    <row r="20" spans="1:6" ht="19.5" customHeight="1" x14ac:dyDescent="0.25">
      <c r="A20" s="10">
        <f>+A19+1</f>
        <v>2</v>
      </c>
      <c r="B20" s="14" t="s">
        <v>10</v>
      </c>
      <c r="C20" s="12" t="s">
        <v>11</v>
      </c>
      <c r="D20" s="13">
        <v>70</v>
      </c>
      <c r="E20" s="13">
        <v>35</v>
      </c>
      <c r="F20" s="8">
        <f t="shared" ref="F20:F57" si="0">D20*E20</f>
        <v>2450</v>
      </c>
    </row>
    <row r="21" spans="1:6" ht="19.5" customHeight="1" x14ac:dyDescent="0.25">
      <c r="A21" s="10">
        <f>+A20+1</f>
        <v>3</v>
      </c>
      <c r="B21" s="14" t="s">
        <v>12</v>
      </c>
      <c r="C21" s="12" t="s">
        <v>11</v>
      </c>
      <c r="D21" s="13">
        <v>270</v>
      </c>
      <c r="E21" s="13">
        <v>35</v>
      </c>
      <c r="F21" s="8">
        <f t="shared" si="0"/>
        <v>9450</v>
      </c>
    </row>
    <row r="22" spans="1:6" ht="19.5" customHeight="1" x14ac:dyDescent="0.25">
      <c r="A22" s="10">
        <f>+A21+1</f>
        <v>4</v>
      </c>
      <c r="B22" s="14" t="s">
        <v>13</v>
      </c>
      <c r="C22" s="12" t="s">
        <v>11</v>
      </c>
      <c r="D22" s="13">
        <v>320</v>
      </c>
      <c r="E22" s="13">
        <v>30</v>
      </c>
      <c r="F22" s="8">
        <f t="shared" si="0"/>
        <v>9600</v>
      </c>
    </row>
    <row r="23" spans="1:6" ht="19.5" customHeight="1" x14ac:dyDescent="0.25">
      <c r="A23" s="10">
        <f>+A22+1</f>
        <v>5</v>
      </c>
      <c r="B23" s="14" t="s">
        <v>14</v>
      </c>
      <c r="C23" s="12" t="s">
        <v>11</v>
      </c>
      <c r="D23" s="13">
        <v>80</v>
      </c>
      <c r="E23" s="13">
        <v>100</v>
      </c>
      <c r="F23" s="8">
        <f t="shared" si="0"/>
        <v>8000</v>
      </c>
    </row>
    <row r="24" spans="1:6" ht="18.75" customHeight="1" x14ac:dyDescent="0.25">
      <c r="A24" s="10"/>
      <c r="B24" s="11" t="s">
        <v>15</v>
      </c>
      <c r="C24" s="12"/>
      <c r="D24" s="13"/>
      <c r="E24" s="13"/>
      <c r="F24" s="8">
        <f t="shared" si="0"/>
        <v>0</v>
      </c>
    </row>
    <row r="25" spans="1:6" ht="19.5" customHeight="1" x14ac:dyDescent="0.25">
      <c r="A25" s="10">
        <f>+A23+1</f>
        <v>6</v>
      </c>
      <c r="B25" s="14" t="s">
        <v>16</v>
      </c>
      <c r="C25" s="12" t="s">
        <v>11</v>
      </c>
      <c r="D25" s="13">
        <v>10</v>
      </c>
      <c r="E25" s="13">
        <v>500</v>
      </c>
      <c r="F25" s="8">
        <f t="shared" si="0"/>
        <v>5000</v>
      </c>
    </row>
    <row r="26" spans="1:6" ht="19.5" customHeight="1" x14ac:dyDescent="0.25">
      <c r="A26" s="10">
        <f>+A25+1</f>
        <v>7</v>
      </c>
      <c r="B26" s="14" t="s">
        <v>17</v>
      </c>
      <c r="C26" s="12" t="s">
        <v>11</v>
      </c>
      <c r="D26" s="13">
        <v>66</v>
      </c>
      <c r="E26" s="13">
        <v>550</v>
      </c>
      <c r="F26" s="8">
        <f t="shared" si="0"/>
        <v>36300</v>
      </c>
    </row>
    <row r="27" spans="1:6" ht="19.5" customHeight="1" x14ac:dyDescent="0.25">
      <c r="A27" s="10">
        <f t="shared" ref="A27:A32" si="1">+A26+1</f>
        <v>8</v>
      </c>
      <c r="B27" s="14" t="s">
        <v>18</v>
      </c>
      <c r="C27" s="12" t="s">
        <v>11</v>
      </c>
      <c r="D27" s="13">
        <v>43</v>
      </c>
      <c r="E27" s="13">
        <v>350</v>
      </c>
      <c r="F27" s="8">
        <f t="shared" si="0"/>
        <v>15050</v>
      </c>
    </row>
    <row r="28" spans="1:6" ht="19.5" customHeight="1" x14ac:dyDescent="0.25">
      <c r="A28" s="10">
        <f t="shared" si="1"/>
        <v>9</v>
      </c>
      <c r="B28" s="14" t="s">
        <v>19</v>
      </c>
      <c r="C28" s="12" t="s">
        <v>20</v>
      </c>
      <c r="D28" s="13">
        <v>46</v>
      </c>
      <c r="E28" s="13">
        <v>70</v>
      </c>
      <c r="F28" s="8">
        <f t="shared" si="0"/>
        <v>3220</v>
      </c>
    </row>
    <row r="29" spans="1:6" ht="19.5" customHeight="1" x14ac:dyDescent="0.25">
      <c r="A29" s="10">
        <f t="shared" si="1"/>
        <v>10</v>
      </c>
      <c r="B29" s="14" t="s">
        <v>21</v>
      </c>
      <c r="C29" s="12" t="s">
        <v>20</v>
      </c>
      <c r="D29" s="13">
        <v>200</v>
      </c>
      <c r="E29" s="13">
        <v>40</v>
      </c>
      <c r="F29" s="8">
        <f t="shared" si="0"/>
        <v>8000</v>
      </c>
    </row>
    <row r="30" spans="1:6" ht="19.5" customHeight="1" x14ac:dyDescent="0.25">
      <c r="A30" s="10">
        <f t="shared" si="1"/>
        <v>11</v>
      </c>
      <c r="B30" s="14" t="s">
        <v>22</v>
      </c>
      <c r="C30" s="12" t="s">
        <v>20</v>
      </c>
      <c r="D30" s="13">
        <v>200</v>
      </c>
      <c r="E30" s="13">
        <v>150</v>
      </c>
      <c r="F30" s="8">
        <f t="shared" si="0"/>
        <v>30000</v>
      </c>
    </row>
    <row r="31" spans="1:6" ht="19.5" customHeight="1" x14ac:dyDescent="0.25">
      <c r="A31" s="10">
        <f t="shared" si="1"/>
        <v>12</v>
      </c>
      <c r="B31" s="14" t="s">
        <v>23</v>
      </c>
      <c r="C31" s="12" t="s">
        <v>11</v>
      </c>
      <c r="D31" s="13">
        <v>70</v>
      </c>
      <c r="E31" s="13">
        <v>1100</v>
      </c>
      <c r="F31" s="8">
        <f t="shared" si="0"/>
        <v>77000</v>
      </c>
    </row>
    <row r="32" spans="1:6" ht="19.5" customHeight="1" x14ac:dyDescent="0.25">
      <c r="A32" s="10">
        <f t="shared" si="1"/>
        <v>13</v>
      </c>
      <c r="B32" s="14" t="s">
        <v>24</v>
      </c>
      <c r="C32" s="12" t="s">
        <v>25</v>
      </c>
      <c r="D32" s="13">
        <v>6617</v>
      </c>
      <c r="E32" s="13">
        <v>13</v>
      </c>
      <c r="F32" s="8">
        <f t="shared" si="0"/>
        <v>86021</v>
      </c>
    </row>
    <row r="33" spans="1:6" ht="18.75" customHeight="1" x14ac:dyDescent="0.25">
      <c r="A33" s="10"/>
      <c r="B33" s="11" t="s">
        <v>26</v>
      </c>
      <c r="C33" s="12"/>
      <c r="D33" s="13"/>
      <c r="E33" s="13"/>
      <c r="F33" s="8">
        <f t="shared" si="0"/>
        <v>0</v>
      </c>
    </row>
    <row r="34" spans="1:6" ht="19.5" customHeight="1" x14ac:dyDescent="0.25">
      <c r="A34" s="10">
        <f>+A32+1</f>
        <v>14</v>
      </c>
      <c r="B34" s="14" t="s">
        <v>27</v>
      </c>
      <c r="C34" s="12" t="s">
        <v>11</v>
      </c>
      <c r="D34" s="13">
        <v>72</v>
      </c>
      <c r="E34" s="13">
        <v>1200</v>
      </c>
      <c r="F34" s="8">
        <f t="shared" si="0"/>
        <v>86400</v>
      </c>
    </row>
    <row r="35" spans="1:6" ht="19.5" customHeight="1" x14ac:dyDescent="0.25">
      <c r="A35" s="10">
        <f>+A34+1</f>
        <v>15</v>
      </c>
      <c r="B35" s="14" t="s">
        <v>28</v>
      </c>
      <c r="C35" s="12" t="s">
        <v>25</v>
      </c>
      <c r="D35" s="13">
        <v>10381</v>
      </c>
      <c r="E35" s="13">
        <v>13.5</v>
      </c>
      <c r="F35" s="8">
        <f t="shared" si="0"/>
        <v>140143.5</v>
      </c>
    </row>
    <row r="36" spans="1:6" ht="19.5" customHeight="1" x14ac:dyDescent="0.25">
      <c r="A36" s="10"/>
      <c r="B36" s="11" t="s">
        <v>29</v>
      </c>
      <c r="C36" s="12"/>
      <c r="D36" s="13"/>
      <c r="E36" s="13"/>
      <c r="F36" s="8">
        <f t="shared" si="0"/>
        <v>0</v>
      </c>
    </row>
    <row r="37" spans="1:6" ht="19.5" customHeight="1" x14ac:dyDescent="0.25">
      <c r="A37" s="10">
        <f>A35+1</f>
        <v>16</v>
      </c>
      <c r="B37" s="14" t="s">
        <v>30</v>
      </c>
      <c r="C37" s="12" t="s">
        <v>20</v>
      </c>
      <c r="D37" s="13">
        <v>80</v>
      </c>
      <c r="E37" s="13">
        <v>180</v>
      </c>
      <c r="F37" s="8">
        <f t="shared" si="0"/>
        <v>14400</v>
      </c>
    </row>
    <row r="38" spans="1:6" ht="19.5" customHeight="1" x14ac:dyDescent="0.25">
      <c r="A38" s="10">
        <f>+A37+1</f>
        <v>17</v>
      </c>
      <c r="B38" s="14" t="s">
        <v>31</v>
      </c>
      <c r="C38" s="12" t="s">
        <v>20</v>
      </c>
      <c r="D38" s="13">
        <v>310</v>
      </c>
      <c r="E38" s="13">
        <v>330</v>
      </c>
      <c r="F38" s="8">
        <f t="shared" si="0"/>
        <v>102300</v>
      </c>
    </row>
    <row r="39" spans="1:6" ht="18.75" customHeight="1" x14ac:dyDescent="0.25">
      <c r="A39" s="10"/>
      <c r="B39" s="11" t="s">
        <v>32</v>
      </c>
      <c r="C39" s="12"/>
      <c r="D39" s="13"/>
      <c r="E39" s="13"/>
      <c r="F39" s="8">
        <f t="shared" si="0"/>
        <v>0</v>
      </c>
    </row>
    <row r="40" spans="1:6" ht="19.5" customHeight="1" x14ac:dyDescent="0.25">
      <c r="A40" s="10">
        <f>1+A38</f>
        <v>18</v>
      </c>
      <c r="B40" s="15" t="s">
        <v>33</v>
      </c>
      <c r="C40" s="12" t="s">
        <v>20</v>
      </c>
      <c r="D40" s="13">
        <v>328</v>
      </c>
      <c r="E40" s="13">
        <v>180</v>
      </c>
      <c r="F40" s="8">
        <f t="shared" si="0"/>
        <v>59040</v>
      </c>
    </row>
    <row r="41" spans="1:6" ht="19.5" customHeight="1" x14ac:dyDescent="0.25">
      <c r="A41" s="10">
        <f>1+A40</f>
        <v>19</v>
      </c>
      <c r="B41" s="15" t="s">
        <v>34</v>
      </c>
      <c r="C41" s="12" t="s">
        <v>20</v>
      </c>
      <c r="D41" s="13">
        <v>85</v>
      </c>
      <c r="E41" s="13">
        <v>150</v>
      </c>
      <c r="F41" s="8">
        <f t="shared" si="0"/>
        <v>12750</v>
      </c>
    </row>
    <row r="42" spans="1:6" ht="19.5" customHeight="1" x14ac:dyDescent="0.25">
      <c r="A42" s="10">
        <f>1+A41</f>
        <v>20</v>
      </c>
      <c r="B42" s="14" t="s">
        <v>35</v>
      </c>
      <c r="C42" s="12" t="s">
        <v>20</v>
      </c>
      <c r="D42" s="13">
        <v>12</v>
      </c>
      <c r="E42" s="13">
        <v>110</v>
      </c>
      <c r="F42" s="8">
        <f t="shared" si="0"/>
        <v>1320</v>
      </c>
    </row>
    <row r="43" spans="1:6" ht="18.75" customHeight="1" x14ac:dyDescent="0.25">
      <c r="A43" s="10"/>
      <c r="B43" s="11" t="s">
        <v>36</v>
      </c>
      <c r="C43" s="12"/>
      <c r="D43" s="13"/>
      <c r="E43" s="13"/>
      <c r="F43" s="8">
        <f t="shared" si="0"/>
        <v>0</v>
      </c>
    </row>
    <row r="44" spans="1:6" ht="19.5" customHeight="1" x14ac:dyDescent="0.25">
      <c r="A44" s="10">
        <f>+A42+1</f>
        <v>21</v>
      </c>
      <c r="B44" s="14" t="s">
        <v>37</v>
      </c>
      <c r="C44" s="12" t="s">
        <v>38</v>
      </c>
      <c r="D44" s="13">
        <v>48</v>
      </c>
      <c r="E44" s="13">
        <v>100</v>
      </c>
      <c r="F44" s="8">
        <f t="shared" si="0"/>
        <v>4800</v>
      </c>
    </row>
    <row r="45" spans="1:6" ht="19.5" customHeight="1" x14ac:dyDescent="0.25">
      <c r="A45" s="10">
        <f>+A44+1</f>
        <v>22</v>
      </c>
      <c r="B45" s="14" t="s">
        <v>39</v>
      </c>
      <c r="C45" s="12" t="s">
        <v>20</v>
      </c>
      <c r="D45" s="13">
        <v>5</v>
      </c>
      <c r="E45" s="13">
        <v>90</v>
      </c>
      <c r="F45" s="8">
        <f t="shared" si="0"/>
        <v>450</v>
      </c>
    </row>
    <row r="46" spans="1:6" ht="19.5" customHeight="1" x14ac:dyDescent="0.25">
      <c r="A46" s="10">
        <f>+A45+1</f>
        <v>23</v>
      </c>
      <c r="B46" s="14" t="s">
        <v>40</v>
      </c>
      <c r="C46" s="12" t="s">
        <v>20</v>
      </c>
      <c r="D46" s="13">
        <v>25</v>
      </c>
      <c r="E46" s="13">
        <v>110</v>
      </c>
      <c r="F46" s="8">
        <f t="shared" si="0"/>
        <v>2750</v>
      </c>
    </row>
    <row r="47" spans="1:6" ht="19.5" customHeight="1" x14ac:dyDescent="0.25">
      <c r="A47" s="10">
        <f>+A46+1</f>
        <v>24</v>
      </c>
      <c r="B47" s="14" t="s">
        <v>41</v>
      </c>
      <c r="C47" s="12" t="s">
        <v>38</v>
      </c>
      <c r="D47" s="13">
        <v>9</v>
      </c>
      <c r="E47" s="13">
        <v>100</v>
      </c>
      <c r="F47" s="8">
        <f t="shared" si="0"/>
        <v>900</v>
      </c>
    </row>
    <row r="48" spans="1:6" ht="18.75" customHeight="1" x14ac:dyDescent="0.25">
      <c r="A48" s="10"/>
      <c r="B48" s="11" t="s">
        <v>42</v>
      </c>
      <c r="C48" s="12"/>
      <c r="D48" s="13"/>
      <c r="E48" s="13"/>
      <c r="F48" s="8">
        <f t="shared" si="0"/>
        <v>0</v>
      </c>
    </row>
    <row r="49" spans="1:6" ht="19.5" customHeight="1" x14ac:dyDescent="0.25">
      <c r="A49" s="10">
        <f>A47+1</f>
        <v>25</v>
      </c>
      <c r="B49" s="14" t="s">
        <v>43</v>
      </c>
      <c r="C49" s="12" t="s">
        <v>20</v>
      </c>
      <c r="D49" s="13">
        <v>612</v>
      </c>
      <c r="E49" s="13">
        <v>40</v>
      </c>
      <c r="F49" s="8">
        <f t="shared" si="0"/>
        <v>24480</v>
      </c>
    </row>
    <row r="50" spans="1:6" ht="19.5" customHeight="1" x14ac:dyDescent="0.25">
      <c r="A50" s="10">
        <f>+A49+1</f>
        <v>26</v>
      </c>
      <c r="B50" s="14" t="s">
        <v>44</v>
      </c>
      <c r="C50" s="12" t="s">
        <v>20</v>
      </c>
      <c r="D50" s="13">
        <v>1005</v>
      </c>
      <c r="E50" s="13">
        <v>40</v>
      </c>
      <c r="F50" s="8">
        <f t="shared" si="0"/>
        <v>40200</v>
      </c>
    </row>
    <row r="51" spans="1:6" ht="19.5" customHeight="1" x14ac:dyDescent="0.25">
      <c r="A51" s="10">
        <f>+A50+1</f>
        <v>27</v>
      </c>
      <c r="B51" s="14" t="s">
        <v>45</v>
      </c>
      <c r="C51" s="12" t="s">
        <v>38</v>
      </c>
      <c r="D51" s="13">
        <v>79</v>
      </c>
      <c r="E51" s="13">
        <v>35</v>
      </c>
      <c r="F51" s="8">
        <f t="shared" si="0"/>
        <v>2765</v>
      </c>
    </row>
    <row r="52" spans="1:6" ht="18.75" customHeight="1" x14ac:dyDescent="0.25">
      <c r="A52" s="10"/>
      <c r="B52" s="11" t="s">
        <v>46</v>
      </c>
      <c r="C52" s="12"/>
      <c r="D52" s="13"/>
      <c r="E52" s="13"/>
      <c r="F52" s="8">
        <f t="shared" si="0"/>
        <v>0</v>
      </c>
    </row>
    <row r="53" spans="1:6" ht="19.5" customHeight="1" x14ac:dyDescent="0.25">
      <c r="A53" s="10"/>
      <c r="B53" s="14" t="s">
        <v>47</v>
      </c>
      <c r="C53" s="12"/>
      <c r="D53" s="13"/>
      <c r="E53" s="13"/>
      <c r="F53" s="8">
        <f t="shared" si="0"/>
        <v>0</v>
      </c>
    </row>
    <row r="54" spans="1:6" ht="19.5" customHeight="1" x14ac:dyDescent="0.25">
      <c r="A54" s="10">
        <f>A51+1</f>
        <v>28</v>
      </c>
      <c r="B54" s="14" t="s">
        <v>48</v>
      </c>
      <c r="C54" s="12" t="s">
        <v>38</v>
      </c>
      <c r="D54" s="13">
        <v>32</v>
      </c>
      <c r="E54" s="13">
        <v>170</v>
      </c>
      <c r="F54" s="8">
        <f t="shared" si="0"/>
        <v>5440</v>
      </c>
    </row>
    <row r="55" spans="1:6" ht="19.5" customHeight="1" x14ac:dyDescent="0.25">
      <c r="A55" s="10"/>
      <c r="B55" s="14" t="s">
        <v>49</v>
      </c>
      <c r="C55" s="12"/>
      <c r="D55" s="13"/>
      <c r="E55" s="13"/>
      <c r="F55" s="8">
        <f t="shared" si="0"/>
        <v>0</v>
      </c>
    </row>
    <row r="56" spans="1:6" ht="19.5" customHeight="1" x14ac:dyDescent="0.25">
      <c r="A56" s="10">
        <f>+A54+1</f>
        <v>29</v>
      </c>
      <c r="B56" s="14" t="s">
        <v>50</v>
      </c>
      <c r="C56" s="12" t="s">
        <v>2</v>
      </c>
      <c r="D56" s="13">
        <v>3</v>
      </c>
      <c r="E56" s="13">
        <v>450</v>
      </c>
      <c r="F56" s="8">
        <f t="shared" si="0"/>
        <v>1350</v>
      </c>
    </row>
    <row r="57" spans="1:6" ht="19.5" customHeight="1" x14ac:dyDescent="0.25">
      <c r="A57" s="10">
        <f>+A56+1</f>
        <v>30</v>
      </c>
      <c r="B57" s="14" t="s">
        <v>51</v>
      </c>
      <c r="C57" s="12" t="s">
        <v>2</v>
      </c>
      <c r="D57" s="13">
        <v>2</v>
      </c>
      <c r="E57" s="13">
        <v>550</v>
      </c>
      <c r="F57" s="8">
        <f t="shared" si="0"/>
        <v>1100</v>
      </c>
    </row>
    <row r="58" spans="1:6" ht="24.95" customHeight="1" x14ac:dyDescent="0.25">
      <c r="A58" s="70" t="s">
        <v>52</v>
      </c>
      <c r="B58" s="71"/>
      <c r="C58" s="71"/>
      <c r="D58" s="71"/>
      <c r="E58" s="71"/>
      <c r="F58" s="16">
        <f>SUM(F18:F57)</f>
        <v>794679.5</v>
      </c>
    </row>
    <row r="59" spans="1:6" s="9" customFormat="1" ht="22.5" customHeight="1" x14ac:dyDescent="0.25">
      <c r="A59" s="3" t="s">
        <v>53</v>
      </c>
      <c r="B59" s="4" t="s">
        <v>54</v>
      </c>
      <c r="C59" s="5"/>
      <c r="D59" s="6"/>
      <c r="E59" s="7"/>
      <c r="F59" s="8"/>
    </row>
    <row r="60" spans="1:6" ht="19.5" customHeight="1" x14ac:dyDescent="0.25">
      <c r="A60" s="10">
        <f>A57+1</f>
        <v>31</v>
      </c>
      <c r="B60" s="14" t="s">
        <v>55</v>
      </c>
      <c r="C60" s="12" t="s">
        <v>20</v>
      </c>
      <c r="D60" s="13">
        <v>250</v>
      </c>
      <c r="E60" s="13">
        <v>50</v>
      </c>
      <c r="F60" s="8">
        <f>D60*E60</f>
        <v>12500</v>
      </c>
    </row>
    <row r="61" spans="1:6" ht="19.5" customHeight="1" x14ac:dyDescent="0.25">
      <c r="A61" s="10">
        <f>+A60+1</f>
        <v>32</v>
      </c>
      <c r="B61" s="14" t="s">
        <v>56</v>
      </c>
      <c r="C61" s="12" t="s">
        <v>38</v>
      </c>
      <c r="D61" s="13">
        <v>79</v>
      </c>
      <c r="E61" s="13">
        <v>35</v>
      </c>
      <c r="F61" s="8">
        <f t="shared" ref="F61:F63" si="2">D61*E61</f>
        <v>2765</v>
      </c>
    </row>
    <row r="62" spans="1:6" ht="19.5" customHeight="1" x14ac:dyDescent="0.25">
      <c r="A62" s="10">
        <f>+A61+1</f>
        <v>33</v>
      </c>
      <c r="B62" s="14" t="s">
        <v>57</v>
      </c>
      <c r="C62" s="12" t="s">
        <v>20</v>
      </c>
      <c r="D62" s="13">
        <v>250</v>
      </c>
      <c r="E62" s="13">
        <v>150</v>
      </c>
      <c r="F62" s="8">
        <f t="shared" si="2"/>
        <v>37500</v>
      </c>
    </row>
    <row r="63" spans="1:6" ht="19.5" customHeight="1" x14ac:dyDescent="0.25">
      <c r="A63" s="10">
        <f>+A62+1</f>
        <v>34</v>
      </c>
      <c r="B63" s="14" t="s">
        <v>58</v>
      </c>
      <c r="C63" s="12" t="s">
        <v>38</v>
      </c>
      <c r="D63" s="13">
        <v>79</v>
      </c>
      <c r="E63" s="13">
        <v>80</v>
      </c>
      <c r="F63" s="8">
        <f t="shared" si="2"/>
        <v>6320</v>
      </c>
    </row>
    <row r="64" spans="1:6" ht="24.95" customHeight="1" x14ac:dyDescent="0.25">
      <c r="A64" s="70" t="s">
        <v>59</v>
      </c>
      <c r="B64" s="71"/>
      <c r="C64" s="71"/>
      <c r="D64" s="71"/>
      <c r="E64" s="71"/>
      <c r="F64" s="16">
        <f>SUM(F60:F63)</f>
        <v>59085</v>
      </c>
    </row>
    <row r="65" spans="1:6" s="9" customFormat="1" ht="22.5" customHeight="1" x14ac:dyDescent="0.25">
      <c r="A65" s="3" t="s">
        <v>60</v>
      </c>
      <c r="B65" s="4" t="s">
        <v>61</v>
      </c>
      <c r="C65" s="5"/>
      <c r="D65" s="6"/>
      <c r="E65" s="7"/>
      <c r="F65" s="8"/>
    </row>
    <row r="66" spans="1:6" ht="19.5" customHeight="1" x14ac:dyDescent="0.25">
      <c r="A66" s="10">
        <f>A63+1</f>
        <v>35</v>
      </c>
      <c r="B66" s="14" t="s">
        <v>62</v>
      </c>
      <c r="C66" s="12" t="s">
        <v>20</v>
      </c>
      <c r="D66" s="13">
        <v>354</v>
      </c>
      <c r="E66" s="13">
        <v>150</v>
      </c>
      <c r="F66" s="8">
        <f>D66*E66</f>
        <v>53100</v>
      </c>
    </row>
    <row r="67" spans="1:6" ht="19.5" customHeight="1" x14ac:dyDescent="0.25">
      <c r="A67" s="10">
        <f>A66+1</f>
        <v>36</v>
      </c>
      <c r="B67" s="14" t="s">
        <v>63</v>
      </c>
      <c r="C67" s="12" t="s">
        <v>20</v>
      </c>
      <c r="D67" s="13">
        <v>132</v>
      </c>
      <c r="E67" s="13">
        <v>100</v>
      </c>
      <c r="F67" s="8">
        <f t="shared" ref="F67:F69" si="3">D67*E67</f>
        <v>13200</v>
      </c>
    </row>
    <row r="68" spans="1:6" ht="19.5" customHeight="1" x14ac:dyDescent="0.25">
      <c r="A68" s="10">
        <f>A67+1</f>
        <v>37</v>
      </c>
      <c r="B68" s="14" t="s">
        <v>64</v>
      </c>
      <c r="C68" s="12" t="s">
        <v>38</v>
      </c>
      <c r="D68" s="13">
        <v>34</v>
      </c>
      <c r="E68" s="13">
        <v>150</v>
      </c>
      <c r="F68" s="8">
        <f t="shared" si="3"/>
        <v>5100</v>
      </c>
    </row>
    <row r="69" spans="1:6" ht="19.5" customHeight="1" x14ac:dyDescent="0.25">
      <c r="A69" s="10">
        <f>A68+1</f>
        <v>38</v>
      </c>
      <c r="B69" s="14" t="s">
        <v>65</v>
      </c>
      <c r="C69" s="12" t="s">
        <v>20</v>
      </c>
      <c r="D69" s="13">
        <v>73</v>
      </c>
      <c r="E69" s="13">
        <v>110</v>
      </c>
      <c r="F69" s="8">
        <f t="shared" si="3"/>
        <v>8030</v>
      </c>
    </row>
    <row r="70" spans="1:6" ht="24.95" customHeight="1" x14ac:dyDescent="0.25">
      <c r="A70" s="70" t="s">
        <v>66</v>
      </c>
      <c r="B70" s="71"/>
      <c r="C70" s="71"/>
      <c r="D70" s="71"/>
      <c r="E70" s="71"/>
      <c r="F70" s="16">
        <f>SUM(F66:F69)</f>
        <v>79430</v>
      </c>
    </row>
    <row r="71" spans="1:6" s="9" customFormat="1" ht="22.5" customHeight="1" x14ac:dyDescent="0.25">
      <c r="A71" s="3" t="s">
        <v>67</v>
      </c>
      <c r="B71" s="4" t="s">
        <v>68</v>
      </c>
      <c r="C71" s="5"/>
      <c r="D71" s="6"/>
      <c r="E71" s="7"/>
      <c r="F71" s="8"/>
    </row>
    <row r="72" spans="1:6" ht="17.25" customHeight="1" x14ac:dyDescent="0.25">
      <c r="A72" s="17"/>
      <c r="B72" s="11" t="s">
        <v>69</v>
      </c>
      <c r="C72" s="18"/>
      <c r="D72" s="19"/>
      <c r="E72" s="19"/>
      <c r="F72" s="19"/>
    </row>
    <row r="73" spans="1:6" ht="19.5" customHeight="1" x14ac:dyDescent="0.25">
      <c r="A73" s="10">
        <f>A69+1</f>
        <v>39</v>
      </c>
      <c r="B73" s="14" t="s">
        <v>70</v>
      </c>
      <c r="C73" s="12" t="s">
        <v>20</v>
      </c>
      <c r="D73" s="13">
        <v>14</v>
      </c>
      <c r="E73" s="13">
        <v>850</v>
      </c>
      <c r="F73" s="8">
        <f>D73*E73</f>
        <v>11900</v>
      </c>
    </row>
    <row r="74" spans="1:6" ht="19.5" customHeight="1" x14ac:dyDescent="0.25">
      <c r="A74" s="10">
        <f>+A73+1</f>
        <v>40</v>
      </c>
      <c r="B74" s="14" t="s">
        <v>71</v>
      </c>
      <c r="C74" s="12" t="s">
        <v>20</v>
      </c>
      <c r="D74" s="13">
        <v>23</v>
      </c>
      <c r="E74" s="13">
        <v>800</v>
      </c>
      <c r="F74" s="8">
        <f t="shared" ref="F74:F80" si="4">D74*E74</f>
        <v>18400</v>
      </c>
    </row>
    <row r="75" spans="1:6" ht="17.25" customHeight="1" x14ac:dyDescent="0.25">
      <c r="A75" s="17"/>
      <c r="B75" s="11" t="s">
        <v>72</v>
      </c>
      <c r="C75" s="18"/>
      <c r="D75" s="19"/>
      <c r="E75" s="19"/>
      <c r="F75" s="8">
        <f t="shared" si="4"/>
        <v>0</v>
      </c>
    </row>
    <row r="76" spans="1:6" ht="19.5" customHeight="1" x14ac:dyDescent="0.25">
      <c r="A76" s="10">
        <f>+A74+1</f>
        <v>41</v>
      </c>
      <c r="B76" s="14" t="s">
        <v>73</v>
      </c>
      <c r="C76" s="12" t="s">
        <v>20</v>
      </c>
      <c r="D76" s="13">
        <v>40</v>
      </c>
      <c r="E76" s="13">
        <v>1000</v>
      </c>
      <c r="F76" s="8">
        <f t="shared" si="4"/>
        <v>40000</v>
      </c>
    </row>
    <row r="77" spans="1:6" ht="17.25" customHeight="1" x14ac:dyDescent="0.25">
      <c r="A77" s="17"/>
      <c r="B77" s="11" t="s">
        <v>74</v>
      </c>
      <c r="C77" s="18"/>
      <c r="D77" s="19"/>
      <c r="E77" s="19"/>
      <c r="F77" s="8">
        <f t="shared" si="4"/>
        <v>0</v>
      </c>
    </row>
    <row r="78" spans="1:6" ht="19.5" customHeight="1" x14ac:dyDescent="0.25">
      <c r="A78" s="10">
        <f>+A76+1</f>
        <v>42</v>
      </c>
      <c r="B78" s="14" t="s">
        <v>75</v>
      </c>
      <c r="C78" s="12" t="s">
        <v>20</v>
      </c>
      <c r="D78" s="13">
        <v>14</v>
      </c>
      <c r="E78" s="13">
        <v>600</v>
      </c>
      <c r="F78" s="8">
        <f t="shared" si="4"/>
        <v>8400</v>
      </c>
    </row>
    <row r="79" spans="1:6" ht="19.5" customHeight="1" x14ac:dyDescent="0.25">
      <c r="A79" s="10">
        <f>+A78+1</f>
        <v>43</v>
      </c>
      <c r="B79" s="14" t="s">
        <v>76</v>
      </c>
      <c r="C79" s="12" t="s">
        <v>20</v>
      </c>
      <c r="D79" s="13">
        <v>40</v>
      </c>
      <c r="E79" s="13">
        <v>400</v>
      </c>
      <c r="F79" s="8">
        <f t="shared" si="4"/>
        <v>16000</v>
      </c>
    </row>
    <row r="80" spans="1:6" ht="19.5" customHeight="1" x14ac:dyDescent="0.25">
      <c r="A80" s="10">
        <f>+A79+1</f>
        <v>44</v>
      </c>
      <c r="B80" s="14" t="s">
        <v>77</v>
      </c>
      <c r="C80" s="12" t="s">
        <v>38</v>
      </c>
      <c r="D80" s="13">
        <v>53</v>
      </c>
      <c r="E80" s="13">
        <v>200</v>
      </c>
      <c r="F80" s="8">
        <f t="shared" si="4"/>
        <v>10600</v>
      </c>
    </row>
    <row r="81" spans="1:6" ht="24.95" customHeight="1" x14ac:dyDescent="0.25">
      <c r="A81" s="70" t="s">
        <v>78</v>
      </c>
      <c r="B81" s="71"/>
      <c r="C81" s="71"/>
      <c r="D81" s="71"/>
      <c r="E81" s="71"/>
      <c r="F81" s="16">
        <f>SUM(F73:F80)</f>
        <v>105300</v>
      </c>
    </row>
    <row r="82" spans="1:6" s="9" customFormat="1" ht="17.25" customHeight="1" x14ac:dyDescent="0.25">
      <c r="A82" s="3" t="s">
        <v>79</v>
      </c>
      <c r="B82" s="4" t="s">
        <v>80</v>
      </c>
      <c r="C82" s="5"/>
      <c r="D82" s="6"/>
      <c r="E82" s="7"/>
      <c r="F82" s="8"/>
    </row>
    <row r="83" spans="1:6" ht="17.25" customHeight="1" x14ac:dyDescent="0.25">
      <c r="A83" s="10"/>
      <c r="B83" s="11" t="s">
        <v>81</v>
      </c>
      <c r="C83" s="12"/>
      <c r="D83" s="13"/>
      <c r="E83" s="13"/>
      <c r="F83" s="8"/>
    </row>
    <row r="84" spans="1:6" ht="16.899999999999999" customHeight="1" x14ac:dyDescent="0.25">
      <c r="A84" s="10">
        <f>A80+1</f>
        <v>45</v>
      </c>
      <c r="B84" s="14" t="s">
        <v>82</v>
      </c>
      <c r="C84" s="12" t="s">
        <v>83</v>
      </c>
      <c r="D84" s="13">
        <v>1</v>
      </c>
      <c r="E84" s="13">
        <v>3000</v>
      </c>
      <c r="F84" s="8">
        <f>D84*E84</f>
        <v>3000</v>
      </c>
    </row>
    <row r="85" spans="1:6" ht="18.75" customHeight="1" x14ac:dyDescent="0.25">
      <c r="A85" s="10"/>
      <c r="B85" s="11" t="s">
        <v>84</v>
      </c>
      <c r="C85" s="12"/>
      <c r="D85" s="13"/>
      <c r="E85" s="13"/>
      <c r="F85" s="8">
        <f t="shared" ref="F85:F107" si="5">D85*E85</f>
        <v>0</v>
      </c>
    </row>
    <row r="86" spans="1:6" ht="19.5" customHeight="1" x14ac:dyDescent="0.25">
      <c r="A86" s="10">
        <f>+A84+1</f>
        <v>46</v>
      </c>
      <c r="B86" s="14" t="s">
        <v>85</v>
      </c>
      <c r="C86" s="12" t="s">
        <v>2</v>
      </c>
      <c r="D86" s="13">
        <v>2</v>
      </c>
      <c r="E86" s="13">
        <v>1300</v>
      </c>
      <c r="F86" s="8">
        <f t="shared" si="5"/>
        <v>2600</v>
      </c>
    </row>
    <row r="87" spans="1:6" ht="19.5" customHeight="1" x14ac:dyDescent="0.25">
      <c r="A87" s="10"/>
      <c r="B87" s="20" t="s">
        <v>86</v>
      </c>
      <c r="C87" s="12"/>
      <c r="D87" s="13"/>
      <c r="E87" s="13"/>
      <c r="F87" s="8">
        <f t="shared" si="5"/>
        <v>0</v>
      </c>
    </row>
    <row r="88" spans="1:6" ht="19.5" customHeight="1" x14ac:dyDescent="0.25">
      <c r="A88" s="10">
        <f>+A86+1</f>
        <v>47</v>
      </c>
      <c r="B88" s="14" t="s">
        <v>87</v>
      </c>
      <c r="C88" s="12" t="s">
        <v>38</v>
      </c>
      <c r="D88" s="13">
        <v>65</v>
      </c>
      <c r="E88" s="13">
        <v>120</v>
      </c>
      <c r="F88" s="8">
        <f t="shared" si="5"/>
        <v>7800</v>
      </c>
    </row>
    <row r="89" spans="1:6" ht="18.75" customHeight="1" x14ac:dyDescent="0.25">
      <c r="A89" s="10"/>
      <c r="B89" s="11" t="s">
        <v>88</v>
      </c>
      <c r="C89" s="12"/>
      <c r="D89" s="13"/>
      <c r="E89" s="13"/>
      <c r="F89" s="8">
        <f t="shared" si="5"/>
        <v>0</v>
      </c>
    </row>
    <row r="90" spans="1:6" ht="19.5" customHeight="1" x14ac:dyDescent="0.25">
      <c r="A90" s="10">
        <f>+A88+1</f>
        <v>48</v>
      </c>
      <c r="B90" s="14" t="s">
        <v>89</v>
      </c>
      <c r="C90" s="12" t="s">
        <v>38</v>
      </c>
      <c r="D90" s="13">
        <v>72</v>
      </c>
      <c r="E90" s="13">
        <v>200</v>
      </c>
      <c r="F90" s="8">
        <f t="shared" si="5"/>
        <v>14400</v>
      </c>
    </row>
    <row r="91" spans="1:6" ht="17.25" customHeight="1" x14ac:dyDescent="0.25">
      <c r="A91" s="10"/>
      <c r="B91" s="11" t="s">
        <v>90</v>
      </c>
      <c r="C91" s="12"/>
      <c r="D91" s="13"/>
      <c r="E91" s="13"/>
      <c r="F91" s="8">
        <f t="shared" si="5"/>
        <v>0</v>
      </c>
    </row>
    <row r="92" spans="1:6" ht="18.75" customHeight="1" x14ac:dyDescent="0.25">
      <c r="A92" s="10">
        <f>+A90+1</f>
        <v>49</v>
      </c>
      <c r="B92" s="14" t="s">
        <v>91</v>
      </c>
      <c r="C92" s="12" t="s">
        <v>2</v>
      </c>
      <c r="D92" s="13">
        <v>9</v>
      </c>
      <c r="E92" s="13">
        <v>400</v>
      </c>
      <c r="F92" s="8">
        <f t="shared" si="5"/>
        <v>3600</v>
      </c>
    </row>
    <row r="93" spans="1:6" ht="18.75" customHeight="1" x14ac:dyDescent="0.25">
      <c r="A93" s="10"/>
      <c r="B93" s="11" t="s">
        <v>92</v>
      </c>
      <c r="C93" s="12"/>
      <c r="D93" s="13"/>
      <c r="E93" s="13"/>
      <c r="F93" s="8">
        <f t="shared" si="5"/>
        <v>0</v>
      </c>
    </row>
    <row r="94" spans="1:6" ht="18.75" customHeight="1" x14ac:dyDescent="0.25">
      <c r="A94" s="10"/>
      <c r="B94" s="11" t="s">
        <v>93</v>
      </c>
      <c r="C94" s="12"/>
      <c r="D94" s="13"/>
      <c r="E94" s="13"/>
      <c r="F94" s="8">
        <f t="shared" si="5"/>
        <v>0</v>
      </c>
    </row>
    <row r="95" spans="1:6" ht="19.5" customHeight="1" x14ac:dyDescent="0.25">
      <c r="A95" s="10">
        <f>A92+1</f>
        <v>50</v>
      </c>
      <c r="B95" s="14" t="s">
        <v>94</v>
      </c>
      <c r="C95" s="12" t="s">
        <v>2</v>
      </c>
      <c r="D95" s="13">
        <v>6</v>
      </c>
      <c r="E95" s="13">
        <v>140</v>
      </c>
      <c r="F95" s="8">
        <f t="shared" si="5"/>
        <v>840</v>
      </c>
    </row>
    <row r="96" spans="1:6" ht="19.5" customHeight="1" x14ac:dyDescent="0.25">
      <c r="A96" s="10">
        <f>A95+1</f>
        <v>51</v>
      </c>
      <c r="B96" s="14" t="s">
        <v>95</v>
      </c>
      <c r="C96" s="12" t="s">
        <v>2</v>
      </c>
      <c r="D96" s="13">
        <v>8</v>
      </c>
      <c r="E96" s="13">
        <v>160</v>
      </c>
      <c r="F96" s="8">
        <f t="shared" si="5"/>
        <v>1280</v>
      </c>
    </row>
    <row r="97" spans="1:6" ht="19.5" customHeight="1" x14ac:dyDescent="0.25">
      <c r="A97" s="10">
        <f>+A96+1</f>
        <v>52</v>
      </c>
      <c r="B97" s="14" t="s">
        <v>96</v>
      </c>
      <c r="C97" s="12" t="s">
        <v>2</v>
      </c>
      <c r="D97" s="13">
        <v>30</v>
      </c>
      <c r="E97" s="13">
        <v>60</v>
      </c>
      <c r="F97" s="8">
        <f t="shared" si="5"/>
        <v>1800</v>
      </c>
    </row>
    <row r="98" spans="1:6" ht="19.5" customHeight="1" x14ac:dyDescent="0.25">
      <c r="A98" s="10">
        <f>+A97+1</f>
        <v>53</v>
      </c>
      <c r="B98" s="14" t="s">
        <v>97</v>
      </c>
      <c r="C98" s="12" t="s">
        <v>2</v>
      </c>
      <c r="D98" s="13">
        <v>8</v>
      </c>
      <c r="E98" s="13">
        <v>140</v>
      </c>
      <c r="F98" s="8">
        <f t="shared" si="5"/>
        <v>1120</v>
      </c>
    </row>
    <row r="99" spans="1:6" ht="15.75" customHeight="1" x14ac:dyDescent="0.25">
      <c r="A99" s="17"/>
      <c r="B99" s="11" t="s">
        <v>98</v>
      </c>
      <c r="C99" s="18"/>
      <c r="D99" s="21"/>
      <c r="E99" s="19"/>
      <c r="F99" s="8">
        <f t="shared" si="5"/>
        <v>0</v>
      </c>
    </row>
    <row r="100" spans="1:6" ht="19.5" customHeight="1" x14ac:dyDescent="0.25">
      <c r="A100" s="10">
        <f>+A98+1</f>
        <v>54</v>
      </c>
      <c r="B100" s="14" t="s">
        <v>99</v>
      </c>
      <c r="C100" s="12" t="s">
        <v>2</v>
      </c>
      <c r="D100" s="13">
        <v>12</v>
      </c>
      <c r="E100" s="13">
        <v>130</v>
      </c>
      <c r="F100" s="8">
        <f t="shared" si="5"/>
        <v>1560</v>
      </c>
    </row>
    <row r="101" spans="1:6" ht="15.75" customHeight="1" x14ac:dyDescent="0.25">
      <c r="A101" s="17"/>
      <c r="B101" s="11" t="s">
        <v>100</v>
      </c>
      <c r="C101" s="18"/>
      <c r="D101" s="21"/>
      <c r="E101" s="19"/>
      <c r="F101" s="8">
        <f t="shared" si="5"/>
        <v>0</v>
      </c>
    </row>
    <row r="102" spans="1:6" ht="19.5" customHeight="1" x14ac:dyDescent="0.25">
      <c r="A102" s="10">
        <f>+A100+1</f>
        <v>55</v>
      </c>
      <c r="B102" s="14" t="s">
        <v>101</v>
      </c>
      <c r="C102" s="12" t="s">
        <v>2</v>
      </c>
      <c r="D102" s="13">
        <v>36</v>
      </c>
      <c r="E102" s="13">
        <v>400</v>
      </c>
      <c r="F102" s="8">
        <f t="shared" si="5"/>
        <v>14400</v>
      </c>
    </row>
    <row r="103" spans="1:6" ht="19.5" customHeight="1" x14ac:dyDescent="0.25">
      <c r="A103" s="10">
        <f>+A102+1</f>
        <v>56</v>
      </c>
      <c r="B103" s="14" t="s">
        <v>102</v>
      </c>
      <c r="C103" s="12" t="s">
        <v>2</v>
      </c>
      <c r="D103" s="13">
        <v>8</v>
      </c>
      <c r="E103" s="13">
        <v>150</v>
      </c>
      <c r="F103" s="8">
        <f t="shared" si="5"/>
        <v>1200</v>
      </c>
    </row>
    <row r="104" spans="1:6" ht="19.5" customHeight="1" x14ac:dyDescent="0.25">
      <c r="A104" s="10">
        <f>+A103+1</f>
        <v>57</v>
      </c>
      <c r="B104" s="22" t="s">
        <v>103</v>
      </c>
      <c r="C104" s="12" t="s">
        <v>2</v>
      </c>
      <c r="D104" s="13">
        <v>2</v>
      </c>
      <c r="E104" s="13">
        <v>1200</v>
      </c>
      <c r="F104" s="8">
        <f t="shared" si="5"/>
        <v>2400</v>
      </c>
    </row>
    <row r="105" spans="1:6" ht="19.5" customHeight="1" x14ac:dyDescent="0.25">
      <c r="A105" s="10"/>
      <c r="B105" s="11" t="s">
        <v>104</v>
      </c>
      <c r="C105" s="12"/>
      <c r="D105" s="13"/>
      <c r="E105" s="13"/>
      <c r="F105" s="8">
        <f t="shared" si="5"/>
        <v>0</v>
      </c>
    </row>
    <row r="106" spans="1:6" ht="33.950000000000003" customHeight="1" x14ac:dyDescent="0.25">
      <c r="A106" s="10">
        <f>A104+1</f>
        <v>58</v>
      </c>
      <c r="B106" s="23" t="s">
        <v>105</v>
      </c>
      <c r="C106" s="12" t="s">
        <v>38</v>
      </c>
      <c r="D106" s="13">
        <v>55</v>
      </c>
      <c r="E106" s="13">
        <v>110</v>
      </c>
      <c r="F106" s="8">
        <f t="shared" si="5"/>
        <v>6050</v>
      </c>
    </row>
    <row r="107" spans="1:6" ht="18.75" customHeight="1" x14ac:dyDescent="0.25">
      <c r="A107" s="10">
        <f>+A106+1</f>
        <v>59</v>
      </c>
      <c r="B107" s="14" t="s">
        <v>106</v>
      </c>
      <c r="C107" s="12" t="s">
        <v>2</v>
      </c>
      <c r="D107" s="13">
        <v>3</v>
      </c>
      <c r="E107" s="13">
        <v>400</v>
      </c>
      <c r="F107" s="8">
        <f t="shared" si="5"/>
        <v>1200</v>
      </c>
    </row>
    <row r="108" spans="1:6" ht="19.5" customHeight="1" x14ac:dyDescent="0.25">
      <c r="A108" s="61" t="s">
        <v>107</v>
      </c>
      <c r="B108" s="62"/>
      <c r="C108" s="62"/>
      <c r="D108" s="62"/>
      <c r="E108" s="63"/>
      <c r="F108" s="16">
        <f>SUM(F83:F107)</f>
        <v>63250</v>
      </c>
    </row>
    <row r="109" spans="1:6" ht="19.5" customHeight="1" x14ac:dyDescent="0.25">
      <c r="A109" s="24" t="s">
        <v>108</v>
      </c>
      <c r="B109" s="25" t="s">
        <v>109</v>
      </c>
      <c r="C109" s="26"/>
      <c r="D109" s="27"/>
      <c r="E109" s="28"/>
      <c r="F109" s="8"/>
    </row>
    <row r="110" spans="1:6" ht="19.5" customHeight="1" x14ac:dyDescent="0.25">
      <c r="A110" s="10"/>
      <c r="B110" s="11" t="s">
        <v>110</v>
      </c>
      <c r="C110" s="12"/>
      <c r="D110" s="13"/>
      <c r="E110" s="13"/>
      <c r="F110" s="8"/>
    </row>
    <row r="111" spans="1:6" ht="19.5" customHeight="1" x14ac:dyDescent="0.25">
      <c r="A111" s="10"/>
      <c r="B111" s="14" t="s">
        <v>111</v>
      </c>
      <c r="C111" s="12"/>
      <c r="D111" s="13"/>
      <c r="E111" s="13"/>
      <c r="F111" s="8"/>
    </row>
    <row r="112" spans="1:6" ht="18.75" customHeight="1" x14ac:dyDescent="0.25">
      <c r="A112" s="10">
        <f>+A107+1</f>
        <v>60</v>
      </c>
      <c r="B112" s="14" t="s">
        <v>112</v>
      </c>
      <c r="C112" s="12" t="s">
        <v>38</v>
      </c>
      <c r="D112" s="13">
        <v>22</v>
      </c>
      <c r="E112" s="13">
        <v>120</v>
      </c>
      <c r="F112" s="8">
        <f>D112*E112</f>
        <v>2640</v>
      </c>
    </row>
    <row r="113" spans="1:6" ht="19.5" customHeight="1" x14ac:dyDescent="0.25">
      <c r="A113" s="10">
        <f>+A112+1</f>
        <v>61</v>
      </c>
      <c r="B113" s="14" t="s">
        <v>113</v>
      </c>
      <c r="C113" s="12" t="s">
        <v>2</v>
      </c>
      <c r="D113" s="13">
        <v>3</v>
      </c>
      <c r="E113" s="13">
        <v>450</v>
      </c>
      <c r="F113" s="8">
        <f t="shared" ref="F113:F119" si="6">D113*E113</f>
        <v>1350</v>
      </c>
    </row>
    <row r="114" spans="1:6" ht="19.5" customHeight="1" x14ac:dyDescent="0.25">
      <c r="A114" s="10">
        <f>+A113+1</f>
        <v>62</v>
      </c>
      <c r="B114" s="14" t="s">
        <v>114</v>
      </c>
      <c r="C114" s="12" t="s">
        <v>2</v>
      </c>
      <c r="D114" s="13">
        <v>4</v>
      </c>
      <c r="E114" s="13">
        <v>90</v>
      </c>
      <c r="F114" s="8">
        <f t="shared" si="6"/>
        <v>360</v>
      </c>
    </row>
    <row r="115" spans="1:6" ht="19.5" customHeight="1" x14ac:dyDescent="0.25">
      <c r="A115" s="10"/>
      <c r="B115" s="11" t="s">
        <v>115</v>
      </c>
      <c r="C115" s="12"/>
      <c r="D115" s="13"/>
      <c r="E115" s="13"/>
      <c r="F115" s="8">
        <f t="shared" si="6"/>
        <v>0</v>
      </c>
    </row>
    <row r="116" spans="1:6" ht="20.25" customHeight="1" x14ac:dyDescent="0.25">
      <c r="A116" s="10">
        <f>+A114+1</f>
        <v>63</v>
      </c>
      <c r="B116" s="14" t="s">
        <v>116</v>
      </c>
      <c r="C116" s="12" t="s">
        <v>2</v>
      </c>
      <c r="D116" s="13">
        <v>1</v>
      </c>
      <c r="E116" s="13">
        <v>6000</v>
      </c>
      <c r="F116" s="8">
        <f t="shared" si="6"/>
        <v>6000</v>
      </c>
    </row>
    <row r="117" spans="1:6" ht="19.5" customHeight="1" x14ac:dyDescent="0.25">
      <c r="A117" s="10">
        <f>A116+1</f>
        <v>64</v>
      </c>
      <c r="B117" s="14" t="s">
        <v>117</v>
      </c>
      <c r="C117" s="12" t="s">
        <v>118</v>
      </c>
      <c r="D117" s="13">
        <v>35</v>
      </c>
      <c r="E117" s="13">
        <v>150</v>
      </c>
      <c r="F117" s="8">
        <f t="shared" si="6"/>
        <v>5250</v>
      </c>
    </row>
    <row r="118" spans="1:6" ht="19.5" customHeight="1" x14ac:dyDescent="0.25">
      <c r="A118" s="10">
        <f>A117+1</f>
        <v>65</v>
      </c>
      <c r="B118" s="14" t="s">
        <v>119</v>
      </c>
      <c r="C118" s="12" t="s">
        <v>2</v>
      </c>
      <c r="D118" s="13">
        <v>2</v>
      </c>
      <c r="E118" s="13">
        <v>800</v>
      </c>
      <c r="F118" s="8">
        <f t="shared" si="6"/>
        <v>1600</v>
      </c>
    </row>
    <row r="119" spans="1:6" ht="19.5" customHeight="1" x14ac:dyDescent="0.25">
      <c r="A119" s="10">
        <f>A118+1</f>
        <v>66</v>
      </c>
      <c r="B119" s="14" t="s">
        <v>120</v>
      </c>
      <c r="C119" s="12" t="s">
        <v>2</v>
      </c>
      <c r="D119" s="13">
        <v>2</v>
      </c>
      <c r="E119" s="13">
        <v>400</v>
      </c>
      <c r="F119" s="8">
        <f t="shared" si="6"/>
        <v>800</v>
      </c>
    </row>
    <row r="120" spans="1:6" ht="19.5" customHeight="1" x14ac:dyDescent="0.25">
      <c r="A120" s="61" t="s">
        <v>121</v>
      </c>
      <c r="B120" s="62"/>
      <c r="C120" s="62"/>
      <c r="D120" s="62"/>
      <c r="E120" s="63"/>
      <c r="F120" s="16">
        <f>SUM(F111:F119)</f>
        <v>18000</v>
      </c>
    </row>
    <row r="121" spans="1:6" ht="19.5" customHeight="1" x14ac:dyDescent="0.25">
      <c r="A121" s="24" t="s">
        <v>122</v>
      </c>
      <c r="B121" s="25" t="s">
        <v>123</v>
      </c>
      <c r="C121" s="26"/>
      <c r="D121" s="27"/>
      <c r="E121" s="28"/>
      <c r="F121" s="8"/>
    </row>
    <row r="122" spans="1:6" ht="34.5" customHeight="1" x14ac:dyDescent="0.25">
      <c r="A122" s="10">
        <f>+A119+1</f>
        <v>67</v>
      </c>
      <c r="B122" s="23" t="s">
        <v>124</v>
      </c>
      <c r="C122" s="12" t="s">
        <v>20</v>
      </c>
      <c r="D122" s="13">
        <v>182</v>
      </c>
      <c r="E122" s="13">
        <v>170</v>
      </c>
      <c r="F122" s="8">
        <f>D122*E122</f>
        <v>30940</v>
      </c>
    </row>
    <row r="123" spans="1:6" ht="20.25" customHeight="1" x14ac:dyDescent="0.25">
      <c r="A123" s="10">
        <f>+A122+1</f>
        <v>68</v>
      </c>
      <c r="B123" s="14" t="s">
        <v>125</v>
      </c>
      <c r="C123" s="12" t="s">
        <v>83</v>
      </c>
      <c r="D123" s="13">
        <v>1</v>
      </c>
      <c r="E123" s="13">
        <v>3000</v>
      </c>
      <c r="F123" s="8">
        <f>D123*E123</f>
        <v>3000</v>
      </c>
    </row>
    <row r="124" spans="1:6" ht="19.5" customHeight="1" x14ac:dyDescent="0.25">
      <c r="A124" s="61" t="s">
        <v>126</v>
      </c>
      <c r="B124" s="62"/>
      <c r="C124" s="62"/>
      <c r="D124" s="62"/>
      <c r="E124" s="63"/>
      <c r="F124" s="16">
        <f>SUM(F122:F123)</f>
        <v>33940</v>
      </c>
    </row>
    <row r="125" spans="1:6" ht="19.5" customHeight="1" x14ac:dyDescent="0.25">
      <c r="A125" s="24" t="s">
        <v>127</v>
      </c>
      <c r="B125" s="25" t="s">
        <v>128</v>
      </c>
      <c r="C125" s="26"/>
      <c r="D125" s="27"/>
      <c r="E125" s="28"/>
      <c r="F125" s="8"/>
    </row>
    <row r="126" spans="1:6" ht="21.6" customHeight="1" x14ac:dyDescent="0.25">
      <c r="A126" s="10">
        <f>A123+1</f>
        <v>69</v>
      </c>
      <c r="B126" s="14" t="s">
        <v>129</v>
      </c>
      <c r="C126" s="12" t="s">
        <v>20</v>
      </c>
      <c r="D126" s="13">
        <v>612</v>
      </c>
      <c r="E126" s="13">
        <v>40</v>
      </c>
      <c r="F126" s="8">
        <f>D126*E126</f>
        <v>24480</v>
      </c>
    </row>
    <row r="127" spans="1:6" ht="21.75" customHeight="1" x14ac:dyDescent="0.25">
      <c r="A127" s="10">
        <f>+A126+1</f>
        <v>70</v>
      </c>
      <c r="B127" s="14" t="s">
        <v>130</v>
      </c>
      <c r="C127" s="12" t="s">
        <v>20</v>
      </c>
      <c r="D127" s="13">
        <v>1005</v>
      </c>
      <c r="E127" s="13">
        <v>20</v>
      </c>
      <c r="F127" s="8">
        <f t="shared" ref="F127:F129" si="7">D127*E127</f>
        <v>20100</v>
      </c>
    </row>
    <row r="128" spans="1:6" ht="21.75" customHeight="1" x14ac:dyDescent="0.25">
      <c r="A128" s="10">
        <f>+A127+1</f>
        <v>71</v>
      </c>
      <c r="B128" s="14" t="s">
        <v>131</v>
      </c>
      <c r="C128" s="12" t="s">
        <v>20</v>
      </c>
      <c r="D128" s="13">
        <v>88</v>
      </c>
      <c r="E128" s="13">
        <v>20</v>
      </c>
      <c r="F128" s="8">
        <f t="shared" si="7"/>
        <v>1760</v>
      </c>
    </row>
    <row r="129" spans="1:7" ht="21.75" customHeight="1" x14ac:dyDescent="0.25">
      <c r="A129" s="10">
        <f>+A128+1</f>
        <v>72</v>
      </c>
      <c r="B129" s="29" t="s">
        <v>132</v>
      </c>
      <c r="C129" s="12" t="s">
        <v>20</v>
      </c>
      <c r="D129" s="13">
        <v>161</v>
      </c>
      <c r="E129" s="13">
        <v>20</v>
      </c>
      <c r="F129" s="8">
        <f t="shared" si="7"/>
        <v>3220</v>
      </c>
    </row>
    <row r="130" spans="1:7" s="30" customFormat="1" ht="18.75" customHeight="1" x14ac:dyDescent="0.25">
      <c r="A130" s="75" t="s">
        <v>133</v>
      </c>
      <c r="B130" s="62"/>
      <c r="C130" s="62"/>
      <c r="D130" s="62"/>
      <c r="E130" s="63"/>
      <c r="F130" s="16">
        <f>SUM(F126:F129)</f>
        <v>49560</v>
      </c>
    </row>
    <row r="131" spans="1:7" s="30" customFormat="1" ht="24.95" customHeight="1" x14ac:dyDescent="0.25">
      <c r="A131" s="31"/>
      <c r="B131" s="32"/>
      <c r="C131" s="32"/>
      <c r="D131" s="33"/>
      <c r="E131" s="33"/>
      <c r="F131" s="34"/>
    </row>
    <row r="132" spans="1:7" s="30" customFormat="1" ht="20.25" customHeight="1" x14ac:dyDescent="0.25">
      <c r="A132" s="35" t="str">
        <f>+A17</f>
        <v>A</v>
      </c>
      <c r="B132" s="36" t="str">
        <f>+B17</f>
        <v>TERRASSEMENTS-GROS ŒUVRES</v>
      </c>
      <c r="C132" s="37"/>
      <c r="D132" s="38"/>
      <c r="E132" s="39"/>
      <c r="F132" s="16">
        <f>F58</f>
        <v>794679.5</v>
      </c>
    </row>
    <row r="133" spans="1:7" s="30" customFormat="1" ht="20.25" customHeight="1" x14ac:dyDescent="0.25">
      <c r="A133" s="40" t="str">
        <f>+A59</f>
        <v>B</v>
      </c>
      <c r="B133" s="36" t="str">
        <f>+B59</f>
        <v>ETANCHEITE</v>
      </c>
      <c r="C133" s="37"/>
      <c r="D133" s="38"/>
      <c r="E133" s="39"/>
      <c r="F133" s="16">
        <f>+F64</f>
        <v>59085</v>
      </c>
    </row>
    <row r="134" spans="1:7" s="30" customFormat="1" ht="20.25" customHeight="1" x14ac:dyDescent="0.25">
      <c r="A134" s="40" t="str">
        <f>+A65</f>
        <v>C</v>
      </c>
      <c r="B134" s="36" t="str">
        <f>+B65</f>
        <v>REVETEMENTS DES SOLS ET MURS</v>
      </c>
      <c r="C134" s="37"/>
      <c r="D134" s="38"/>
      <c r="E134" s="39"/>
      <c r="F134" s="16">
        <f>F70</f>
        <v>79430</v>
      </c>
    </row>
    <row r="135" spans="1:7" s="30" customFormat="1" ht="20.25" customHeight="1" x14ac:dyDescent="0.25">
      <c r="A135" s="40" t="str">
        <f>+A71</f>
        <v>D</v>
      </c>
      <c r="B135" s="36" t="str">
        <f>+B71</f>
        <v>MENUISERIE  EN  ALUMINUM  -  BOIS  - FERRONNERIE</v>
      </c>
      <c r="C135" s="37"/>
      <c r="D135" s="38"/>
      <c r="E135" s="39"/>
      <c r="F135" s="16">
        <f>F81</f>
        <v>105300</v>
      </c>
    </row>
    <row r="136" spans="1:7" s="30" customFormat="1" ht="20.25" customHeight="1" x14ac:dyDescent="0.25">
      <c r="A136" s="40" t="str">
        <f>+A82</f>
        <v>E</v>
      </c>
      <c r="B136" s="36" t="str">
        <f>+B82</f>
        <v>ELECTRICITE COURANT FORT-COURANT FAIBLE</v>
      </c>
      <c r="C136" s="37"/>
      <c r="D136" s="38"/>
      <c r="E136" s="39"/>
      <c r="F136" s="16">
        <f>+F108</f>
        <v>63250</v>
      </c>
    </row>
    <row r="137" spans="1:7" s="30" customFormat="1" ht="20.25" customHeight="1" x14ac:dyDescent="0.25">
      <c r="A137" s="40" t="str">
        <f>+A109</f>
        <v>F</v>
      </c>
      <c r="B137" s="36" t="str">
        <f>+B109</f>
        <v>PLOMBERIE SANITAIRES-PROTECTION INCENDIE</v>
      </c>
      <c r="C137" s="37"/>
      <c r="D137" s="38"/>
      <c r="E137" s="39"/>
      <c r="F137" s="16">
        <f>+F120</f>
        <v>18000</v>
      </c>
    </row>
    <row r="138" spans="1:7" ht="20.25" customHeight="1" x14ac:dyDescent="0.25">
      <c r="A138" s="40" t="s">
        <v>122</v>
      </c>
      <c r="B138" s="36" t="str">
        <f>+B121</f>
        <v>AMENAGEMENTS EXTERIEURS</v>
      </c>
      <c r="C138" s="37"/>
      <c r="D138" s="38"/>
      <c r="E138" s="39"/>
      <c r="F138" s="16">
        <f>+F124</f>
        <v>33940</v>
      </c>
    </row>
    <row r="139" spans="1:7" ht="20.25" customHeight="1" x14ac:dyDescent="0.25">
      <c r="A139" s="40" t="s">
        <v>127</v>
      </c>
      <c r="B139" s="36" t="str">
        <f>+B125</f>
        <v xml:space="preserve">PEINTURE </v>
      </c>
      <c r="C139" s="37"/>
      <c r="D139" s="38"/>
      <c r="E139" s="39"/>
      <c r="F139" s="16">
        <f>+F130</f>
        <v>49560</v>
      </c>
    </row>
    <row r="140" spans="1:7" ht="25.5" customHeight="1" x14ac:dyDescent="0.25">
      <c r="A140" s="49"/>
      <c r="B140" s="50"/>
      <c r="C140" s="50"/>
      <c r="D140" s="51"/>
      <c r="E140" s="51"/>
      <c r="F140" s="52"/>
    </row>
    <row r="141" spans="1:7" ht="20.25" customHeight="1" x14ac:dyDescent="0.25">
      <c r="A141" s="74" t="s">
        <v>139</v>
      </c>
      <c r="B141" s="74"/>
      <c r="C141" s="74"/>
      <c r="D141" s="74"/>
      <c r="E141" s="74"/>
      <c r="F141" s="53">
        <f>SUM(F132:F140)</f>
        <v>1203244.5</v>
      </c>
    </row>
    <row r="142" spans="1:7" ht="20.25" customHeight="1" x14ac:dyDescent="0.25">
      <c r="A142" s="76" t="s">
        <v>141</v>
      </c>
      <c r="B142" s="76"/>
      <c r="C142" s="76"/>
      <c r="D142" s="76"/>
      <c r="E142" s="76"/>
      <c r="F142" s="53">
        <f>+F141*0.2</f>
        <v>240648.90000000002</v>
      </c>
    </row>
    <row r="143" spans="1:7" ht="20.25" customHeight="1" x14ac:dyDescent="0.25">
      <c r="A143" s="76" t="s">
        <v>140</v>
      </c>
      <c r="B143" s="76"/>
      <c r="C143" s="76"/>
      <c r="D143" s="76"/>
      <c r="E143" s="76"/>
      <c r="F143" s="53">
        <f>SUM(F141:F142)</f>
        <v>1443893.4</v>
      </c>
      <c r="G143" s="53"/>
    </row>
    <row r="144" spans="1:7" x14ac:dyDescent="0.25">
      <c r="A144" s="74" t="s">
        <v>142</v>
      </c>
      <c r="B144" s="74"/>
      <c r="C144" s="74"/>
      <c r="D144" s="74"/>
      <c r="E144" s="74"/>
      <c r="F144" s="54"/>
    </row>
    <row r="145" spans="1:6" x14ac:dyDescent="0.25">
      <c r="A145" s="74" t="s">
        <v>143</v>
      </c>
      <c r="B145" s="74"/>
      <c r="C145" s="74"/>
      <c r="D145" s="74"/>
      <c r="E145" s="74"/>
      <c r="F145" s="54"/>
    </row>
    <row r="146" spans="1:6" x14ac:dyDescent="0.25">
      <c r="A146" s="74" t="s">
        <v>144</v>
      </c>
      <c r="B146" s="74"/>
      <c r="C146" s="74"/>
      <c r="D146" s="74"/>
      <c r="E146" s="74"/>
      <c r="F146" s="54"/>
    </row>
    <row r="147" spans="1:6" x14ac:dyDescent="0.25">
      <c r="A147" s="41"/>
      <c r="B147" s="41"/>
      <c r="C147" s="41"/>
      <c r="D147" s="42"/>
      <c r="E147" s="42"/>
    </row>
    <row r="148" spans="1:6" x14ac:dyDescent="0.25">
      <c r="A148" s="41"/>
      <c r="B148" s="41"/>
      <c r="C148" s="41"/>
      <c r="D148" s="42"/>
      <c r="E148" s="42"/>
    </row>
    <row r="149" spans="1:6" x14ac:dyDescent="0.25">
      <c r="A149" s="41"/>
      <c r="B149" s="41"/>
      <c r="C149" s="41"/>
      <c r="D149" s="42"/>
      <c r="E149" s="42"/>
    </row>
    <row r="150" spans="1:6" x14ac:dyDescent="0.25">
      <c r="A150" s="41"/>
      <c r="B150" s="41"/>
      <c r="C150" s="41"/>
      <c r="D150" s="42"/>
      <c r="E150" s="42"/>
    </row>
    <row r="151" spans="1:6" x14ac:dyDescent="0.25">
      <c r="A151" s="41"/>
      <c r="B151" s="41"/>
      <c r="C151" s="41"/>
      <c r="D151" s="42"/>
      <c r="E151" s="42"/>
    </row>
  </sheetData>
  <mergeCells count="26">
    <mergeCell ref="A144:E144"/>
    <mergeCell ref="A145:E145"/>
    <mergeCell ref="A146:E146"/>
    <mergeCell ref="A124:E124"/>
    <mergeCell ref="A130:E130"/>
    <mergeCell ref="A141:E141"/>
    <mergeCell ref="A142:E142"/>
    <mergeCell ref="A143:E143"/>
    <mergeCell ref="A4:F4"/>
    <mergeCell ref="A5:F5"/>
    <mergeCell ref="A6:F6"/>
    <mergeCell ref="A8:F8"/>
    <mergeCell ref="A9:F9"/>
    <mergeCell ref="F15:F16"/>
    <mergeCell ref="A13:F13"/>
    <mergeCell ref="A11:F11"/>
    <mergeCell ref="A120:E120"/>
    <mergeCell ref="A15:A16"/>
    <mergeCell ref="B15:B16"/>
    <mergeCell ref="C15:C16"/>
    <mergeCell ref="D15:D16"/>
    <mergeCell ref="A58:E58"/>
    <mergeCell ref="A64:E64"/>
    <mergeCell ref="A70:E70"/>
    <mergeCell ref="A81:E81"/>
    <mergeCell ref="A108:E108"/>
  </mergeCells>
  <printOptions horizontalCentered="1" gridLines="1"/>
  <pageMargins left="0" right="0" top="0" bottom="0" header="0" footer="0"/>
  <pageSetup paperSize="9" scale="55" orientation="portrait" r:id="rId1"/>
  <rowBreaks count="1" manualBreakCount="1">
    <brk id="7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 AO 68J-INV-2026</vt:lpstr>
      <vt:lpstr>'BP AO 68J-INV-2026'!Impression_des_titres</vt:lpstr>
      <vt:lpstr>'BP AO 68J-INV-2026'!Zone_d_impression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PC_DPEJ1</cp:lastModifiedBy>
  <cp:lastPrinted>2026-02-04T11:39:39Z</cp:lastPrinted>
  <dcterms:created xsi:type="dcterms:W3CDTF">2026-02-04T11:13:33Z</dcterms:created>
  <dcterms:modified xsi:type="dcterms:W3CDTF">2026-09-24T08:00:21Z</dcterms:modified>
</cp:coreProperties>
</file>