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PPELS D'OFFRES\AOO 2026\AOO N°63-DPB-2026\AOO N° 63-DPB-2026\"/>
    </mc:Choice>
  </mc:AlternateContent>
  <xr:revisionPtr revIDLastSave="0" documentId="13_ncr:1_{CCB3BEB4-DE79-4382-8EE2-41829DF27339}" xr6:coauthVersionLast="47" xr6:coauthVersionMax="47" xr10:uidLastSave="{00000000-0000-0000-0000-000000000000}"/>
  <bookViews>
    <workbookView xWindow="-108" yWindow="-108" windowWidth="23256" windowHeight="12456" tabRatio="657" xr2:uid="{00000000-000D-0000-FFFF-FFFF00000000}"/>
  </bookViews>
  <sheets>
    <sheet name="bp" sheetId="70" r:id="rId1"/>
    <sheet name="Feuil1" sheetId="40" state="hidden" r:id="rId2"/>
  </sheets>
  <definedNames>
    <definedName name="_xlnm.Print_Area" localSheetId="0">bp!$A$1:$F$179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8" i="70" l="1"/>
  <c r="D177" i="70"/>
  <c r="D176" i="70"/>
  <c r="D175" i="70"/>
  <c r="D173" i="70"/>
  <c r="D172" i="70"/>
  <c r="D171" i="70"/>
  <c r="D170" i="70"/>
  <c r="D169" i="70"/>
  <c r="D168" i="70"/>
  <c r="D167" i="70"/>
  <c r="D166" i="70"/>
  <c r="D165" i="70"/>
  <c r="F161" i="70"/>
  <c r="F160" i="70"/>
  <c r="F158" i="70"/>
  <c r="A157" i="70"/>
  <c r="F155" i="70"/>
  <c r="F154" i="70"/>
  <c r="A153" i="70"/>
  <c r="F152" i="70"/>
  <c r="A151" i="70"/>
  <c r="F150" i="70"/>
  <c r="A149" i="70"/>
  <c r="F147" i="70"/>
  <c r="F146" i="70"/>
  <c r="A145" i="70"/>
  <c r="F144" i="70"/>
  <c r="A143" i="70"/>
  <c r="F142" i="70"/>
  <c r="A141" i="70"/>
  <c r="F139" i="70"/>
  <c r="A138" i="70"/>
  <c r="F137" i="70"/>
  <c r="A136" i="70"/>
  <c r="F135" i="70"/>
  <c r="A134" i="70"/>
  <c r="F133" i="70"/>
  <c r="A132" i="70"/>
  <c r="F130" i="70"/>
  <c r="A129" i="70"/>
  <c r="F128" i="70"/>
  <c r="A127" i="70"/>
  <c r="F126" i="70"/>
  <c r="A125" i="70"/>
  <c r="F123" i="70"/>
  <c r="F122" i="70"/>
  <c r="A121" i="70"/>
  <c r="F120" i="70"/>
  <c r="A119" i="70"/>
  <c r="F118" i="70"/>
  <c r="A117" i="70"/>
  <c r="F116" i="70"/>
  <c r="A115" i="70"/>
  <c r="F114" i="70"/>
  <c r="A113" i="70"/>
  <c r="F112" i="70"/>
  <c r="A111" i="70"/>
  <c r="F110" i="70"/>
  <c r="F108" i="70"/>
  <c r="A107" i="70"/>
  <c r="F106" i="70"/>
  <c r="A105" i="70"/>
  <c r="F104" i="70"/>
  <c r="A103" i="70"/>
  <c r="F101" i="70"/>
  <c r="F100" i="70"/>
  <c r="A99" i="70"/>
  <c r="F98" i="70"/>
  <c r="A97" i="70"/>
  <c r="F95" i="70"/>
  <c r="A94" i="70"/>
  <c r="F92" i="70"/>
  <c r="A91" i="70"/>
  <c r="F88" i="70"/>
  <c r="F87" i="70"/>
  <c r="A86" i="70"/>
  <c r="F85" i="70"/>
  <c r="A84" i="70"/>
  <c r="F83" i="70"/>
  <c r="A82" i="70"/>
  <c r="F80" i="70"/>
  <c r="F79" i="70"/>
  <c r="A78" i="70"/>
  <c r="F77" i="70"/>
  <c r="A76" i="70"/>
  <c r="F75" i="70"/>
  <c r="A74" i="70"/>
  <c r="F73" i="70"/>
  <c r="A72" i="70"/>
  <c r="F71" i="70"/>
  <c r="A70" i="70"/>
  <c r="F69" i="70"/>
  <c r="F66" i="70"/>
  <c r="F65" i="70"/>
  <c r="A64" i="70"/>
  <c r="F63" i="70"/>
  <c r="A62" i="70"/>
  <c r="F61" i="70"/>
  <c r="A60" i="70"/>
  <c r="F58" i="70"/>
  <c r="A57" i="70"/>
  <c r="F56" i="70"/>
  <c r="F53" i="70"/>
  <c r="F50" i="70"/>
  <c r="A49" i="70"/>
  <c r="F47" i="70"/>
  <c r="A46" i="70"/>
  <c r="F45" i="70"/>
  <c r="A44" i="70"/>
  <c r="F42" i="70"/>
  <c r="A41" i="70"/>
  <c r="F39" i="70"/>
  <c r="F37" i="70"/>
  <c r="A35" i="70"/>
  <c r="F34" i="70"/>
  <c r="A32" i="70"/>
  <c r="F30" i="70"/>
  <c r="A29" i="70"/>
  <c r="F28" i="70"/>
  <c r="A27" i="70"/>
  <c r="F25" i="70"/>
  <c r="A24" i="70"/>
  <c r="F23" i="70"/>
  <c r="A22" i="70"/>
  <c r="F21" i="70"/>
  <c r="A20" i="70"/>
  <c r="F18" i="70"/>
  <c r="A17" i="70"/>
  <c r="F16" i="70"/>
  <c r="A15" i="70"/>
  <c r="F14" i="70"/>
  <c r="A13" i="70"/>
  <c r="F12" i="70"/>
  <c r="A11" i="70"/>
  <c r="F10" i="70"/>
  <c r="A9" i="70"/>
  <c r="F8" i="70"/>
</calcChain>
</file>

<file path=xl/sharedStrings.xml><?xml version="1.0" encoding="utf-8"?>
<sst xmlns="http://schemas.openxmlformats.org/spreadsheetml/2006/main" count="196" uniqueCount="138">
  <si>
    <t>PROJET : Travaux De Construction De 10 (IX ) Salles De Classes De L’enseignement Préscolaire Aux Etablissements Relevant De La Direction Provinciale De Berrechid.</t>
  </si>
  <si>
    <t>N° de Prix</t>
  </si>
  <si>
    <t>Désignation des ouvrages</t>
  </si>
  <si>
    <t>U</t>
  </si>
  <si>
    <t>Q TOTAL</t>
  </si>
  <si>
    <t xml:space="preserve">P.U en (DH) HT </t>
  </si>
  <si>
    <t>Montant  H.T</t>
  </si>
  <si>
    <t>A</t>
  </si>
  <si>
    <t xml:space="preserve">GROS ŒUVRES </t>
  </si>
  <si>
    <t>TERRASSEMENT ET TRAVAUX PREPARATOIRES</t>
  </si>
  <si>
    <t xml:space="preserve">Fouilles en pleine masse dans terrain de toute nature y/c rocher </t>
  </si>
  <si>
    <t>M3</t>
  </si>
  <si>
    <t>Fouilles en rigoles, en tranchées ou en puits dans  terrain de toute nature y/c rocher</t>
  </si>
  <si>
    <t>Evacuation à la décharge publique ou mise en remblai</t>
  </si>
  <si>
    <t>Remblai en tout venant compacté</t>
  </si>
  <si>
    <t>béton de proprete</t>
  </si>
  <si>
    <t>gros béton</t>
  </si>
  <si>
    <t>Maçonnerie et travaux divers en fondations</t>
  </si>
  <si>
    <t>Maçonnerie de moellons en fondations</t>
  </si>
  <si>
    <t>Arase etanche</t>
  </si>
  <si>
    <t>ML</t>
  </si>
  <si>
    <t xml:space="preserve">Mise à la terre  </t>
  </si>
  <si>
    <t>ENS</t>
  </si>
  <si>
    <t>Béton armé en fondations</t>
  </si>
  <si>
    <t xml:space="preserve">Béton pour béton armé en fondations  </t>
  </si>
  <si>
    <t>Armatures en acier HA 500 pour béton armé en fondations</t>
  </si>
  <si>
    <t>Kg</t>
  </si>
  <si>
    <t>Egouts et canalisations</t>
  </si>
  <si>
    <t>Buses en  PVC type assainissement</t>
  </si>
  <si>
    <t>a</t>
  </si>
  <si>
    <t>Buse DN 200 mm en PVC</t>
  </si>
  <si>
    <t>ml</t>
  </si>
  <si>
    <t>Regards visitables ou non visitables pour toute  profondeur</t>
  </si>
  <si>
    <t xml:space="preserve">Regard de 0,40x0,40m </t>
  </si>
  <si>
    <t>b</t>
  </si>
  <si>
    <t xml:space="preserve">Regard de 0,60x0,60m </t>
  </si>
  <si>
    <t>Formes et dallages</t>
  </si>
  <si>
    <t>Forme en béton de 13cm d’épaisseur y compris acier et film de polyane</t>
  </si>
  <si>
    <t>M2</t>
  </si>
  <si>
    <t>Béton armé en élévation</t>
  </si>
  <si>
    <t xml:space="preserve">Béton pour béton armé en élévation </t>
  </si>
  <si>
    <t>Armatures en acier HA 500 pour béton armé en élévation</t>
  </si>
  <si>
    <t>Travaux divers en élévation</t>
  </si>
  <si>
    <t>Couronnement d'acrotère y compris larmier</t>
  </si>
  <si>
    <t>Planchers en corps creux :</t>
  </si>
  <si>
    <t xml:space="preserve">Plancher en hourdis de 15+5 </t>
  </si>
  <si>
    <t>Maçonnerie et cloisonnement</t>
  </si>
  <si>
    <t>Double cloisons en briques creuses de 8+6trous de toute epaisseur</t>
  </si>
  <si>
    <t>Cloisons 10cm en briques creuses de 6 trous</t>
  </si>
  <si>
    <t>Enduits</t>
  </si>
  <si>
    <t>Enduits extérieurs au mortier de ciment lisse y/c baguette d'angle</t>
  </si>
  <si>
    <t>Enduits intérieurs au mortier de ciment ou en platre  sur murs et plafonds</t>
  </si>
  <si>
    <t>Appuis de fenêtres en béton armé y/c façon d'enduit</t>
  </si>
  <si>
    <t xml:space="preserve"> TOTAL GROS-ŒUVRES </t>
  </si>
  <si>
    <t>B</t>
  </si>
  <si>
    <t>ETANCHEITE</t>
  </si>
  <si>
    <t>Forme de pente</t>
  </si>
  <si>
    <t>Chape de lissage</t>
  </si>
  <si>
    <t>Facon de gorge au mortier de ciment</t>
  </si>
  <si>
    <t>Complexe d'étanchéité bicouche autoprotégé SBS pour Terrasses</t>
  </si>
  <si>
    <t>Etanchéité des relevés  en SBS</t>
  </si>
  <si>
    <t>Fourniture et pose de gargouille y compris crapaudine</t>
  </si>
  <si>
    <t>TOTAL ETANCHEITE</t>
  </si>
  <si>
    <t>C</t>
  </si>
  <si>
    <t>REVETEMENT</t>
  </si>
  <si>
    <t>Revêtement de sol en carreaux grés cérame y compris plinthe de 10 cm</t>
  </si>
  <si>
    <t xml:space="preserve"> </t>
  </si>
  <si>
    <t>Revêtement de sol en carreaux grés cérame antidérapant</t>
  </si>
  <si>
    <t>Revêtement mural en carreaux grés cérame 20x40 y compris frise décorative</t>
  </si>
  <si>
    <t xml:space="preserve">TOTAL  REVETEMENT </t>
  </si>
  <si>
    <t>D</t>
  </si>
  <si>
    <t>MENUISERIE BOIS, ALUMINIUM ET METALLIQUE</t>
  </si>
  <si>
    <t>Menuiserie Bois</t>
  </si>
  <si>
    <t>Porte en sapin rouge de toutes natures y compris peinture</t>
  </si>
  <si>
    <t>Menuiserie Aluminium</t>
  </si>
  <si>
    <t>FTP des porte, Fenêtres et Châssis coulissantes ou fixe avec vitrage</t>
  </si>
  <si>
    <t>Menuiserie Métallique</t>
  </si>
  <si>
    <t xml:space="preserve"> porte métallique d'entrée principale y/c vitrage armé</t>
  </si>
  <si>
    <t xml:space="preserve">Enseigne signalétiques </t>
  </si>
  <si>
    <t>TOTAL MENUISERIE BOIS, ALUMINIUM ET METALLIQUE</t>
  </si>
  <si>
    <t>E</t>
  </si>
  <si>
    <t>PLOMBERIE SANITAIRE - PROTECTION INCENDIE</t>
  </si>
  <si>
    <t>Fosse septique et puits perdu</t>
  </si>
  <si>
    <t xml:space="preserve"> Branchement au  fosse septique existant   </t>
  </si>
  <si>
    <t xml:space="preserve">  Branchement  au réseau d’eau potable  existant.</t>
  </si>
  <si>
    <t xml:space="preserve">Canalisation en TUBE PPR  tous diamètre  </t>
  </si>
  <si>
    <t>Ml</t>
  </si>
  <si>
    <t>Vannes d'arrêts de tout diamètre</t>
  </si>
  <si>
    <t>Descentes en P.V.C pour Evacuation DN 110 mm</t>
  </si>
  <si>
    <t>Siphon de sol de 15x15cm en bronze</t>
  </si>
  <si>
    <t xml:space="preserve">cuvette WC à l'anglaise pour enfants </t>
  </si>
  <si>
    <t>lavabo type enfants y/c siphon , Porte serviette  et Porte savon liquide</t>
  </si>
  <si>
    <t xml:space="preserve">Extincteur de 6kg a poudre polyvalente (ABC) </t>
  </si>
  <si>
    <t>TOTAL  PLOMBERIE SANITAIRE - PROTECTION INCENDIE</t>
  </si>
  <si>
    <t>F</t>
  </si>
  <si>
    <t xml:space="preserve">ELECTRICITE -EQUIPEMENTS  INFORMATIQUES ET TELEPHONIQUES </t>
  </si>
  <si>
    <t xml:space="preserve"> Branchement au réseau électrique existant.</t>
  </si>
  <si>
    <t xml:space="preserve">Câble U1000 RO2V 4x10mm2+T </t>
  </si>
  <si>
    <t xml:space="preserve">
Tableau secondaire avec disjoncteur 
</t>
  </si>
  <si>
    <t>Distribution lumière et petite force</t>
  </si>
  <si>
    <t xml:space="preserve">Foyer simple allumage </t>
  </si>
  <si>
    <t xml:space="preserve">Foyer double allumage </t>
  </si>
  <si>
    <t xml:space="preserve">Foyer supplémentaire </t>
  </si>
  <si>
    <t xml:space="preserve">Prise de courant 2x10/16A+T </t>
  </si>
  <si>
    <t xml:space="preserve">Lustrerie </t>
  </si>
  <si>
    <t>Plafonnier  LED</t>
  </si>
  <si>
    <t xml:space="preserve">hublot étanche </t>
  </si>
  <si>
    <t xml:space="preserve">Bloc de secours 360 Lumens </t>
  </si>
  <si>
    <t>TOTAL  ELECTRICITE -EQUIPEMENT TELEPHONIQUE ET INFORMATIQUE</t>
  </si>
  <si>
    <t>G</t>
  </si>
  <si>
    <t xml:space="preserve">  PEINTURE</t>
  </si>
  <si>
    <t xml:space="preserve">Peinture vinylique sur murs extérieur  </t>
  </si>
  <si>
    <t>Peinture Glycérophtalique mate  sur murs et plafonds</t>
  </si>
  <si>
    <t>Peinture Glycérophtalique laquée pour locaux humide,</t>
  </si>
  <si>
    <t>TOTAL  PEINTURE</t>
  </si>
  <si>
    <t>H</t>
  </si>
  <si>
    <t>AMENAGEMENT EXTERIEUR</t>
  </si>
  <si>
    <t xml:space="preserve">Dallage  </t>
  </si>
  <si>
    <t>Démolution de construction légère(préfabriqué).</t>
  </si>
  <si>
    <t xml:space="preserve"> TOTAL AMENAGEMENT EXTERIEUR</t>
  </si>
  <si>
    <t>RECAPITULATIF</t>
  </si>
  <si>
    <t>DESIGNATIONS</t>
  </si>
  <si>
    <t xml:space="preserve">A - Gros-œuvres </t>
  </si>
  <si>
    <t xml:space="preserve">B - Etanchéité </t>
  </si>
  <si>
    <t>C - Revêtement</t>
  </si>
  <si>
    <t>D - Menuiserie bois, aluminium et métallique</t>
  </si>
  <si>
    <t>E - Plomberie sanitaire - protection incendie</t>
  </si>
  <si>
    <t xml:space="preserve">F - Électricité </t>
  </si>
  <si>
    <t>G -  Peinture</t>
  </si>
  <si>
    <t>H - Aménagement extérieur</t>
  </si>
  <si>
    <t>TOTAL GENERAL H.T</t>
  </si>
  <si>
    <t>MAJORATION OU RABAIS  EN %</t>
  </si>
  <si>
    <t xml:space="preserve"> MAJORATION OU RABAIS  EN VALEUR</t>
  </si>
  <si>
    <t xml:space="preserve">MONTANT TOTAL APRES MAJORATION OU RABAI </t>
  </si>
  <si>
    <t>T.V.A  à 20%</t>
  </si>
  <si>
    <t xml:space="preserve">TOTAL GENERAL T.T.C </t>
  </si>
  <si>
    <t xml:space="preserve"> Arretée par nous sous ordonnateur à la somme de :</t>
  </si>
  <si>
    <t>ESTIMATION DU MAITRE D'OUVRAGE AOO N° 63/DPB/2026 DU 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</si>
</sst>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-* #,##0.00\ _€_-;\-* #,##0.00\ _€_-;_-* &quot;-&quot;??\ _€_-;_-@_-"/>
    <numFmt numFmtId="165" formatCode="_(&quot;$&quot;* #,##0.00_);_(&quot;$&quot;* \(#,##0.00\);_(&quot;$&quot;* &quot;-&quot;??_);_(@_)"/>
    <numFmt numFmtId="166" formatCode="#,##0;[Red]\(#,##0\)"/>
    <numFmt numFmtId="167" formatCode="&quot;$&quot;#,##0_);\(&quot;$&quot;#,##0.0\)"/>
    <numFmt numFmtId="168" formatCode="0.00;[Red]0.00"/>
    <numFmt numFmtId="169" formatCode="&quot;$&quot;#,##0.000_);\(&quot;$&quot;#,##0.000\)"/>
    <numFmt numFmtId="170" formatCode="#,##0.000_);\(#,##0.000\)"/>
    <numFmt numFmtId="171" formatCode="_ * #,##0_ ;_ * \-#,##0_ ;_ * &quot;-&quot;_ ;_ @_ "/>
    <numFmt numFmtId="172" formatCode="_ * #,##0.00_ ;_ * \-#,##0.00_ ;_ * &quot;-&quot;??_ ;_ @_ "/>
    <numFmt numFmtId="173" formatCode="_-* #,##0.00\ [$€-1]_-;\-* #,##0.00\ [$€-1]_-;_-* &quot;-&quot;??\ [$€-1]_-"/>
    <numFmt numFmtId="174" formatCode="&quot;$&quot;#,##0.00;\-&quot;$&quot;#,##0.00"/>
    <numFmt numFmtId="175" formatCode="_-* #,##0.00\ &quot;F&quot;_-;\-* #,##0.00\ &quot;F&quot;_-;_-* &quot;-&quot;??\ &quot;F&quot;_-;_-@_-"/>
    <numFmt numFmtId="176" formatCode="_-* #,##0.00\ _F_-;\-* #,##0.00\ _F_-;_-* &quot;-&quot;??\ _F_-;_-@_-"/>
    <numFmt numFmtId="177" formatCode="&quot;DH&quot;\ #,##0_-;&quot;DH&quot;\ #,##0\-"/>
    <numFmt numFmtId="178" formatCode="General_)"/>
    <numFmt numFmtId="179" formatCode="#,##0\ &quot;F&quot;;\-#,##0\ &quot;F&quot;"/>
    <numFmt numFmtId="180" formatCode="0.00_)"/>
    <numFmt numFmtId="181" formatCode="_-* #,##0.00\ [$€]_-;\-* #,##0.00\ [$€]_-;_-* &quot;-&quot;??\ [$€]_-;_-@_-"/>
    <numFmt numFmtId="182" formatCode="_(* #,##0.0_);_(* \(#,##0.0\);_(* &quot;-&quot;_);_(@_)"/>
    <numFmt numFmtId="183" formatCode="_(* #,##0.00_);_(* \(#,##0.00\);_(* &quot;-&quot;_);_(@_)"/>
    <numFmt numFmtId="184" formatCode="_-* #,##0\ _F_-;\-* #,##0\ _F_-;_-* &quot;-&quot;??\ _F_-;_-@_-"/>
    <numFmt numFmtId="185" formatCode="_-* #,##0\ _€_-;\-* #,##0\ _€_-;_-* &quot;-&quot;??\ _€_-;_-@_-"/>
  </numFmts>
  <fonts count="73">
    <font>
      <sz val="11"/>
      <color theme="1"/>
      <name val="Calibri"/>
      <charset val="134"/>
      <scheme val="minor"/>
    </font>
    <font>
      <sz val="11"/>
      <color theme="1"/>
      <name val="Century Gothic"/>
      <family val="2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4"/>
      <name val="Century Gothic"/>
      <family val="2"/>
    </font>
    <font>
      <sz val="10"/>
      <color theme="1"/>
      <name val="Century Gothic"/>
      <family val="2"/>
    </font>
    <font>
      <b/>
      <u/>
      <sz val="16"/>
      <color theme="1"/>
      <name val="Century Gothic"/>
      <family val="2"/>
    </font>
    <font>
      <b/>
      <sz val="14"/>
      <name val="Cambria"/>
      <family val="1"/>
      <scheme val="major"/>
    </font>
    <font>
      <b/>
      <sz val="11"/>
      <color theme="1"/>
      <name val="Comic Sans MS"/>
      <family val="4"/>
    </font>
    <font>
      <sz val="14"/>
      <color rgb="FF00206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u/>
      <sz val="14"/>
      <color theme="1"/>
      <name val="Cambria"/>
      <family val="1"/>
      <scheme val="maj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mbria"/>
      <family val="1"/>
      <scheme val="major"/>
    </font>
    <font>
      <b/>
      <sz val="18"/>
      <color theme="1"/>
      <name val="Cambria"/>
      <family val="1"/>
      <scheme val="major"/>
    </font>
    <font>
      <b/>
      <i/>
      <sz val="18"/>
      <color theme="1"/>
      <name val="Cambria"/>
      <family val="1"/>
      <scheme val="major"/>
    </font>
    <font>
      <b/>
      <sz val="14"/>
      <color indexed="8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8"/>
      <color indexed="56"/>
      <name val="Cambria"/>
      <family val="1"/>
    </font>
    <font>
      <sz val="10"/>
      <color indexed="8"/>
      <name val="MS Sans Serif"/>
      <charset val="134"/>
    </font>
    <font>
      <sz val="10"/>
      <name val="Arial"/>
      <family val="2"/>
    </font>
    <font>
      <sz val="10"/>
      <name val="Helv"/>
      <charset val="134"/>
    </font>
    <font>
      <sz val="10"/>
      <name val="Helv"/>
      <charset val="204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2"/>
      <name val="Arial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sz val="6"/>
      <name val="Arial"/>
      <family val="2"/>
    </font>
    <font>
      <b/>
      <sz val="11"/>
      <color indexed="9"/>
      <name val="Calibri"/>
      <family val="2"/>
    </font>
    <font>
      <sz val="10"/>
      <name val="BERNHARD"/>
      <charset val="134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  <font>
      <sz val="1"/>
      <color indexed="8"/>
      <name val="Courier"/>
      <charset val="134"/>
    </font>
    <font>
      <b/>
      <sz val="1"/>
      <color indexed="8"/>
      <name val="Courier"/>
      <charset val="134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8"/>
      <name val="Times New Roman"/>
      <family val="1"/>
    </font>
    <font>
      <sz val="11"/>
      <color indexed="17"/>
      <name val="Calibri"/>
      <family val="2"/>
    </font>
    <font>
      <b/>
      <sz val="13.5"/>
      <color indexed="16"/>
      <name val="MS Sans Serif"/>
      <charset val="178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4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i/>
      <sz val="10"/>
      <name val="Arial"/>
      <family val="2"/>
    </font>
    <font>
      <b/>
      <sz val="9.75"/>
      <name val="Arial"/>
      <family val="2"/>
    </font>
    <font>
      <u/>
      <sz val="10"/>
      <color indexed="12"/>
      <name val="Arial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b/>
      <i/>
      <sz val="16"/>
      <name val="Helv"/>
      <charset val="134"/>
    </font>
    <font>
      <i/>
      <sz val="10"/>
      <name val="Times New Roman"/>
      <family val="1"/>
    </font>
    <font>
      <b/>
      <sz val="11"/>
      <color indexed="63"/>
      <name val="Calibri"/>
      <family val="2"/>
    </font>
    <font>
      <sz val="12"/>
      <name val="Times New Roman"/>
      <family val="1"/>
    </font>
    <font>
      <sz val="12"/>
      <name val="Arial Narrow"/>
      <family val="2"/>
    </font>
    <font>
      <b/>
      <sz val="12"/>
      <name val="Courier"/>
      <charset val="134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0"/>
      <name val="Wingdings"/>
      <charset val="2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name val="Cambria"/>
      <family val="1"/>
      <scheme val="major"/>
    </font>
    <font>
      <sz val="20"/>
      <name val="Cambria"/>
      <family val="1"/>
      <scheme val="major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22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auto="1"/>
      </bottom>
      <diagonal/>
    </border>
  </borders>
  <cellStyleXfs count="420">
    <xf numFmtId="0" fontId="0" fillId="0" borderId="0"/>
    <xf numFmtId="164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19" fillId="0" borderId="0"/>
    <xf numFmtId="0" fontId="20" fillId="0" borderId="0"/>
    <xf numFmtId="16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2" fillId="0" borderId="0"/>
    <xf numFmtId="0" fontId="23" fillId="0" borderId="0"/>
    <xf numFmtId="0" fontId="21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1" fillId="0" borderId="0"/>
    <xf numFmtId="0" fontId="20" fillId="0" borderId="0"/>
    <xf numFmtId="0" fontId="22" fillId="0" borderId="0"/>
    <xf numFmtId="0" fontId="23" fillId="0" borderId="0"/>
    <xf numFmtId="0" fontId="21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1" fillId="0" borderId="0"/>
    <xf numFmtId="0" fontId="21" fillId="0" borderId="0"/>
    <xf numFmtId="0" fontId="20" fillId="0" borderId="0"/>
    <xf numFmtId="0" fontId="22" fillId="0" borderId="0"/>
    <xf numFmtId="0" fontId="23" fillId="0" borderId="0"/>
    <xf numFmtId="0" fontId="21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0" fillId="0" borderId="0"/>
    <xf numFmtId="0" fontId="22" fillId="0" borderId="0"/>
    <xf numFmtId="0" fontId="23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2" fillId="0" borderId="0"/>
    <xf numFmtId="0" fontId="23" fillId="0" borderId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2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7" borderId="0" applyNumberFormat="0" applyBorder="0" applyAlignment="0" applyProtection="0"/>
    <xf numFmtId="0" fontId="24" fillId="14" borderId="0" applyNumberFormat="0" applyBorder="0" applyAlignment="0" applyProtection="0"/>
    <xf numFmtId="0" fontId="24" fillId="12" borderId="0" applyNumberFormat="0" applyBorder="0" applyAlignment="0" applyProtection="0"/>
    <xf numFmtId="0" fontId="24" fillId="10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18" borderId="0" applyNumberFormat="0" applyBorder="0" applyAlignment="0" applyProtection="0"/>
    <xf numFmtId="0" fontId="24" fillId="16" borderId="0" applyNumberFormat="0" applyBorder="0" applyAlignment="0" applyProtection="0"/>
    <xf numFmtId="0" fontId="24" fillId="8" borderId="0" applyNumberFormat="0" applyBorder="0" applyAlignment="0" applyProtection="0"/>
    <xf numFmtId="0" fontId="24" fillId="19" borderId="0" applyNumberFormat="0" applyBorder="0" applyAlignment="0" applyProtection="0"/>
    <xf numFmtId="0" fontId="25" fillId="12" borderId="0" applyNumberFormat="0" applyBorder="0" applyAlignment="0" applyProtection="0"/>
    <xf numFmtId="0" fontId="25" fillId="20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21" borderId="0" applyNumberFormat="0" applyBorder="0" applyAlignment="0" applyProtection="0"/>
    <xf numFmtId="0" fontId="25" fillId="9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0" borderId="0" applyNumberFormat="0" applyBorder="0" applyAlignment="0" applyProtection="0"/>
    <xf numFmtId="0" fontId="25" fillId="19" borderId="0" applyNumberFormat="0" applyBorder="0" applyAlignment="0" applyProtection="0"/>
    <xf numFmtId="0" fontId="25" fillId="26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6" fillId="0" borderId="16"/>
    <xf numFmtId="0" fontId="27" fillId="0" borderId="0" applyNumberFormat="0" applyFill="0" applyBorder="0" applyAlignment="0" applyProtection="0"/>
    <xf numFmtId="0" fontId="28" fillId="14" borderId="0" applyNumberFormat="0" applyBorder="0" applyAlignment="0" applyProtection="0"/>
    <xf numFmtId="166" fontId="29" fillId="0" borderId="0" applyFill="0" applyBorder="0" applyAlignment="0"/>
    <xf numFmtId="166" fontId="29" fillId="0" borderId="0" applyFill="0" applyBorder="0" applyAlignment="0"/>
    <xf numFmtId="167" fontId="20" fillId="0" borderId="0" applyFill="0" applyBorder="0" applyAlignment="0"/>
    <xf numFmtId="168" fontId="20" fillId="0" borderId="0" applyFill="0" applyBorder="0" applyAlignment="0"/>
    <xf numFmtId="169" fontId="20" fillId="0" borderId="0" applyFill="0" applyBorder="0" applyAlignment="0"/>
    <xf numFmtId="166" fontId="29" fillId="0" borderId="0" applyFill="0" applyBorder="0" applyAlignment="0"/>
    <xf numFmtId="170" fontId="20" fillId="0" borderId="0" applyFill="0" applyBorder="0" applyAlignment="0"/>
    <xf numFmtId="166" fontId="29" fillId="0" borderId="0" applyFill="0" applyBorder="0" applyAlignment="0"/>
    <xf numFmtId="0" fontId="30" fillId="28" borderId="17" applyNumberFormat="0" applyAlignment="0" applyProtection="0"/>
    <xf numFmtId="0" fontId="31" fillId="29" borderId="17" applyNumberFormat="0" applyAlignment="0" applyProtection="0"/>
    <xf numFmtId="1" fontId="32" fillId="0" borderId="0">
      <alignment horizontal="left" vertical="center" wrapText="1"/>
    </xf>
    <xf numFmtId="0" fontId="27" fillId="0" borderId="18" applyNumberFormat="0" applyFill="0" applyAlignment="0" applyProtection="0"/>
    <xf numFmtId="0" fontId="33" fillId="30" borderId="19" applyNumberFormat="0" applyAlignment="0" applyProtection="0"/>
    <xf numFmtId="166" fontId="29" fillId="0" borderId="0" applyFont="0" applyFill="0" applyBorder="0" applyAlignment="0" applyProtection="0"/>
    <xf numFmtId="0" fontId="34" fillId="0" borderId="0"/>
    <xf numFmtId="0" fontId="21" fillId="0" borderId="0"/>
    <xf numFmtId="0" fontId="34" fillId="0" borderId="0"/>
    <xf numFmtId="0" fontId="21" fillId="0" borderId="0"/>
    <xf numFmtId="0" fontId="20" fillId="10" borderId="20" applyNumberFormat="0" applyFont="0" applyAlignment="0" applyProtection="0"/>
    <xf numFmtId="0" fontId="20" fillId="10" borderId="20" applyNumberFormat="0" applyFont="0" applyAlignment="0" applyProtection="0"/>
    <xf numFmtId="0" fontId="20" fillId="10" borderId="20" applyNumberFormat="0" applyFont="0" applyAlignment="0" applyProtection="0"/>
    <xf numFmtId="0" fontId="20" fillId="10" borderId="20" applyNumberFormat="0" applyFont="0" applyAlignment="0" applyProtection="0"/>
    <xf numFmtId="0" fontId="20" fillId="10" borderId="20" applyNumberFormat="0" applyFont="0" applyAlignment="0" applyProtection="0"/>
    <xf numFmtId="0" fontId="20" fillId="10" borderId="20" applyNumberFormat="0" applyFont="0" applyAlignment="0" applyProtection="0"/>
    <xf numFmtId="166" fontId="29" fillId="0" borderId="0" applyFont="0" applyFill="0" applyBorder="0" applyAlignment="0" applyProtection="0"/>
    <xf numFmtId="14" fontId="35" fillId="0" borderId="0" applyFill="0" applyBorder="0" applyAlignment="0"/>
    <xf numFmtId="0" fontId="36" fillId="0" borderId="5" applyNumberFormat="0" applyFill="0" applyBorder="0" applyAlignment="0" applyProtection="0"/>
    <xf numFmtId="0" fontId="36" fillId="0" borderId="5" applyNumberFormat="0" applyFill="0" applyBorder="0" applyAlignment="0" applyProtection="0"/>
    <xf numFmtId="0" fontId="36" fillId="0" borderId="5" applyNumberFormat="0" applyFill="0" applyBorder="0" applyAlignment="0" applyProtection="0"/>
    <xf numFmtId="0" fontId="36" fillId="0" borderId="5" applyNumberFormat="0" applyFill="0" applyBorder="0" applyAlignment="0" applyProtection="0"/>
    <xf numFmtId="0" fontId="20" fillId="0" borderId="0"/>
    <xf numFmtId="0" fontId="37" fillId="0" borderId="0" applyNumberFormat="0"/>
    <xf numFmtId="171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38" fillId="0" borderId="0">
      <protection locked="0"/>
    </xf>
    <xf numFmtId="0" fontId="39" fillId="0" borderId="0">
      <protection locked="0"/>
    </xf>
    <xf numFmtId="0" fontId="39" fillId="0" borderId="0">
      <protection locked="0"/>
    </xf>
    <xf numFmtId="166" fontId="29" fillId="0" borderId="0" applyFill="0" applyBorder="0" applyAlignment="0"/>
    <xf numFmtId="166" fontId="29" fillId="0" borderId="0" applyFill="0" applyBorder="0" applyAlignment="0"/>
    <xf numFmtId="166" fontId="29" fillId="0" borderId="0" applyFill="0" applyBorder="0" applyAlignment="0"/>
    <xf numFmtId="170" fontId="20" fillId="0" borderId="0" applyFill="0" applyBorder="0" applyAlignment="0"/>
    <xf numFmtId="166" fontId="29" fillId="0" borderId="0" applyFill="0" applyBorder="0" applyAlignment="0"/>
    <xf numFmtId="0" fontId="40" fillId="17" borderId="17" applyNumberFormat="0" applyAlignment="0" applyProtection="0"/>
    <xf numFmtId="173" fontId="20" fillId="0" borderId="0" applyFont="0" applyFill="0" applyBorder="0" applyAlignment="0" applyProtection="0"/>
    <xf numFmtId="0" fontId="24" fillId="0" borderId="0"/>
    <xf numFmtId="0" fontId="41" fillId="0" borderId="0" applyNumberForma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42" fillId="0" borderId="0"/>
    <xf numFmtId="0" fontId="43" fillId="15" borderId="0" applyNumberFormat="0" applyBorder="0" applyAlignment="0" applyProtection="0"/>
    <xf numFmtId="49" fontId="44" fillId="0" borderId="0" applyNumberFormat="0" applyFont="0" applyFill="0" applyAlignment="0">
      <alignment horizontal="left"/>
    </xf>
    <xf numFmtId="38" fontId="26" fillId="29" borderId="0" applyNumberFormat="0" applyBorder="0" applyAlignment="0" applyProtection="0"/>
    <xf numFmtId="0" fontId="45" fillId="0" borderId="21" applyNumberFormat="0" applyAlignment="0" applyProtection="0">
      <alignment horizontal="left" vertical="center"/>
    </xf>
    <xf numFmtId="0" fontId="45" fillId="0" borderId="22">
      <alignment horizontal="left" vertical="center"/>
    </xf>
    <xf numFmtId="0" fontId="45" fillId="0" borderId="22">
      <alignment horizontal="left" vertical="center"/>
    </xf>
    <xf numFmtId="0" fontId="45" fillId="0" borderId="22">
      <alignment horizontal="left" vertical="center"/>
    </xf>
    <xf numFmtId="0" fontId="45" fillId="0" borderId="22">
      <alignment horizontal="left" vertical="center"/>
    </xf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/>
    <xf numFmtId="3" fontId="50" fillId="0" borderId="0">
      <alignment vertical="top"/>
    </xf>
    <xf numFmtId="0" fontId="45" fillId="0" borderId="0"/>
    <xf numFmtId="0" fontId="29" fillId="0" borderId="0"/>
    <xf numFmtId="0" fontId="51" fillId="0" borderId="0"/>
    <xf numFmtId="0" fontId="52" fillId="0" borderId="0"/>
    <xf numFmtId="2" fontId="53" fillId="0" borderId="5">
      <alignment horizontal="center" vertical="center"/>
    </xf>
    <xf numFmtId="2" fontId="53" fillId="0" borderId="5">
      <alignment horizontal="center" vertical="center"/>
    </xf>
    <xf numFmtId="2" fontId="53" fillId="0" borderId="5">
      <alignment horizontal="center" vertical="center"/>
    </xf>
    <xf numFmtId="2" fontId="53" fillId="0" borderId="5">
      <alignment horizontal="center" vertical="center"/>
    </xf>
    <xf numFmtId="0" fontId="40" fillId="11" borderId="17" applyNumberFormat="0" applyAlignment="0" applyProtection="0"/>
    <xf numFmtId="10" fontId="26" fillId="10" borderId="5" applyNumberFormat="0" applyBorder="0" applyAlignment="0" applyProtection="0"/>
    <xf numFmtId="10" fontId="26" fillId="10" borderId="5" applyNumberFormat="0" applyBorder="0" applyAlignment="0" applyProtection="0"/>
    <xf numFmtId="10" fontId="26" fillId="10" borderId="5" applyNumberFormat="0" applyBorder="0" applyAlignment="0" applyProtection="0"/>
    <xf numFmtId="10" fontId="26" fillId="10" borderId="5" applyNumberFormat="0" applyBorder="0" applyAlignment="0" applyProtection="0"/>
    <xf numFmtId="0" fontId="40" fillId="31" borderId="17" applyNumberFormat="0" applyAlignment="0" applyProtection="0"/>
    <xf numFmtId="0" fontId="28" fillId="16" borderId="0" applyNumberFormat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166" fontId="29" fillId="0" borderId="0" applyFill="0" applyBorder="0" applyAlignment="0"/>
    <xf numFmtId="166" fontId="29" fillId="0" borderId="0" applyFill="0" applyBorder="0" applyAlignment="0"/>
    <xf numFmtId="166" fontId="29" fillId="0" borderId="0" applyFill="0" applyBorder="0" applyAlignment="0"/>
    <xf numFmtId="170" fontId="20" fillId="0" borderId="0" applyFill="0" applyBorder="0" applyAlignment="0"/>
    <xf numFmtId="166" fontId="29" fillId="0" borderId="0" applyFill="0" applyBorder="0" applyAlignment="0"/>
    <xf numFmtId="0" fontId="55" fillId="0" borderId="26" applyNumberFormat="0" applyFill="0" applyAlignment="0" applyProtection="0"/>
    <xf numFmtId="0" fontId="20" fillId="0" borderId="0">
      <alignment horizontal="center"/>
    </xf>
    <xf numFmtId="174" fontId="1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4" fillId="0" borderId="0" applyFont="0" applyFill="0" applyBorder="0" applyAlignment="0" applyProtection="0"/>
    <xf numFmtId="175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5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1" fontId="20" fillId="0" borderId="0" applyFont="0" applyFill="0" applyBorder="0" applyAlignment="0" applyProtection="0"/>
    <xf numFmtId="179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56" fillId="17" borderId="0" applyNumberFormat="0" applyBorder="0" applyAlignment="0" applyProtection="0"/>
    <xf numFmtId="0" fontId="57" fillId="17" borderId="0" applyNumberFormat="0" applyBorder="0" applyAlignment="0" applyProtection="0"/>
    <xf numFmtId="0" fontId="19" fillId="0" borderId="0"/>
    <xf numFmtId="180" fontId="5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1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3" fontId="59" fillId="0" borderId="0">
      <alignment vertical="top"/>
    </xf>
    <xf numFmtId="0" fontId="60" fillId="29" borderId="27" applyNumberFormat="0" applyAlignment="0" applyProtection="0"/>
    <xf numFmtId="0" fontId="60" fillId="29" borderId="27" applyNumberFormat="0" applyAlignment="0" applyProtection="0"/>
    <xf numFmtId="0" fontId="60" fillId="29" borderId="27" applyNumberFormat="0" applyAlignment="0" applyProtection="0"/>
    <xf numFmtId="0" fontId="60" fillId="29" borderId="27" applyNumberFormat="0" applyAlignment="0" applyProtection="0"/>
    <xf numFmtId="169" fontId="20" fillId="0" borderId="0" applyFont="0" applyFill="0" applyBorder="0" applyAlignment="0" applyProtection="0"/>
    <xf numFmtId="166" fontId="29" fillId="0" borderId="0" applyFont="0" applyFill="0" applyBorder="0" applyAlignment="0" applyProtection="0"/>
    <xf numFmtId="1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6" fontId="29" fillId="0" borderId="0" applyFill="0" applyBorder="0" applyAlignment="0"/>
    <xf numFmtId="166" fontId="29" fillId="0" borderId="0" applyFill="0" applyBorder="0" applyAlignment="0"/>
    <xf numFmtId="166" fontId="29" fillId="0" borderId="0" applyFill="0" applyBorder="0" applyAlignment="0"/>
    <xf numFmtId="170" fontId="20" fillId="0" borderId="0" applyFill="0" applyBorder="0" applyAlignment="0"/>
    <xf numFmtId="166" fontId="29" fillId="0" borderId="0" applyFill="0" applyBorder="0" applyAlignment="0"/>
    <xf numFmtId="0" fontId="20" fillId="0" borderId="0"/>
    <xf numFmtId="3" fontId="20" fillId="0" borderId="28" applyBorder="0"/>
    <xf numFmtId="3" fontId="20" fillId="0" borderId="28" applyBorder="0"/>
    <xf numFmtId="3" fontId="20" fillId="0" borderId="28" applyBorder="0"/>
    <xf numFmtId="3" fontId="20" fillId="0" borderId="28" applyBorder="0"/>
    <xf numFmtId="0" fontId="43" fillId="12" borderId="0" applyNumberFormat="0" applyBorder="0" applyAlignment="0" applyProtection="0"/>
    <xf numFmtId="0" fontId="60" fillId="28" borderId="27" applyNumberFormat="0" applyAlignment="0" applyProtection="0"/>
    <xf numFmtId="0" fontId="22" fillId="0" borderId="0"/>
    <xf numFmtId="0" fontId="21" fillId="0" borderId="0"/>
    <xf numFmtId="0" fontId="61" fillId="0" borderId="0"/>
    <xf numFmtId="0" fontId="22" fillId="0" borderId="0"/>
    <xf numFmtId="0" fontId="21" fillId="0" borderId="0"/>
    <xf numFmtId="0" fontId="62" fillId="0" borderId="29" applyNumberFormat="0" applyFont="0" applyFill="0" applyAlignment="0">
      <alignment horizontal="left" wrapText="1"/>
    </xf>
    <xf numFmtId="49" fontId="35" fillId="0" borderId="0" applyFill="0" applyBorder="0" applyAlignment="0"/>
    <xf numFmtId="182" fontId="20" fillId="0" borderId="0" applyFill="0" applyBorder="0" applyAlignment="0"/>
    <xf numFmtId="183" fontId="20" fillId="0" borderId="0" applyFill="0" applyBorder="0" applyAlignment="0"/>
    <xf numFmtId="0" fontId="41" fillId="0" borderId="0" applyNumberFormat="0" applyFill="0" applyBorder="0" applyAlignment="0" applyProtection="0"/>
    <xf numFmtId="2" fontId="63" fillId="0" borderId="0">
      <alignment horizontal="left"/>
    </xf>
    <xf numFmtId="0" fontId="18" fillId="0" borderId="0" applyNumberFormat="0" applyFill="0" applyBorder="0" applyAlignment="0" applyProtection="0"/>
    <xf numFmtId="0" fontId="64" fillId="0" borderId="30" applyNumberFormat="0" applyFill="0" applyAlignment="0" applyProtection="0"/>
    <xf numFmtId="0" fontId="65" fillId="0" borderId="31" applyNumberFormat="0" applyFill="0" applyAlignment="0" applyProtection="0"/>
    <xf numFmtId="0" fontId="66" fillId="0" borderId="32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33" applyNumberFormat="0" applyFill="0" applyAlignment="0" applyProtection="0"/>
    <xf numFmtId="0" fontId="20" fillId="0" borderId="0"/>
    <xf numFmtId="0" fontId="33" fillId="30" borderId="19" applyNumberFormat="0" applyAlignment="0" applyProtection="0"/>
    <xf numFmtId="0" fontId="50" fillId="0" borderId="34"/>
    <xf numFmtId="0" fontId="27" fillId="0" borderId="0" applyNumberFormat="0" applyFill="0" applyBorder="0" applyAlignment="0" applyProtection="0"/>
    <xf numFmtId="0" fontId="68" fillId="0" borderId="0"/>
    <xf numFmtId="178" fontId="68" fillId="0" borderId="0">
      <protection locked="0"/>
    </xf>
  </cellStyleXfs>
  <cellXfs count="1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3" fillId="0" borderId="0" xfId="0" applyFont="1"/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" fillId="0" borderId="0" xfId="0" applyFont="1"/>
    <xf numFmtId="1" fontId="2" fillId="6" borderId="5" xfId="0" applyNumberFormat="1" applyFont="1" applyFill="1" applyBorder="1" applyAlignment="1">
      <alignment horizontal="center" vertical="center" wrapText="1"/>
    </xf>
    <xf numFmtId="1" fontId="2" fillId="5" borderId="5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84" fontId="2" fillId="5" borderId="5" xfId="259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1" fontId="2" fillId="2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185" fontId="2" fillId="2" borderId="5" xfId="1" applyNumberFormat="1" applyFont="1" applyFill="1" applyBorder="1" applyAlignment="1">
      <alignment horizontal="center" vertical="center"/>
    </xf>
    <xf numFmtId="164" fontId="7" fillId="0" borderId="5" xfId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176" fontId="2" fillId="2" borderId="5" xfId="259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1" fontId="2" fillId="2" borderId="5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176" fontId="2" fillId="0" borderId="5" xfId="259" applyFont="1" applyFill="1" applyBorder="1" applyAlignment="1">
      <alignment vertical="center"/>
    </xf>
    <xf numFmtId="1" fontId="8" fillId="2" borderId="5" xfId="0" applyNumberFormat="1" applyFont="1" applyFill="1" applyBorder="1" applyAlignment="1">
      <alignment horizontal="right" vertical="center" wrapText="1"/>
    </xf>
    <xf numFmtId="176" fontId="2" fillId="2" borderId="5" xfId="259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176" fontId="2" fillId="0" borderId="5" xfId="259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164" fontId="2" fillId="7" borderId="5" xfId="0" applyNumberFormat="1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164" fontId="7" fillId="6" borderId="5" xfId="0" applyNumberFormat="1" applyFont="1" applyFill="1" applyBorder="1" applyAlignment="1">
      <alignment vertical="center"/>
    </xf>
    <xf numFmtId="164" fontId="2" fillId="0" borderId="5" xfId="1" applyFont="1" applyFill="1" applyBorder="1" applyAlignment="1">
      <alignment horizontal="center" vertical="center"/>
    </xf>
    <xf numFmtId="1" fontId="10" fillId="6" borderId="5" xfId="0" applyNumberFormat="1" applyFont="1" applyFill="1" applyBorder="1" applyAlignment="1">
      <alignment horizontal="right" vertical="center" wrapText="1"/>
    </xf>
    <xf numFmtId="0" fontId="11" fillId="6" borderId="5" xfId="0" applyFont="1" applyFill="1" applyBorder="1" applyAlignment="1">
      <alignment vertical="center"/>
    </xf>
    <xf numFmtId="0" fontId="3" fillId="6" borderId="5" xfId="0" applyFont="1" applyFill="1" applyBorder="1" applyAlignment="1">
      <alignment horizontal="center" vertical="center"/>
    </xf>
    <xf numFmtId="164" fontId="3" fillId="6" borderId="5" xfId="0" applyNumberFormat="1" applyFont="1" applyFill="1" applyBorder="1" applyAlignment="1">
      <alignment horizontal="center" vertical="center"/>
    </xf>
    <xf numFmtId="0" fontId="3" fillId="6" borderId="5" xfId="0" applyFont="1" applyFill="1" applyBorder="1" applyAlignment="1">
      <alignment vertical="center"/>
    </xf>
    <xf numFmtId="1" fontId="10" fillId="2" borderId="5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185" fontId="10" fillId="2" borderId="5" xfId="0" applyNumberFormat="1" applyFont="1" applyFill="1" applyBorder="1" applyAlignment="1">
      <alignment vertical="center"/>
    </xf>
    <xf numFmtId="1" fontId="10" fillId="2" borderId="5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vertical="center"/>
    </xf>
    <xf numFmtId="185" fontId="7" fillId="2" borderId="5" xfId="0" applyNumberFormat="1" applyFont="1" applyFill="1" applyBorder="1" applyAlignment="1">
      <alignment vertical="center"/>
    </xf>
    <xf numFmtId="164" fontId="10" fillId="7" borderId="5" xfId="0" applyNumberFormat="1" applyFont="1" applyFill="1" applyBorder="1" applyAlignment="1">
      <alignment horizontal="center" vertical="center" wrapText="1"/>
    </xf>
    <xf numFmtId="164" fontId="10" fillId="7" borderId="5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0" fontId="12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164" fontId="10" fillId="0" borderId="5" xfId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vertical="center"/>
    </xf>
    <xf numFmtId="2" fontId="10" fillId="7" borderId="5" xfId="0" applyNumberFormat="1" applyFont="1" applyFill="1" applyBorder="1" applyAlignment="1">
      <alignment horizontal="center" vertical="center" wrapText="1"/>
    </xf>
    <xf numFmtId="176" fontId="3" fillId="2" borderId="5" xfId="260" applyNumberFormat="1" applyFont="1" applyFill="1" applyBorder="1" applyAlignment="1">
      <alignment horizontal="center" vertical="center"/>
    </xf>
    <xf numFmtId="176" fontId="2" fillId="2" borderId="5" xfId="260" applyNumberFormat="1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vertical="center"/>
    </xf>
    <xf numFmtId="2" fontId="3" fillId="6" borderId="5" xfId="0" applyNumberFormat="1" applyFont="1" applyFill="1" applyBorder="1" applyAlignment="1">
      <alignment horizontal="center" vertical="center"/>
    </xf>
    <xf numFmtId="164" fontId="10" fillId="2" borderId="5" xfId="0" applyNumberFormat="1" applyFont="1" applyFill="1" applyBorder="1" applyAlignment="1">
      <alignment vertical="center"/>
    </xf>
    <xf numFmtId="185" fontId="7" fillId="2" borderId="5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vertical="center"/>
    </xf>
    <xf numFmtId="1" fontId="10" fillId="2" borderId="0" xfId="0" applyNumberFormat="1" applyFont="1" applyFill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164" fontId="10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1" fontId="10" fillId="2" borderId="0" xfId="0" applyNumberFormat="1" applyFont="1" applyFill="1" applyAlignment="1">
      <alignment horizontal="right" vertical="center"/>
    </xf>
    <xf numFmtId="1" fontId="10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164" fontId="3" fillId="0" borderId="0" xfId="0" applyNumberFormat="1" applyFont="1"/>
    <xf numFmtId="164" fontId="2" fillId="0" borderId="0" xfId="0" applyNumberFormat="1" applyFont="1" applyAlignment="1">
      <alignment vertical="center"/>
    </xf>
    <xf numFmtId="2" fontId="2" fillId="2" borderId="0" xfId="0" applyNumberFormat="1" applyFont="1" applyFill="1" applyAlignment="1">
      <alignment vertical="center"/>
    </xf>
    <xf numFmtId="0" fontId="7" fillId="2" borderId="5" xfId="0" quotePrefix="1" applyFont="1" applyFill="1" applyBorder="1" applyAlignment="1">
      <alignment horizontal="left" vertical="center" wrapText="1"/>
    </xf>
    <xf numFmtId="0" fontId="70" fillId="0" borderId="0" xfId="0" applyFont="1"/>
    <xf numFmtId="0" fontId="71" fillId="2" borderId="0" xfId="0" applyFont="1" applyFill="1" applyAlignment="1">
      <alignment vertical="center"/>
    </xf>
    <xf numFmtId="0" fontId="72" fillId="2" borderId="0" xfId="0" applyFont="1" applyFill="1" applyAlignment="1">
      <alignment vertical="center"/>
    </xf>
    <xf numFmtId="4" fontId="72" fillId="2" borderId="0" xfId="0" applyNumberFormat="1" applyFont="1" applyFill="1" applyAlignment="1">
      <alignment vertical="center"/>
    </xf>
    <xf numFmtId="176" fontId="2" fillId="2" borderId="0" xfId="242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vertical="center"/>
    </xf>
    <xf numFmtId="0" fontId="7" fillId="7" borderId="5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left" vertical="center"/>
    </xf>
    <xf numFmtId="2" fontId="15" fillId="0" borderId="5" xfId="0" applyNumberFormat="1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 readingOrder="1"/>
    </xf>
    <xf numFmtId="0" fontId="16" fillId="0" borderId="11" xfId="0" applyFont="1" applyBorder="1" applyAlignment="1">
      <alignment horizontal="center" vertical="center" wrapText="1" readingOrder="1"/>
    </xf>
    <xf numFmtId="9" fontId="15" fillId="0" borderId="5" xfId="2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 readingOrder="1"/>
    </xf>
    <xf numFmtId="0" fontId="16" fillId="0" borderId="13" xfId="0" applyFont="1" applyBorder="1" applyAlignment="1">
      <alignment horizontal="center" vertical="center" wrapText="1" readingOrder="1"/>
    </xf>
    <xf numFmtId="0" fontId="17" fillId="0" borderId="0" xfId="0" applyFont="1" applyAlignment="1">
      <alignment horizontal="center" wrapText="1"/>
    </xf>
    <xf numFmtId="1" fontId="7" fillId="5" borderId="5" xfId="259" applyNumberFormat="1" applyFont="1" applyFill="1" applyBorder="1" applyAlignment="1">
      <alignment horizontal="center" vertical="center" wrapText="1"/>
    </xf>
    <xf numFmtId="184" fontId="7" fillId="5" borderId="5" xfId="259" applyNumberFormat="1" applyFont="1" applyFill="1" applyBorder="1" applyAlignment="1">
      <alignment horizontal="center" vertical="center" wrapText="1"/>
    </xf>
    <xf numFmtId="164" fontId="7" fillId="0" borderId="5" xfId="259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2" fontId="13" fillId="0" borderId="6" xfId="0" applyNumberFormat="1" applyFont="1" applyBorder="1" applyAlignment="1">
      <alignment horizontal="center" vertical="center" wrapText="1"/>
    </xf>
    <xf numFmtId="2" fontId="13" fillId="0" borderId="7" xfId="0" applyNumberFormat="1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2" fontId="13" fillId="0" borderId="9" xfId="0" applyNumberFormat="1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 readingOrder="1"/>
    </xf>
    <xf numFmtId="0" fontId="16" fillId="0" borderId="15" xfId="0" applyFont="1" applyBorder="1" applyAlignment="1">
      <alignment horizontal="center" vertical="center" wrapText="1" readingOrder="1"/>
    </xf>
  </cellXfs>
  <cellStyles count="420">
    <cellStyle name="_x000d__x000a_JournalTemplate=C:\COMFO\CTALK\JOURSTD.TPL_x000d__x000a_LbStateAddress=3 3 0 251 1 89 2 311_x000d__x000a_LbStateJou" xfId="3" xr:uid="{00000000-0005-0000-0000-000031000000}"/>
    <cellStyle name="??" xfId="4" xr:uid="{00000000-0005-0000-0000-000032000000}"/>
    <cellStyle name="?? [0.00]_PERSONAL" xfId="5" xr:uid="{00000000-0005-0000-0000-000033000000}"/>
    <cellStyle name="???? [0.00]_PERSONAL" xfId="6" xr:uid="{00000000-0005-0000-0000-000034000000}"/>
    <cellStyle name="????_PERSONAL" xfId="7" xr:uid="{00000000-0005-0000-0000-000035000000}"/>
    <cellStyle name="??_Copie de bordereau Green parck" xfId="8" xr:uid="{00000000-0005-0000-0000-000036000000}"/>
    <cellStyle name="_AOUT" xfId="9" xr:uid="{00000000-0005-0000-0000-000037000000}"/>
    <cellStyle name="_AOUT_Copie de bordereau Green parck" xfId="10" xr:uid="{00000000-0005-0000-0000-000038000000}"/>
    <cellStyle name="_BC AVRIL 2006" xfId="11" xr:uid="{00000000-0005-0000-0000-000039000000}"/>
    <cellStyle name="_BC AVRIL 2006_Copie de bordereau Green parck" xfId="12" xr:uid="{00000000-0005-0000-0000-00003A000000}"/>
    <cellStyle name="_BORDEREAU Des Prix 10 02 04" xfId="13" xr:uid="{00000000-0005-0000-0000-00003B000000}"/>
    <cellStyle name="_BORDEREAU Des Prix 10 02 04_Copie de bordereau Green parck" xfId="14" xr:uid="{00000000-0005-0000-0000-00003C000000}"/>
    <cellStyle name="_Bordereau Prix 022 ONP" xfId="15" xr:uid="{00000000-0005-0000-0000-00003D000000}"/>
    <cellStyle name="_Bordereau Prix 022 ONP_Copie de bordereau Green parck" xfId="16" xr:uid="{00000000-0005-0000-0000-00003E000000}"/>
    <cellStyle name="_Capgemini Export" xfId="17" xr:uid="{00000000-0005-0000-0000-00003F000000}"/>
    <cellStyle name="_Capgemini Export_Copie de bordereau Green parck" xfId="18" xr:uid="{00000000-0005-0000-0000-000040000000}"/>
    <cellStyle name="_CHP DEC" xfId="19" xr:uid="{00000000-0005-0000-0000-000041000000}"/>
    <cellStyle name="_CHP DEC_Copie de bordereau Green parck" xfId="20" xr:uid="{00000000-0005-0000-0000-000042000000}"/>
    <cellStyle name="_cosumar fibre" xfId="21" xr:uid="{00000000-0005-0000-0000-000043000000}"/>
    <cellStyle name="_cosumar fibre_Copie de bordereau Green parck" xfId="22" xr:uid="{00000000-0005-0000-0000-000044000000}"/>
    <cellStyle name="_DECEMBRE 04" xfId="23" xr:uid="{00000000-0005-0000-0000-000045000000}"/>
    <cellStyle name="_DECEMBRE 04_Copie de bordereau Green parck" xfId="24" xr:uid="{00000000-0005-0000-0000-000046000000}"/>
    <cellStyle name="_Devis 03 " xfId="25" xr:uid="{00000000-0005-0000-0000-000047000000}"/>
    <cellStyle name="_Devis 03 _Copie de bordereau Green parck" xfId="26" xr:uid="{00000000-0005-0000-0000-000048000000}"/>
    <cellStyle name="_Devis Avril 03" xfId="27" xr:uid="{00000000-0005-0000-0000-000049000000}"/>
    <cellStyle name="_Devis Avril 03_Copie de bordereau Green parck" xfId="28" xr:uid="{00000000-0005-0000-0000-00004A000000}"/>
    <cellStyle name="_Devis Contradictoire GSK" xfId="29" xr:uid="{00000000-0005-0000-0000-00004B000000}"/>
    <cellStyle name="_Devis Contradictoire GSK_Copie de bordereau Green parck" xfId="30" xr:uid="{00000000-0005-0000-0000-00004C000000}"/>
    <cellStyle name="_Devis Decembre 02" xfId="31" xr:uid="{00000000-0005-0000-0000-00004D000000}"/>
    <cellStyle name="_Devis Decembre 02_Copie de bordereau Green parck" xfId="32" xr:uid="{00000000-0005-0000-0000-00004E000000}"/>
    <cellStyle name="_Devis Decembre 03" xfId="33" xr:uid="{00000000-0005-0000-0000-00004F000000}"/>
    <cellStyle name="_Devis Decembre 03_Copie de bordereau Green parck" xfId="34" xr:uid="{00000000-0005-0000-0000-000050000000}"/>
    <cellStyle name="_Devis Decembre 04" xfId="35" xr:uid="{00000000-0005-0000-0000-000051000000}"/>
    <cellStyle name="_Devis Decembre 04_Copie de bordereau Green parck" xfId="36" xr:uid="{00000000-0005-0000-0000-000052000000}"/>
    <cellStyle name="_Devis Février 03" xfId="37" xr:uid="{00000000-0005-0000-0000-000053000000}"/>
    <cellStyle name="_Devis Février 03_Copie de bordereau Green parck" xfId="38" xr:uid="{00000000-0005-0000-0000-000054000000}"/>
    <cellStyle name="_Devis Fevrier 05" xfId="39" xr:uid="{00000000-0005-0000-0000-000055000000}"/>
    <cellStyle name="_Devis Fevrier 05_Copie de bordereau Green parck" xfId="40" xr:uid="{00000000-0005-0000-0000-000056000000}"/>
    <cellStyle name="_Devis Janvier 05" xfId="41" xr:uid="{00000000-0005-0000-0000-000057000000}"/>
    <cellStyle name="_Devis Janvier 05_Copie de bordereau Green parck" xfId="42" xr:uid="{00000000-0005-0000-0000-000058000000}"/>
    <cellStyle name="_Devis Juillet 03" xfId="43" xr:uid="{00000000-0005-0000-0000-000059000000}"/>
    <cellStyle name="_Devis Juillet 03_Copie de bordereau Green parck" xfId="44" xr:uid="{00000000-0005-0000-0000-00005A000000}"/>
    <cellStyle name="_Devis Juin 03" xfId="45" xr:uid="{00000000-0005-0000-0000-00005B000000}"/>
    <cellStyle name="_Devis Juin 03_Copie de bordereau Green parck" xfId="46" xr:uid="{00000000-0005-0000-0000-00005C000000}"/>
    <cellStyle name="_Devis Mai 04" xfId="47" xr:uid="{00000000-0005-0000-0000-00005D000000}"/>
    <cellStyle name="_Devis Mai 04_Copie de bordereau Green parck" xfId="48" xr:uid="{00000000-0005-0000-0000-00005E000000}"/>
    <cellStyle name="_Devis Megatel contrôle d'accès ONP" xfId="49" xr:uid="{00000000-0005-0000-0000-00005F000000}"/>
    <cellStyle name="_Devis Megatel contrôle d'accès ONP_Copie de bordereau Green parck" xfId="50" xr:uid="{00000000-0005-0000-0000-000060000000}"/>
    <cellStyle name="_Devis Novembre 03" xfId="51" xr:uid="{00000000-0005-0000-0000-000061000000}"/>
    <cellStyle name="_Devis Novembre 03_Copie de bordereau Green parck" xfId="52" xr:uid="{00000000-0005-0000-0000-000062000000}"/>
    <cellStyle name="_Devis Novembre 04" xfId="53" xr:uid="{00000000-0005-0000-0000-000063000000}"/>
    <cellStyle name="_Devis Novembre 04_Copie de bordereau Green parck" xfId="54" xr:uid="{00000000-0005-0000-0000-000064000000}"/>
    <cellStyle name="_Devis Septembre 03" xfId="55" xr:uid="{00000000-0005-0000-0000-000065000000}"/>
    <cellStyle name="_Devis Septembre 03_Copie de bordereau Green parck" xfId="56" xr:uid="{00000000-0005-0000-0000-000066000000}"/>
    <cellStyle name="_Devis septembre 04" xfId="57" xr:uid="{00000000-0005-0000-0000-000067000000}"/>
    <cellStyle name="_Devis septembre 04_Copie de bordereau Green parck" xfId="58" xr:uid="{00000000-0005-0000-0000-000068000000}"/>
    <cellStyle name="_DOC ARCHIVES" xfId="59" xr:uid="{00000000-0005-0000-0000-000069000000}"/>
    <cellStyle name="_DOC ARCHIVES_Copie de bordereau Green parck" xfId="60" xr:uid="{00000000-0005-0000-0000-00006A000000}"/>
    <cellStyle name="_F.G" xfId="61" xr:uid="{00000000-0005-0000-0000-00006B000000}"/>
    <cellStyle name="_F.G_Copie de bordereau Green parck" xfId="62" xr:uid="{00000000-0005-0000-0000-00006C000000}"/>
    <cellStyle name="_FEVRIER" xfId="63" xr:uid="{00000000-0005-0000-0000-00006D000000}"/>
    <cellStyle name="_FEVRIER 08" xfId="64" xr:uid="{00000000-0005-0000-0000-00006E000000}"/>
    <cellStyle name="_FEVRIER 08_Copie de bordereau Green parck" xfId="65" xr:uid="{00000000-0005-0000-0000-00006F000000}"/>
    <cellStyle name="_FEVRIER 2005" xfId="66" xr:uid="{00000000-0005-0000-0000-000070000000}"/>
    <cellStyle name="_FEVRIER 2005_Copie de bordereau Green parck" xfId="67" xr:uid="{00000000-0005-0000-0000-000071000000}"/>
    <cellStyle name="_FEVRIER_Copie de bordereau Green parck" xfId="68" xr:uid="{00000000-0005-0000-0000-000072000000}"/>
    <cellStyle name="_G.S.I DEVIS " xfId="69" xr:uid="{00000000-0005-0000-0000-000073000000}"/>
    <cellStyle name="_G.S.I DEVIS _Copie de bordereau Green parck" xfId="70" xr:uid="{00000000-0005-0000-0000-000074000000}"/>
    <cellStyle name="_GSK 230103 M" xfId="71" xr:uid="{00000000-0005-0000-0000-000075000000}"/>
    <cellStyle name="_GSK 230103 M_Copie de bordereau Green parck" xfId="72" xr:uid="{00000000-0005-0000-0000-000076000000}"/>
    <cellStyle name="_IT Equipements Needs 3rd Floor Nov 2009 (2)" xfId="73" xr:uid="{00000000-0005-0000-0000-000077000000}"/>
    <cellStyle name="_JLEC" xfId="74" xr:uid="{00000000-0005-0000-0000-000078000000}"/>
    <cellStyle name="_JLEC_Copie de bordereau Green parck" xfId="75" xr:uid="{00000000-0005-0000-0000-000079000000}"/>
    <cellStyle name="_LISTE DES SALARIES CASA" xfId="76" xr:uid="{00000000-0005-0000-0000-00007A000000}"/>
    <cellStyle name="_LISTE DES SALARIES CASA_Copie de bordereau Green parck" xfId="77" xr:uid="{00000000-0005-0000-0000-00007B000000}"/>
    <cellStyle name="_MEGATEL COTATION CABLAGE 300103" xfId="78" xr:uid="{00000000-0005-0000-0000-00007C000000}"/>
    <cellStyle name="_MEGATEL COTATION CABLAGE 300103_Copie de bordereau Green parck" xfId="79" xr:uid="{00000000-0005-0000-0000-00007D000000}"/>
    <cellStyle name="_MICRODATA" xfId="80" xr:uid="{00000000-0005-0000-0000-00007E000000}"/>
    <cellStyle name="_MICRODATA DEVIS" xfId="81" xr:uid="{00000000-0005-0000-0000-00007F000000}"/>
    <cellStyle name="_MICRODATA DEVIS_Copie de bordereau Green parck" xfId="82" xr:uid="{00000000-0005-0000-0000-000080000000}"/>
    <cellStyle name="_MICRODATA_Copie de bordereau Green parck" xfId="83" xr:uid="{00000000-0005-0000-0000-000081000000}"/>
    <cellStyle name="_Nouveau Feuille de calcul Microsoft Excel" xfId="84" xr:uid="{00000000-0005-0000-0000-000082000000}"/>
    <cellStyle name="_Nouveau Feuille de calcul Microsoft Excel_Copie de bordereau Green parck" xfId="85" xr:uid="{00000000-0005-0000-0000-000083000000}"/>
    <cellStyle name="_ONPdevis" xfId="86" xr:uid="{00000000-0005-0000-0000-000084000000}"/>
    <cellStyle name="_ONPdevis_Copie de bordereau Green parck" xfId="87" xr:uid="{00000000-0005-0000-0000-000085000000}"/>
    <cellStyle name="_SEPTEMBRE" xfId="88" xr:uid="{00000000-0005-0000-0000-000086000000}"/>
    <cellStyle name="_SEPTEMBRE_Copie de bordereau Green parck" xfId="89" xr:uid="{00000000-0005-0000-0000-000087000000}"/>
    <cellStyle name="_SMEIA  09 02_04" xfId="90" xr:uid="{00000000-0005-0000-0000-000088000000}"/>
    <cellStyle name="_SMEIA  09 02_04_Copie de bordereau Green parck" xfId="91" xr:uid="{00000000-0005-0000-0000-000089000000}"/>
    <cellStyle name="_YASSER" xfId="92" xr:uid="{00000000-0005-0000-0000-00008A000000}"/>
    <cellStyle name="_YASSER_Copie de bordereau Green parck" xfId="93" xr:uid="{00000000-0005-0000-0000-00008B000000}"/>
    <cellStyle name="20 % - Accent1 2" xfId="94" xr:uid="{00000000-0005-0000-0000-00008C000000}"/>
    <cellStyle name="20 % - Accent2 2" xfId="95" xr:uid="{00000000-0005-0000-0000-00008D000000}"/>
    <cellStyle name="20 % - Accent3 2" xfId="96" xr:uid="{00000000-0005-0000-0000-00008E000000}"/>
    <cellStyle name="20 % - Accent4 2" xfId="97" xr:uid="{00000000-0005-0000-0000-00008F000000}"/>
    <cellStyle name="20 % - Accent5 2" xfId="98" xr:uid="{00000000-0005-0000-0000-000090000000}"/>
    <cellStyle name="20 % - Accent6 2" xfId="99" xr:uid="{00000000-0005-0000-0000-000091000000}"/>
    <cellStyle name="20% - Accent1" xfId="100" xr:uid="{00000000-0005-0000-0000-000092000000}"/>
    <cellStyle name="20% - Accent2" xfId="101" xr:uid="{00000000-0005-0000-0000-000093000000}"/>
    <cellStyle name="20% - Accent3" xfId="102" xr:uid="{00000000-0005-0000-0000-000094000000}"/>
    <cellStyle name="20% - Accent4" xfId="103" xr:uid="{00000000-0005-0000-0000-000095000000}"/>
    <cellStyle name="20% - Accent5" xfId="104" xr:uid="{00000000-0005-0000-0000-000096000000}"/>
    <cellStyle name="20% - Accent6" xfId="105" xr:uid="{00000000-0005-0000-0000-000097000000}"/>
    <cellStyle name="40 % - Accent1 2" xfId="106" xr:uid="{00000000-0005-0000-0000-000098000000}"/>
    <cellStyle name="40 % - Accent2 2" xfId="107" xr:uid="{00000000-0005-0000-0000-000099000000}"/>
    <cellStyle name="40 % - Accent3 2" xfId="108" xr:uid="{00000000-0005-0000-0000-00009A000000}"/>
    <cellStyle name="40 % - Accent4 2" xfId="109" xr:uid="{00000000-0005-0000-0000-00009B000000}"/>
    <cellStyle name="40 % - Accent5 2" xfId="110" xr:uid="{00000000-0005-0000-0000-00009C000000}"/>
    <cellStyle name="40 % - Accent6 2" xfId="111" xr:uid="{00000000-0005-0000-0000-00009D000000}"/>
    <cellStyle name="40% - Accent1" xfId="112" xr:uid="{00000000-0005-0000-0000-00009E000000}"/>
    <cellStyle name="40% - Accent2" xfId="113" xr:uid="{00000000-0005-0000-0000-00009F000000}"/>
    <cellStyle name="40% - Accent3" xfId="114" xr:uid="{00000000-0005-0000-0000-0000A0000000}"/>
    <cellStyle name="40% - Accent4" xfId="115" xr:uid="{00000000-0005-0000-0000-0000A1000000}"/>
    <cellStyle name="40% - Accent5" xfId="116" xr:uid="{00000000-0005-0000-0000-0000A2000000}"/>
    <cellStyle name="40% - Accent6" xfId="117" xr:uid="{00000000-0005-0000-0000-0000A3000000}"/>
    <cellStyle name="60 % - Accent1 2" xfId="118" xr:uid="{00000000-0005-0000-0000-0000A4000000}"/>
    <cellStyle name="60 % - Accent2 2" xfId="119" xr:uid="{00000000-0005-0000-0000-0000A5000000}"/>
    <cellStyle name="60 % - Accent3 2" xfId="120" xr:uid="{00000000-0005-0000-0000-0000A6000000}"/>
    <cellStyle name="60 % - Accent4 2" xfId="121" xr:uid="{00000000-0005-0000-0000-0000A7000000}"/>
    <cellStyle name="60 % - Accent5 2" xfId="122" xr:uid="{00000000-0005-0000-0000-0000A8000000}"/>
    <cellStyle name="60 % - Accent6 2" xfId="123" xr:uid="{00000000-0005-0000-0000-0000A9000000}"/>
    <cellStyle name="60% - Accent1" xfId="124" xr:uid="{00000000-0005-0000-0000-0000AA000000}"/>
    <cellStyle name="60% - Accent2" xfId="125" xr:uid="{00000000-0005-0000-0000-0000AB000000}"/>
    <cellStyle name="60% - Accent3" xfId="126" xr:uid="{00000000-0005-0000-0000-0000AC000000}"/>
    <cellStyle name="60% - Accent4" xfId="127" xr:uid="{00000000-0005-0000-0000-0000AD000000}"/>
    <cellStyle name="60% - Accent5" xfId="128" xr:uid="{00000000-0005-0000-0000-0000AE000000}"/>
    <cellStyle name="60% - Accent6" xfId="129" xr:uid="{00000000-0005-0000-0000-0000AF000000}"/>
    <cellStyle name="Accent1 2" xfId="130" xr:uid="{00000000-0005-0000-0000-0000B0000000}"/>
    <cellStyle name="Accent2 2" xfId="131" xr:uid="{00000000-0005-0000-0000-0000B1000000}"/>
    <cellStyle name="Accent3 2" xfId="132" xr:uid="{00000000-0005-0000-0000-0000B2000000}"/>
    <cellStyle name="Accent4 2" xfId="133" xr:uid="{00000000-0005-0000-0000-0000B3000000}"/>
    <cellStyle name="Accent5 2" xfId="134" xr:uid="{00000000-0005-0000-0000-0000B4000000}"/>
    <cellStyle name="Accent6 2" xfId="135" xr:uid="{00000000-0005-0000-0000-0000B5000000}"/>
    <cellStyle name="Arial 8 Souligné" xfId="136" xr:uid="{00000000-0005-0000-0000-0000B6000000}"/>
    <cellStyle name="Avertissement 2" xfId="137" xr:uid="{00000000-0005-0000-0000-0000B7000000}"/>
    <cellStyle name="Bad" xfId="138" xr:uid="{00000000-0005-0000-0000-0000B8000000}"/>
    <cellStyle name="Calc Currency (0)" xfId="139" xr:uid="{00000000-0005-0000-0000-0000B9000000}"/>
    <cellStyle name="Calc Currency (2)" xfId="140" xr:uid="{00000000-0005-0000-0000-0000BA000000}"/>
    <cellStyle name="Calc Percent (0)" xfId="141" xr:uid="{00000000-0005-0000-0000-0000BB000000}"/>
    <cellStyle name="Calc Percent (1)" xfId="142" xr:uid="{00000000-0005-0000-0000-0000BC000000}"/>
    <cellStyle name="Calc Percent (2)" xfId="143" xr:uid="{00000000-0005-0000-0000-0000BD000000}"/>
    <cellStyle name="Calc Units (0)" xfId="144" xr:uid="{00000000-0005-0000-0000-0000BE000000}"/>
    <cellStyle name="Calc Units (1)" xfId="145" xr:uid="{00000000-0005-0000-0000-0000BF000000}"/>
    <cellStyle name="Calc Units (2)" xfId="146" xr:uid="{00000000-0005-0000-0000-0000C0000000}"/>
    <cellStyle name="Calcul 2" xfId="147" xr:uid="{00000000-0005-0000-0000-0000C1000000}"/>
    <cellStyle name="Calculation" xfId="148" xr:uid="{00000000-0005-0000-0000-0000C2000000}"/>
    <cellStyle name="CELL_C" xfId="149" xr:uid="{00000000-0005-0000-0000-0000C3000000}"/>
    <cellStyle name="Cellule liée 2" xfId="150" xr:uid="{00000000-0005-0000-0000-0000C4000000}"/>
    <cellStyle name="Check Cell" xfId="151" xr:uid="{00000000-0005-0000-0000-0000C5000000}"/>
    <cellStyle name="Comma [00]" xfId="152" xr:uid="{00000000-0005-0000-0000-0000C6000000}"/>
    <cellStyle name="Comma0 - Modelo1" xfId="153" xr:uid="{00000000-0005-0000-0000-0000C7000000}"/>
    <cellStyle name="Comma0 - Style1" xfId="154" xr:uid="{00000000-0005-0000-0000-0000C8000000}"/>
    <cellStyle name="Comma1 - Modelo2" xfId="155" xr:uid="{00000000-0005-0000-0000-0000C9000000}"/>
    <cellStyle name="Comma1 - Style2" xfId="156" xr:uid="{00000000-0005-0000-0000-0000CA000000}"/>
    <cellStyle name="Commentaire 2" xfId="157" xr:uid="{00000000-0005-0000-0000-0000CB000000}"/>
    <cellStyle name="Commentaire 2 2" xfId="158" xr:uid="{00000000-0005-0000-0000-0000CC000000}"/>
    <cellStyle name="Commentaire 2 3" xfId="159" xr:uid="{00000000-0005-0000-0000-0000CD000000}"/>
    <cellStyle name="Commentaire 2 3 2" xfId="160" xr:uid="{00000000-0005-0000-0000-0000CE000000}"/>
    <cellStyle name="Commentaire 2 3 3" xfId="161" xr:uid="{00000000-0005-0000-0000-0000CF000000}"/>
    <cellStyle name="Commentaire 3" xfId="162" xr:uid="{00000000-0005-0000-0000-0000D0000000}"/>
    <cellStyle name="Currency [00]" xfId="163" xr:uid="{00000000-0005-0000-0000-0000D1000000}"/>
    <cellStyle name="Date Short" xfId="164" xr:uid="{00000000-0005-0000-0000-0000D2000000}"/>
    <cellStyle name="debbie" xfId="165" xr:uid="{00000000-0005-0000-0000-0000D3000000}"/>
    <cellStyle name="debbie 2" xfId="166" xr:uid="{00000000-0005-0000-0000-0000D4000000}"/>
    <cellStyle name="debbie 3" xfId="167" xr:uid="{00000000-0005-0000-0000-0000D5000000}"/>
    <cellStyle name="debbie 4" xfId="168" xr:uid="{00000000-0005-0000-0000-0000D6000000}"/>
    <cellStyle name="Description" xfId="169" xr:uid="{00000000-0005-0000-0000-0000D7000000}"/>
    <cellStyle name="Designation" xfId="170" xr:uid="{00000000-0005-0000-0000-0000D8000000}"/>
    <cellStyle name="Dezimal [0]_laroux" xfId="171" xr:uid="{00000000-0005-0000-0000-0000D9000000}"/>
    <cellStyle name="Dezimal_laroux" xfId="172" xr:uid="{00000000-0005-0000-0000-0000DA000000}"/>
    <cellStyle name="Dia" xfId="173" xr:uid="{00000000-0005-0000-0000-0000DB000000}"/>
    <cellStyle name="Encabez1" xfId="174" xr:uid="{00000000-0005-0000-0000-0000DC000000}"/>
    <cellStyle name="Encabez2" xfId="175" xr:uid="{00000000-0005-0000-0000-0000DD000000}"/>
    <cellStyle name="Enter Currency (0)" xfId="176" xr:uid="{00000000-0005-0000-0000-0000DE000000}"/>
    <cellStyle name="Enter Currency (2)" xfId="177" xr:uid="{00000000-0005-0000-0000-0000DF000000}"/>
    <cellStyle name="Enter Units (0)" xfId="178" xr:uid="{00000000-0005-0000-0000-0000E0000000}"/>
    <cellStyle name="Enter Units (1)" xfId="179" xr:uid="{00000000-0005-0000-0000-0000E1000000}"/>
    <cellStyle name="Enter Units (2)" xfId="180" xr:uid="{00000000-0005-0000-0000-0000E2000000}"/>
    <cellStyle name="Entrée 2" xfId="181" xr:uid="{00000000-0005-0000-0000-0000E3000000}"/>
    <cellStyle name="Euro" xfId="182" xr:uid="{00000000-0005-0000-0000-0000E4000000}"/>
    <cellStyle name="Excel Built-in Normal" xfId="183" xr:uid="{00000000-0005-0000-0000-0000E5000000}"/>
    <cellStyle name="Explanatory Text" xfId="184" xr:uid="{00000000-0005-0000-0000-0000E6000000}"/>
    <cellStyle name="F2" xfId="185" xr:uid="{00000000-0005-0000-0000-0000E7000000}"/>
    <cellStyle name="F3" xfId="186" xr:uid="{00000000-0005-0000-0000-0000E8000000}"/>
    <cellStyle name="F4" xfId="187" xr:uid="{00000000-0005-0000-0000-0000E9000000}"/>
    <cellStyle name="F5" xfId="188" xr:uid="{00000000-0005-0000-0000-0000EA000000}"/>
    <cellStyle name="F6" xfId="189" xr:uid="{00000000-0005-0000-0000-0000EB000000}"/>
    <cellStyle name="F7" xfId="190" xr:uid="{00000000-0005-0000-0000-0000EC000000}"/>
    <cellStyle name="F8" xfId="191" xr:uid="{00000000-0005-0000-0000-0000ED000000}"/>
    <cellStyle name="Fijo" xfId="192" xr:uid="{00000000-0005-0000-0000-0000EE000000}"/>
    <cellStyle name="Financiero" xfId="193" xr:uid="{00000000-0005-0000-0000-0000EF000000}"/>
    <cellStyle name="Flag" xfId="194" xr:uid="{00000000-0005-0000-0000-0000F0000000}"/>
    <cellStyle name="Good" xfId="195" xr:uid="{00000000-0005-0000-0000-0000F1000000}"/>
    <cellStyle name="gray fill" xfId="196" xr:uid="{00000000-0005-0000-0000-0000F2000000}"/>
    <cellStyle name="Grey" xfId="197" xr:uid="{00000000-0005-0000-0000-0000F3000000}"/>
    <cellStyle name="Header1" xfId="198" xr:uid="{00000000-0005-0000-0000-0000F4000000}"/>
    <cellStyle name="Header2" xfId="199" xr:uid="{00000000-0005-0000-0000-0000F5000000}"/>
    <cellStyle name="Header2 2" xfId="200" xr:uid="{00000000-0005-0000-0000-0000F6000000}"/>
    <cellStyle name="Header2 3" xfId="201" xr:uid="{00000000-0005-0000-0000-0000F7000000}"/>
    <cellStyle name="Header2 4" xfId="202" xr:uid="{00000000-0005-0000-0000-0000F8000000}"/>
    <cellStyle name="Heading 1" xfId="203" xr:uid="{00000000-0005-0000-0000-0000F9000000}"/>
    <cellStyle name="Heading 2" xfId="204" xr:uid="{00000000-0005-0000-0000-0000FA000000}"/>
    <cellStyle name="Heading 3" xfId="205" xr:uid="{00000000-0005-0000-0000-0000FB000000}"/>
    <cellStyle name="Heading 4" xfId="206" xr:uid="{00000000-0005-0000-0000-0000FC000000}"/>
    <cellStyle name="Heading1" xfId="207" xr:uid="{00000000-0005-0000-0000-0000FD000000}"/>
    <cellStyle name="Heading2" xfId="208" xr:uid="{00000000-0005-0000-0000-0000FE000000}"/>
    <cellStyle name="Heading3" xfId="209" xr:uid="{00000000-0005-0000-0000-0000FF000000}"/>
    <cellStyle name="Heading4" xfId="210" xr:uid="{00000000-0005-0000-0000-000000010000}"/>
    <cellStyle name="Heading5" xfId="211" xr:uid="{00000000-0005-0000-0000-000001010000}"/>
    <cellStyle name="Heading6" xfId="212" xr:uid="{00000000-0005-0000-0000-000002010000}"/>
    <cellStyle name="Horizontal" xfId="213" xr:uid="{00000000-0005-0000-0000-000003010000}"/>
    <cellStyle name="Horizontal 2" xfId="214" xr:uid="{00000000-0005-0000-0000-000004010000}"/>
    <cellStyle name="Horizontal 3" xfId="215" xr:uid="{00000000-0005-0000-0000-000005010000}"/>
    <cellStyle name="Horizontal 4" xfId="216" xr:uid="{00000000-0005-0000-0000-000006010000}"/>
    <cellStyle name="Input" xfId="217" xr:uid="{00000000-0005-0000-0000-000007010000}"/>
    <cellStyle name="Input [yellow]" xfId="218" xr:uid="{00000000-0005-0000-0000-000008010000}"/>
    <cellStyle name="Input [yellow] 2" xfId="219" xr:uid="{00000000-0005-0000-0000-000009010000}"/>
    <cellStyle name="Input [yellow] 3" xfId="220" xr:uid="{00000000-0005-0000-0000-00000A010000}"/>
    <cellStyle name="Input [yellow] 4" xfId="221" xr:uid="{00000000-0005-0000-0000-00000B010000}"/>
    <cellStyle name="Input_Copie de bordereau Green parck" xfId="222" xr:uid="{00000000-0005-0000-0000-00000C010000}"/>
    <cellStyle name="Insatisfaisant 2" xfId="223" xr:uid="{00000000-0005-0000-0000-00000D010000}"/>
    <cellStyle name="Lien hypertexte 2" xfId="224" xr:uid="{00000000-0005-0000-0000-00000E010000}"/>
    <cellStyle name="Link Currency (0)" xfId="225" xr:uid="{00000000-0005-0000-0000-00000F010000}"/>
    <cellStyle name="Link Currency (2)" xfId="226" xr:uid="{00000000-0005-0000-0000-000010010000}"/>
    <cellStyle name="Link Units (0)" xfId="227" xr:uid="{00000000-0005-0000-0000-000011010000}"/>
    <cellStyle name="Link Units (1)" xfId="228" xr:uid="{00000000-0005-0000-0000-000012010000}"/>
    <cellStyle name="Link Units (2)" xfId="229" xr:uid="{00000000-0005-0000-0000-000013010000}"/>
    <cellStyle name="Linked Cell" xfId="230" xr:uid="{00000000-0005-0000-0000-000014010000}"/>
    <cellStyle name="Matrix" xfId="231" xr:uid="{00000000-0005-0000-0000-000015010000}"/>
    <cellStyle name="Millares [0]_10 AVERIAS MASIVAS + ANT" xfId="232" xr:uid="{00000000-0005-0000-0000-000016010000}"/>
    <cellStyle name="Milliers" xfId="1" builtinId="3"/>
    <cellStyle name="Milliers 10" xfId="233" xr:uid="{00000000-0005-0000-0000-000017010000}"/>
    <cellStyle name="Milliers 11" xfId="234" xr:uid="{00000000-0005-0000-0000-000018010000}"/>
    <cellStyle name="Milliers 12" xfId="235" xr:uid="{00000000-0005-0000-0000-000019010000}"/>
    <cellStyle name="Milliers 12 2" xfId="236" xr:uid="{00000000-0005-0000-0000-00001A010000}"/>
    <cellStyle name="Milliers 12 3" xfId="237" xr:uid="{00000000-0005-0000-0000-00001B010000}"/>
    <cellStyle name="Milliers 12 3 2" xfId="238" xr:uid="{00000000-0005-0000-0000-00001C010000}"/>
    <cellStyle name="Milliers 12 3 3" xfId="239" xr:uid="{00000000-0005-0000-0000-00001D010000}"/>
    <cellStyle name="Milliers 13" xfId="240" xr:uid="{00000000-0005-0000-0000-00001E010000}"/>
    <cellStyle name="Milliers 2" xfId="241" xr:uid="{00000000-0005-0000-0000-00001F010000}"/>
    <cellStyle name="Milliers 2 2" xfId="242" xr:uid="{00000000-0005-0000-0000-000020010000}"/>
    <cellStyle name="Milliers 2 2 2" xfId="243" xr:uid="{00000000-0005-0000-0000-000021010000}"/>
    <cellStyle name="Milliers 2 2 3" xfId="244" xr:uid="{00000000-0005-0000-0000-000022010000}"/>
    <cellStyle name="Milliers 2 2 4" xfId="245" xr:uid="{00000000-0005-0000-0000-000023010000}"/>
    <cellStyle name="Milliers 2 2 5" xfId="246" xr:uid="{00000000-0005-0000-0000-000024010000}"/>
    <cellStyle name="Milliers 2 3" xfId="247" xr:uid="{00000000-0005-0000-0000-000025010000}"/>
    <cellStyle name="Milliers 2 4" xfId="248" xr:uid="{00000000-0005-0000-0000-000026010000}"/>
    <cellStyle name="Milliers 2 5" xfId="249" xr:uid="{00000000-0005-0000-0000-000027010000}"/>
    <cellStyle name="Milliers 2 6" xfId="250" xr:uid="{00000000-0005-0000-0000-000028010000}"/>
    <cellStyle name="Milliers 2 8" xfId="251" xr:uid="{00000000-0005-0000-0000-000029010000}"/>
    <cellStyle name="Milliers 3" xfId="252" xr:uid="{00000000-0005-0000-0000-00002A010000}"/>
    <cellStyle name="Milliers 3 2" xfId="253" xr:uid="{00000000-0005-0000-0000-00002B010000}"/>
    <cellStyle name="Milliers 4" xfId="254" xr:uid="{00000000-0005-0000-0000-00002C010000}"/>
    <cellStyle name="Milliers 5" xfId="255" xr:uid="{00000000-0005-0000-0000-00002D010000}"/>
    <cellStyle name="Milliers 5 2" xfId="256" xr:uid="{00000000-0005-0000-0000-00002E010000}"/>
    <cellStyle name="Milliers 6" xfId="257" xr:uid="{00000000-0005-0000-0000-00002F010000}"/>
    <cellStyle name="Milliers 7" xfId="258" xr:uid="{00000000-0005-0000-0000-000030010000}"/>
    <cellStyle name="Milliers 7 2" xfId="259" xr:uid="{00000000-0005-0000-0000-000031010000}"/>
    <cellStyle name="Milliers 7 2 2" xfId="260" xr:uid="{00000000-0005-0000-0000-000032010000}"/>
    <cellStyle name="Milliers 7 3" xfId="261" xr:uid="{00000000-0005-0000-0000-000033010000}"/>
    <cellStyle name="Milliers 7 4" xfId="262" xr:uid="{00000000-0005-0000-0000-000034010000}"/>
    <cellStyle name="Milliers 7 5" xfId="263" xr:uid="{00000000-0005-0000-0000-000035010000}"/>
    <cellStyle name="Milliers 8" xfId="264" xr:uid="{00000000-0005-0000-0000-000036010000}"/>
    <cellStyle name="Milliers 9" xfId="265" xr:uid="{00000000-0005-0000-0000-000037010000}"/>
    <cellStyle name="Neutral" xfId="266" xr:uid="{00000000-0005-0000-0000-000038010000}"/>
    <cellStyle name="Neutre 2" xfId="267" xr:uid="{00000000-0005-0000-0000-000039010000}"/>
    <cellStyle name="Norm੎੎" xfId="268" xr:uid="{00000000-0005-0000-0000-00003A010000}"/>
    <cellStyle name="Normal" xfId="0" builtinId="0"/>
    <cellStyle name="Normal - Style1" xfId="269" xr:uid="{00000000-0005-0000-0000-00003B010000}"/>
    <cellStyle name="Normal 10" xfId="270" xr:uid="{00000000-0005-0000-0000-00003C010000}"/>
    <cellStyle name="Normal 11" xfId="271" xr:uid="{00000000-0005-0000-0000-00003D010000}"/>
    <cellStyle name="Normal 12" xfId="272" xr:uid="{00000000-0005-0000-0000-00003E010000}"/>
    <cellStyle name="Normal 13" xfId="273" xr:uid="{00000000-0005-0000-0000-00003F010000}"/>
    <cellStyle name="Normal 14" xfId="274" xr:uid="{00000000-0005-0000-0000-000040010000}"/>
    <cellStyle name="Normal 15" xfId="275" xr:uid="{00000000-0005-0000-0000-000041010000}"/>
    <cellStyle name="Normal 16" xfId="276" xr:uid="{00000000-0005-0000-0000-000042010000}"/>
    <cellStyle name="Normal 17" xfId="277" xr:uid="{00000000-0005-0000-0000-000043010000}"/>
    <cellStyle name="Normal 18" xfId="278" xr:uid="{00000000-0005-0000-0000-000044010000}"/>
    <cellStyle name="Normal 19" xfId="279" xr:uid="{00000000-0005-0000-0000-000045010000}"/>
    <cellStyle name="Normal 2" xfId="280" xr:uid="{00000000-0005-0000-0000-000046010000}"/>
    <cellStyle name="Normal 2 10" xfId="281" xr:uid="{00000000-0005-0000-0000-000047010000}"/>
    <cellStyle name="Normal 2 11" xfId="282" xr:uid="{00000000-0005-0000-0000-000048010000}"/>
    <cellStyle name="Normal 2 12" xfId="283" xr:uid="{00000000-0005-0000-0000-000049010000}"/>
    <cellStyle name="Normal 2 13" xfId="284" xr:uid="{00000000-0005-0000-0000-00004A010000}"/>
    <cellStyle name="Normal 2 14" xfId="285" xr:uid="{00000000-0005-0000-0000-00004B010000}"/>
    <cellStyle name="Normal 2 15" xfId="286" xr:uid="{00000000-0005-0000-0000-00004C010000}"/>
    <cellStyle name="Normal 2 16" xfId="287" xr:uid="{00000000-0005-0000-0000-00004D010000}"/>
    <cellStyle name="Normal 2 2" xfId="288" xr:uid="{00000000-0005-0000-0000-00004E010000}"/>
    <cellStyle name="Normal 2 2 2" xfId="289" xr:uid="{00000000-0005-0000-0000-00004F010000}"/>
    <cellStyle name="Normal 2 3" xfId="290" xr:uid="{00000000-0005-0000-0000-000050010000}"/>
    <cellStyle name="Normal 2 4" xfId="291" xr:uid="{00000000-0005-0000-0000-000051010000}"/>
    <cellStyle name="Normal 2 5" xfId="292" xr:uid="{00000000-0005-0000-0000-000052010000}"/>
    <cellStyle name="Normal 2 6" xfId="293" xr:uid="{00000000-0005-0000-0000-000053010000}"/>
    <cellStyle name="Normal 2 7" xfId="294" xr:uid="{00000000-0005-0000-0000-000054010000}"/>
    <cellStyle name="Normal 2 8" xfId="295" xr:uid="{00000000-0005-0000-0000-000055010000}"/>
    <cellStyle name="Normal 2 9" xfId="296" xr:uid="{00000000-0005-0000-0000-000056010000}"/>
    <cellStyle name="Normal 20" xfId="297" xr:uid="{00000000-0005-0000-0000-000057010000}"/>
    <cellStyle name="Normal 21" xfId="298" xr:uid="{00000000-0005-0000-0000-000058010000}"/>
    <cellStyle name="Normal 22" xfId="299" xr:uid="{00000000-0005-0000-0000-000059010000}"/>
    <cellStyle name="Normal 23" xfId="300" xr:uid="{00000000-0005-0000-0000-00005A010000}"/>
    <cellStyle name="Normal 24" xfId="301" xr:uid="{00000000-0005-0000-0000-00005B010000}"/>
    <cellStyle name="Normal 25" xfId="302" xr:uid="{00000000-0005-0000-0000-00005C010000}"/>
    <cellStyle name="Normal 26" xfId="303" xr:uid="{00000000-0005-0000-0000-00005D010000}"/>
    <cellStyle name="Normal 27" xfId="304" xr:uid="{00000000-0005-0000-0000-00005E010000}"/>
    <cellStyle name="Normal 28" xfId="305" xr:uid="{00000000-0005-0000-0000-00005F010000}"/>
    <cellStyle name="Normal 29" xfId="306" xr:uid="{00000000-0005-0000-0000-000060010000}"/>
    <cellStyle name="Normal 3" xfId="307" xr:uid="{00000000-0005-0000-0000-000061010000}"/>
    <cellStyle name="Normal 3 2" xfId="308" xr:uid="{00000000-0005-0000-0000-000062010000}"/>
    <cellStyle name="Normal 3 2 2" xfId="309" xr:uid="{00000000-0005-0000-0000-000063010000}"/>
    <cellStyle name="Normal 3 2 2 2" xfId="310" xr:uid="{00000000-0005-0000-0000-000064010000}"/>
    <cellStyle name="Normal 3 3" xfId="311" xr:uid="{00000000-0005-0000-0000-000065010000}"/>
    <cellStyle name="Normal 30" xfId="312" xr:uid="{00000000-0005-0000-0000-000066010000}"/>
    <cellStyle name="Normal 31" xfId="313" xr:uid="{00000000-0005-0000-0000-000067010000}"/>
    <cellStyle name="Normal 31 2" xfId="314" xr:uid="{00000000-0005-0000-0000-000068010000}"/>
    <cellStyle name="Normal 31 3" xfId="315" xr:uid="{00000000-0005-0000-0000-000069010000}"/>
    <cellStyle name="Normal 31 3 2" xfId="316" xr:uid="{00000000-0005-0000-0000-00006A010000}"/>
    <cellStyle name="Normal 31 3 3" xfId="317" xr:uid="{00000000-0005-0000-0000-00006B010000}"/>
    <cellStyle name="Normal 32" xfId="318" xr:uid="{00000000-0005-0000-0000-00006C010000}"/>
    <cellStyle name="Normal 32 2" xfId="319" xr:uid="{00000000-0005-0000-0000-00006D010000}"/>
    <cellStyle name="Normal 32 3" xfId="320" xr:uid="{00000000-0005-0000-0000-00006E010000}"/>
    <cellStyle name="Normal 32 3 2" xfId="321" xr:uid="{00000000-0005-0000-0000-00006F010000}"/>
    <cellStyle name="Normal 32 3 3" xfId="322" xr:uid="{00000000-0005-0000-0000-000070010000}"/>
    <cellStyle name="Normal 33" xfId="323" xr:uid="{00000000-0005-0000-0000-000071010000}"/>
    <cellStyle name="Normal 33 2" xfId="324" xr:uid="{00000000-0005-0000-0000-000072010000}"/>
    <cellStyle name="Normal 33 3" xfId="325" xr:uid="{00000000-0005-0000-0000-000073010000}"/>
    <cellStyle name="Normal 33 3 2" xfId="326" xr:uid="{00000000-0005-0000-0000-000074010000}"/>
    <cellStyle name="Normal 33 3 3" xfId="327" xr:uid="{00000000-0005-0000-0000-000075010000}"/>
    <cellStyle name="Normal 34" xfId="328" xr:uid="{00000000-0005-0000-0000-000076010000}"/>
    <cellStyle name="Normal 34 2" xfId="329" xr:uid="{00000000-0005-0000-0000-000077010000}"/>
    <cellStyle name="Normal 34 3" xfId="330" xr:uid="{00000000-0005-0000-0000-000078010000}"/>
    <cellStyle name="Normal 34 3 2" xfId="331" xr:uid="{00000000-0005-0000-0000-000079010000}"/>
    <cellStyle name="Normal 34 3 3" xfId="332" xr:uid="{00000000-0005-0000-0000-00007A010000}"/>
    <cellStyle name="Normal 35" xfId="333" xr:uid="{00000000-0005-0000-0000-00007B010000}"/>
    <cellStyle name="Normal 35 2" xfId="334" xr:uid="{00000000-0005-0000-0000-00007C010000}"/>
    <cellStyle name="Normal 35 3" xfId="335" xr:uid="{00000000-0005-0000-0000-00007D010000}"/>
    <cellStyle name="Normal 35 3 2" xfId="336" xr:uid="{00000000-0005-0000-0000-00007E010000}"/>
    <cellStyle name="Normal 35 3 3" xfId="337" xr:uid="{00000000-0005-0000-0000-00007F010000}"/>
    <cellStyle name="Normal 36" xfId="338" xr:uid="{00000000-0005-0000-0000-000080010000}"/>
    <cellStyle name="Normal 37" xfId="339" xr:uid="{00000000-0005-0000-0000-000081010000}"/>
    <cellStyle name="Normal 38" xfId="340" xr:uid="{00000000-0005-0000-0000-000082010000}"/>
    <cellStyle name="Normal 39" xfId="341" xr:uid="{00000000-0005-0000-0000-000083010000}"/>
    <cellStyle name="Normal 4" xfId="342" xr:uid="{00000000-0005-0000-0000-000084010000}"/>
    <cellStyle name="Normal 4 2" xfId="343" xr:uid="{00000000-0005-0000-0000-000085010000}"/>
    <cellStyle name="Normal 40" xfId="344" xr:uid="{00000000-0005-0000-0000-000086010000}"/>
    <cellStyle name="Normal 41" xfId="345" xr:uid="{00000000-0005-0000-0000-000087010000}"/>
    <cellStyle name="Normal 41 2" xfId="346" xr:uid="{00000000-0005-0000-0000-000088010000}"/>
    <cellStyle name="Normal 41 2 2" xfId="347" xr:uid="{00000000-0005-0000-0000-000089010000}"/>
    <cellStyle name="Normal 41 2 3" xfId="348" xr:uid="{00000000-0005-0000-0000-00008A010000}"/>
    <cellStyle name="Normal 42" xfId="349" xr:uid="{00000000-0005-0000-0000-00008B010000}"/>
    <cellStyle name="Normal 43" xfId="350" xr:uid="{00000000-0005-0000-0000-00008C010000}"/>
    <cellStyle name="Normal 44" xfId="351" xr:uid="{00000000-0005-0000-0000-00008D010000}"/>
    <cellStyle name="Normal 45" xfId="352" xr:uid="{00000000-0005-0000-0000-00008E010000}"/>
    <cellStyle name="Normal 46" xfId="353" xr:uid="{00000000-0005-0000-0000-00008F010000}"/>
    <cellStyle name="Normal 47" xfId="354" xr:uid="{00000000-0005-0000-0000-000090010000}"/>
    <cellStyle name="Normal 47 2" xfId="355" xr:uid="{00000000-0005-0000-0000-000091010000}"/>
    <cellStyle name="Normal 48" xfId="356" xr:uid="{00000000-0005-0000-0000-000092010000}"/>
    <cellStyle name="Normal 49" xfId="357" xr:uid="{00000000-0005-0000-0000-000093010000}"/>
    <cellStyle name="Normal 5" xfId="358" xr:uid="{00000000-0005-0000-0000-000094010000}"/>
    <cellStyle name="Normal 50" xfId="359" xr:uid="{00000000-0005-0000-0000-000095010000}"/>
    <cellStyle name="Normal 51" xfId="360" xr:uid="{00000000-0005-0000-0000-000096010000}"/>
    <cellStyle name="Normal 52" xfId="361" xr:uid="{00000000-0005-0000-0000-000097010000}"/>
    <cellStyle name="Normal 53" xfId="362" xr:uid="{00000000-0005-0000-0000-000098010000}"/>
    <cellStyle name="Normal 54" xfId="363" xr:uid="{00000000-0005-0000-0000-000099010000}"/>
    <cellStyle name="Normal 55" xfId="364" xr:uid="{00000000-0005-0000-0000-00009A010000}"/>
    <cellStyle name="Normal 56" xfId="365" xr:uid="{00000000-0005-0000-0000-00009B010000}"/>
    <cellStyle name="Normal 57" xfId="366" xr:uid="{00000000-0005-0000-0000-00009C010000}"/>
    <cellStyle name="Normal 58" xfId="367" xr:uid="{00000000-0005-0000-0000-00009D010000}"/>
    <cellStyle name="Normal 59" xfId="368" xr:uid="{00000000-0005-0000-0000-00009E010000}"/>
    <cellStyle name="Normal 6" xfId="369" xr:uid="{00000000-0005-0000-0000-00009F010000}"/>
    <cellStyle name="Normal 60" xfId="370" xr:uid="{00000000-0005-0000-0000-0000A0010000}"/>
    <cellStyle name="Normal 7" xfId="371" xr:uid="{00000000-0005-0000-0000-0000A1010000}"/>
    <cellStyle name="Normal 8" xfId="372" xr:uid="{00000000-0005-0000-0000-0000A2010000}"/>
    <cellStyle name="Normal 8 2" xfId="373" xr:uid="{00000000-0005-0000-0000-0000A3010000}"/>
    <cellStyle name="Normal 9" xfId="374" xr:uid="{00000000-0005-0000-0000-0000A4010000}"/>
    <cellStyle name="Option" xfId="375" xr:uid="{00000000-0005-0000-0000-0000A5010000}"/>
    <cellStyle name="OptionHeading" xfId="376" xr:uid="{00000000-0005-0000-0000-0000A6010000}"/>
    <cellStyle name="Output" xfId="377" xr:uid="{00000000-0005-0000-0000-0000A7010000}"/>
    <cellStyle name="Output 2" xfId="378" xr:uid="{00000000-0005-0000-0000-0000A8010000}"/>
    <cellStyle name="Output 3" xfId="379" xr:uid="{00000000-0005-0000-0000-0000A9010000}"/>
    <cellStyle name="Output 4" xfId="380" xr:uid="{00000000-0005-0000-0000-0000AA010000}"/>
    <cellStyle name="Percent [0]" xfId="381" xr:uid="{00000000-0005-0000-0000-0000AB010000}"/>
    <cellStyle name="Percent [00]" xfId="382" xr:uid="{00000000-0005-0000-0000-0000AC010000}"/>
    <cellStyle name="Percent [2]" xfId="383" xr:uid="{00000000-0005-0000-0000-0000AD010000}"/>
    <cellStyle name="Pourcentage" xfId="2" builtinId="5"/>
    <cellStyle name="Pourcentage 2" xfId="384" xr:uid="{00000000-0005-0000-0000-0000AE010000}"/>
    <cellStyle name="PrePop Currency (0)" xfId="385" xr:uid="{00000000-0005-0000-0000-0000AF010000}"/>
    <cellStyle name="PrePop Currency (2)" xfId="386" xr:uid="{00000000-0005-0000-0000-0000B0010000}"/>
    <cellStyle name="PrePop Units (0)" xfId="387" xr:uid="{00000000-0005-0000-0000-0000B1010000}"/>
    <cellStyle name="PrePop Units (1)" xfId="388" xr:uid="{00000000-0005-0000-0000-0000B2010000}"/>
    <cellStyle name="PrePop Units (2)" xfId="389" xr:uid="{00000000-0005-0000-0000-0000B3010000}"/>
    <cellStyle name="Price" xfId="390" xr:uid="{00000000-0005-0000-0000-0000B4010000}"/>
    <cellStyle name="Prix" xfId="391" xr:uid="{00000000-0005-0000-0000-0000B5010000}"/>
    <cellStyle name="Prix 2" xfId="392" xr:uid="{00000000-0005-0000-0000-0000B6010000}"/>
    <cellStyle name="Prix 3" xfId="393" xr:uid="{00000000-0005-0000-0000-0000B7010000}"/>
    <cellStyle name="Prix 4" xfId="394" xr:uid="{00000000-0005-0000-0000-0000B8010000}"/>
    <cellStyle name="Satisfaisant 2" xfId="395" xr:uid="{00000000-0005-0000-0000-0000B9010000}"/>
    <cellStyle name="Sortie 2" xfId="396" xr:uid="{00000000-0005-0000-0000-0000BA010000}"/>
    <cellStyle name="Style 1" xfId="397" xr:uid="{00000000-0005-0000-0000-0000BB010000}"/>
    <cellStyle name="Style 1 2" xfId="398" xr:uid="{00000000-0005-0000-0000-0000BC010000}"/>
    <cellStyle name="Style 1 3" xfId="399" xr:uid="{00000000-0005-0000-0000-0000BD010000}"/>
    <cellStyle name="Style 1 4" xfId="400" xr:uid="{00000000-0005-0000-0000-0000BE010000}"/>
    <cellStyle name="Style 1_DEV XXX 2010" xfId="401" xr:uid="{00000000-0005-0000-0000-0000BF010000}"/>
    <cellStyle name="test" xfId="402" xr:uid="{00000000-0005-0000-0000-0000C0010000}"/>
    <cellStyle name="Text Indent A" xfId="403" xr:uid="{00000000-0005-0000-0000-0000C1010000}"/>
    <cellStyle name="Text Indent B" xfId="404" xr:uid="{00000000-0005-0000-0000-0000C2010000}"/>
    <cellStyle name="Text Indent C" xfId="405" xr:uid="{00000000-0005-0000-0000-0000C3010000}"/>
    <cellStyle name="Texte explicatif 2" xfId="406" xr:uid="{00000000-0005-0000-0000-0000C4010000}"/>
    <cellStyle name="tit1" xfId="407" xr:uid="{00000000-0005-0000-0000-0000C5010000}"/>
    <cellStyle name="Title" xfId="408" xr:uid="{00000000-0005-0000-0000-0000C6010000}"/>
    <cellStyle name="Titre 1 2" xfId="409" xr:uid="{00000000-0005-0000-0000-0000C7010000}"/>
    <cellStyle name="Titre 2 2" xfId="410" xr:uid="{00000000-0005-0000-0000-0000C8010000}"/>
    <cellStyle name="Titre 3 2" xfId="411" xr:uid="{00000000-0005-0000-0000-0000C9010000}"/>
    <cellStyle name="Titre 4 2" xfId="412" xr:uid="{00000000-0005-0000-0000-0000CA010000}"/>
    <cellStyle name="Total 2" xfId="413" xr:uid="{00000000-0005-0000-0000-0000CB010000}"/>
    <cellStyle name="Unit" xfId="414" xr:uid="{00000000-0005-0000-0000-0000CC010000}"/>
    <cellStyle name="Vérification 2" xfId="415" xr:uid="{00000000-0005-0000-0000-0000CD010000}"/>
    <cellStyle name="Vertical" xfId="416" xr:uid="{00000000-0005-0000-0000-0000CE010000}"/>
    <cellStyle name="Warning Text" xfId="417" xr:uid="{00000000-0005-0000-0000-0000CF010000}"/>
    <cellStyle name="Wingding No. 1" xfId="418" xr:uid="{00000000-0005-0000-0000-0000D0010000}"/>
    <cellStyle name="Wingding No. 2" xfId="419" xr:uid="{00000000-0005-0000-0000-0000D1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1"/>
  <sheetViews>
    <sheetView tabSelected="1" view="pageBreakPreview" topLeftCell="A160" zoomScale="60" zoomScaleNormal="100" workbookViewId="0">
      <selection activeCell="J12" sqref="J12"/>
    </sheetView>
  </sheetViews>
  <sheetFormatPr baseColWidth="10" defaultColWidth="11.44140625" defaultRowHeight="17.399999999999999"/>
  <cols>
    <col min="1" max="1" width="11.88671875" style="4" customWidth="1"/>
    <col min="2" max="2" width="74.6640625" style="5" customWidth="1"/>
    <col min="3" max="3" width="10.6640625" style="6" customWidth="1"/>
    <col min="4" max="4" width="18.33203125" style="7" customWidth="1"/>
    <col min="5" max="5" width="20.5546875" style="5" customWidth="1"/>
    <col min="6" max="6" width="21.33203125" style="5" customWidth="1"/>
    <col min="7" max="7" width="18.5546875" style="5" customWidth="1"/>
    <col min="8" max="8" width="25" style="5" customWidth="1"/>
    <col min="9" max="13" width="11.44140625" style="5"/>
    <col min="14" max="14" width="25.88671875" style="5" customWidth="1"/>
    <col min="15" max="16384" width="11.44140625" style="5"/>
  </cols>
  <sheetData>
    <row r="1" spans="1:14" s="1" customFormat="1" ht="168.75" customHeight="1">
      <c r="A1" s="85" t="s">
        <v>0</v>
      </c>
      <c r="B1" s="85"/>
      <c r="C1" s="85"/>
      <c r="D1" s="85"/>
      <c r="E1" s="85"/>
      <c r="F1" s="85"/>
      <c r="G1" s="8"/>
      <c r="H1" s="8"/>
      <c r="I1" s="8"/>
      <c r="J1" s="8"/>
      <c r="K1" s="8"/>
      <c r="L1" s="8"/>
    </row>
    <row r="2" spans="1:14" s="1" customFormat="1" ht="35.25" customHeight="1">
      <c r="A2" s="86" t="s">
        <v>137</v>
      </c>
      <c r="B2" s="87"/>
      <c r="C2" s="87"/>
      <c r="D2" s="87"/>
      <c r="E2" s="87"/>
      <c r="F2" s="88"/>
      <c r="G2" s="8"/>
      <c r="H2" s="8"/>
      <c r="I2" s="8"/>
      <c r="J2" s="8"/>
      <c r="K2" s="8"/>
      <c r="L2" s="8"/>
    </row>
    <row r="3" spans="1:14">
      <c r="A3" s="102" t="s">
        <v>1</v>
      </c>
      <c r="B3" s="103" t="s">
        <v>2</v>
      </c>
      <c r="C3" s="103" t="s">
        <v>3</v>
      </c>
      <c r="D3" s="104" t="s">
        <v>4</v>
      </c>
      <c r="E3" s="103" t="s">
        <v>5</v>
      </c>
      <c r="F3" s="103" t="s">
        <v>6</v>
      </c>
    </row>
    <row r="4" spans="1:14">
      <c r="A4" s="102"/>
      <c r="B4" s="103"/>
      <c r="C4" s="103"/>
      <c r="D4" s="104"/>
      <c r="E4" s="103"/>
      <c r="F4" s="103"/>
    </row>
    <row r="5" spans="1:14">
      <c r="A5" s="9" t="s">
        <v>7</v>
      </c>
      <c r="B5" s="89" t="s">
        <v>8</v>
      </c>
      <c r="C5" s="89"/>
      <c r="D5" s="89"/>
      <c r="E5" s="89"/>
      <c r="F5" s="89"/>
    </row>
    <row r="6" spans="1:14">
      <c r="A6" s="10"/>
      <c r="B6" s="11" t="s">
        <v>9</v>
      </c>
      <c r="C6" s="12"/>
      <c r="D6" s="13"/>
      <c r="E6" s="14"/>
      <c r="F6" s="15"/>
    </row>
    <row r="7" spans="1:14">
      <c r="A7" s="16">
        <v>1</v>
      </c>
      <c r="B7" s="17" t="s">
        <v>10</v>
      </c>
      <c r="C7" s="18"/>
      <c r="D7" s="19"/>
      <c r="E7" s="18"/>
      <c r="F7" s="20"/>
    </row>
    <row r="8" spans="1:14">
      <c r="A8" s="16"/>
      <c r="B8" s="21"/>
      <c r="C8" s="22" t="s">
        <v>11</v>
      </c>
      <c r="D8" s="19">
        <v>400</v>
      </c>
      <c r="E8" s="23">
        <v>20</v>
      </c>
      <c r="F8" s="20">
        <f>+E8*D8</f>
        <v>8000</v>
      </c>
    </row>
    <row r="9" spans="1:14" ht="34.799999999999997">
      <c r="A9" s="16">
        <f>+A7+1</f>
        <v>2</v>
      </c>
      <c r="B9" s="24" t="s">
        <v>12</v>
      </c>
      <c r="C9" s="22"/>
      <c r="D9" s="19">
        <v>0</v>
      </c>
      <c r="E9" s="23"/>
      <c r="F9" s="20"/>
      <c r="N9" s="81">
        <v>3157726.04</v>
      </c>
    </row>
    <row r="10" spans="1:14" ht="24.6">
      <c r="A10" s="25"/>
      <c r="B10" s="21"/>
      <c r="C10" s="22" t="s">
        <v>11</v>
      </c>
      <c r="D10" s="19">
        <v>450</v>
      </c>
      <c r="E10" s="23">
        <v>30</v>
      </c>
      <c r="F10" s="20">
        <f t="shared" ref="F10:F65" si="0">+E10*D10</f>
        <v>13500</v>
      </c>
      <c r="N10" s="82">
        <v>3253616.62</v>
      </c>
    </row>
    <row r="11" spans="1:14">
      <c r="A11" s="16">
        <f>+A9+1</f>
        <v>3</v>
      </c>
      <c r="B11" s="24" t="s">
        <v>13</v>
      </c>
      <c r="C11" s="22"/>
      <c r="D11" s="19">
        <v>0</v>
      </c>
      <c r="E11" s="23"/>
      <c r="F11" s="20"/>
    </row>
    <row r="12" spans="1:14">
      <c r="A12" s="16"/>
      <c r="B12" s="21"/>
      <c r="C12" s="22" t="s">
        <v>11</v>
      </c>
      <c r="D12" s="19">
        <v>850</v>
      </c>
      <c r="E12" s="23">
        <v>20</v>
      </c>
      <c r="F12" s="20">
        <f t="shared" si="0"/>
        <v>17000</v>
      </c>
    </row>
    <row r="13" spans="1:14">
      <c r="A13" s="16">
        <f>+A11+1</f>
        <v>4</v>
      </c>
      <c r="B13" s="24" t="s">
        <v>14</v>
      </c>
      <c r="C13" s="22"/>
      <c r="D13" s="19">
        <v>0</v>
      </c>
      <c r="E13" s="23"/>
      <c r="F13" s="20"/>
    </row>
    <row r="14" spans="1:14">
      <c r="A14" s="16"/>
      <c r="B14" s="21"/>
      <c r="C14" s="22" t="s">
        <v>11</v>
      </c>
      <c r="D14" s="19">
        <v>130</v>
      </c>
      <c r="E14" s="23">
        <v>70</v>
      </c>
      <c r="F14" s="20">
        <f t="shared" si="0"/>
        <v>9100</v>
      </c>
    </row>
    <row r="15" spans="1:14" ht="25.8">
      <c r="A15" s="16">
        <f>+A13+1</f>
        <v>5</v>
      </c>
      <c r="B15" s="21" t="s">
        <v>15</v>
      </c>
      <c r="C15" s="22"/>
      <c r="D15" s="19">
        <v>0</v>
      </c>
      <c r="E15" s="23"/>
      <c r="F15" s="20"/>
      <c r="H15" s="79"/>
    </row>
    <row r="16" spans="1:14">
      <c r="A16" s="16"/>
      <c r="B16" s="21"/>
      <c r="C16" s="22" t="s">
        <v>11</v>
      </c>
      <c r="D16" s="19">
        <v>50</v>
      </c>
      <c r="E16" s="23">
        <v>550</v>
      </c>
      <c r="F16" s="20">
        <f t="shared" si="0"/>
        <v>27500</v>
      </c>
    </row>
    <row r="17" spans="1:14">
      <c r="A17" s="16">
        <f>+A15+1</f>
        <v>6</v>
      </c>
      <c r="B17" s="21" t="s">
        <v>16</v>
      </c>
      <c r="C17" s="22"/>
      <c r="D17" s="19">
        <v>0</v>
      </c>
      <c r="E17" s="23"/>
      <c r="F17" s="20"/>
    </row>
    <row r="18" spans="1:14">
      <c r="A18" s="16"/>
      <c r="B18" s="21"/>
      <c r="C18" s="22" t="s">
        <v>11</v>
      </c>
      <c r="D18" s="19">
        <v>30</v>
      </c>
      <c r="E18" s="23">
        <v>600</v>
      </c>
      <c r="F18" s="20">
        <f t="shared" si="0"/>
        <v>18000</v>
      </c>
    </row>
    <row r="19" spans="1:14">
      <c r="A19" s="16"/>
      <c r="B19" s="26" t="s">
        <v>17</v>
      </c>
      <c r="C19" s="22"/>
      <c r="D19" s="19">
        <v>0</v>
      </c>
      <c r="E19" s="21"/>
      <c r="F19" s="20"/>
    </row>
    <row r="20" spans="1:14" ht="22.8">
      <c r="A20" s="16">
        <f>+A17+1</f>
        <v>7</v>
      </c>
      <c r="B20" s="27" t="s">
        <v>18</v>
      </c>
      <c r="C20" s="22"/>
      <c r="D20" s="19">
        <v>0</v>
      </c>
      <c r="E20" s="23"/>
      <c r="F20" s="20"/>
      <c r="H20" s="80">
        <v>2896996.36</v>
      </c>
      <c r="N20" s="5">
        <v>3157726.04</v>
      </c>
    </row>
    <row r="21" spans="1:14">
      <c r="A21" s="16"/>
      <c r="B21" s="21"/>
      <c r="C21" s="22" t="s">
        <v>11</v>
      </c>
      <c r="D21" s="19">
        <v>200</v>
      </c>
      <c r="E21" s="28">
        <v>250</v>
      </c>
      <c r="F21" s="20">
        <f t="shared" si="0"/>
        <v>50000</v>
      </c>
    </row>
    <row r="22" spans="1:14">
      <c r="A22" s="16">
        <f>+A20+1</f>
        <v>8</v>
      </c>
      <c r="B22" s="17" t="s">
        <v>19</v>
      </c>
      <c r="C22" s="22"/>
      <c r="D22" s="19">
        <v>0</v>
      </c>
      <c r="E22" s="23"/>
      <c r="F22" s="20"/>
      <c r="N22" s="5">
        <v>3253616.62</v>
      </c>
    </row>
    <row r="23" spans="1:14">
      <c r="A23" s="16"/>
      <c r="B23" s="21"/>
      <c r="C23" s="22" t="s">
        <v>20</v>
      </c>
      <c r="D23" s="19">
        <v>350</v>
      </c>
      <c r="E23" s="28">
        <v>40</v>
      </c>
      <c r="F23" s="20">
        <f t="shared" si="0"/>
        <v>14000</v>
      </c>
    </row>
    <row r="24" spans="1:14">
      <c r="A24" s="16">
        <f>A22+1</f>
        <v>9</v>
      </c>
      <c r="B24" s="24" t="s">
        <v>21</v>
      </c>
      <c r="C24" s="22"/>
      <c r="D24" s="19">
        <v>0</v>
      </c>
      <c r="E24" s="23"/>
      <c r="F24" s="20"/>
    </row>
    <row r="25" spans="1:14">
      <c r="A25" s="16"/>
      <c r="B25" s="21"/>
      <c r="C25" s="22" t="s">
        <v>22</v>
      </c>
      <c r="D25" s="19">
        <v>10</v>
      </c>
      <c r="E25" s="23">
        <v>1200</v>
      </c>
      <c r="F25" s="20">
        <f t="shared" si="0"/>
        <v>12000</v>
      </c>
    </row>
    <row r="26" spans="1:14">
      <c r="A26" s="16"/>
      <c r="B26" s="26" t="s">
        <v>23</v>
      </c>
      <c r="C26" s="22"/>
      <c r="D26" s="19">
        <v>0</v>
      </c>
      <c r="E26" s="23"/>
      <c r="F26" s="20"/>
    </row>
    <row r="27" spans="1:14">
      <c r="A27" s="16">
        <f>+A24+1</f>
        <v>10</v>
      </c>
      <c r="B27" s="24" t="s">
        <v>24</v>
      </c>
      <c r="C27" s="22"/>
      <c r="D27" s="19">
        <v>0</v>
      </c>
      <c r="E27" s="23"/>
      <c r="F27" s="20"/>
    </row>
    <row r="28" spans="1:14">
      <c r="A28" s="16"/>
      <c r="B28" s="21"/>
      <c r="C28" s="22" t="s">
        <v>11</v>
      </c>
      <c r="D28" s="19">
        <v>140</v>
      </c>
      <c r="E28" s="23">
        <v>1100</v>
      </c>
      <c r="F28" s="20">
        <f t="shared" si="0"/>
        <v>154000</v>
      </c>
    </row>
    <row r="29" spans="1:14">
      <c r="A29" s="16">
        <f>A27+1</f>
        <v>11</v>
      </c>
      <c r="B29" s="24" t="s">
        <v>25</v>
      </c>
      <c r="C29" s="22"/>
      <c r="D29" s="19">
        <v>0</v>
      </c>
      <c r="E29" s="23"/>
      <c r="F29" s="20"/>
    </row>
    <row r="30" spans="1:14">
      <c r="A30" s="16"/>
      <c r="B30" s="21"/>
      <c r="C30" s="22" t="s">
        <v>26</v>
      </c>
      <c r="D30" s="19">
        <v>12600</v>
      </c>
      <c r="E30" s="23">
        <v>12.5</v>
      </c>
      <c r="F30" s="20">
        <f t="shared" si="0"/>
        <v>157500</v>
      </c>
    </row>
    <row r="31" spans="1:14">
      <c r="A31" s="29"/>
      <c r="B31" s="26" t="s">
        <v>27</v>
      </c>
      <c r="C31" s="22"/>
      <c r="D31" s="19">
        <v>0</v>
      </c>
      <c r="E31" s="23"/>
      <c r="F31" s="20"/>
    </row>
    <row r="32" spans="1:14">
      <c r="A32" s="16">
        <f>A29+1</f>
        <v>12</v>
      </c>
      <c r="B32" s="24" t="s">
        <v>28</v>
      </c>
      <c r="C32" s="22"/>
      <c r="D32" s="19">
        <v>0</v>
      </c>
      <c r="E32" s="23"/>
      <c r="F32" s="20"/>
    </row>
    <row r="33" spans="1:6">
      <c r="A33" s="29" t="s">
        <v>29</v>
      </c>
      <c r="B33" s="24" t="s">
        <v>30</v>
      </c>
      <c r="C33" s="21"/>
      <c r="D33" s="20">
        <v>0</v>
      </c>
      <c r="E33" s="21"/>
      <c r="F33" s="21"/>
    </row>
    <row r="34" spans="1:6">
      <c r="A34" s="29"/>
      <c r="B34" s="21"/>
      <c r="C34" s="22" t="s">
        <v>31</v>
      </c>
      <c r="D34" s="19">
        <v>120</v>
      </c>
      <c r="E34" s="23">
        <v>150</v>
      </c>
      <c r="F34" s="20">
        <f>+E34*D34</f>
        <v>18000</v>
      </c>
    </row>
    <row r="35" spans="1:6">
      <c r="A35" s="16">
        <f>A32+1</f>
        <v>13</v>
      </c>
      <c r="B35" s="24" t="s">
        <v>32</v>
      </c>
      <c r="C35" s="22"/>
      <c r="D35" s="19">
        <v>0</v>
      </c>
      <c r="E35" s="23"/>
      <c r="F35" s="20"/>
    </row>
    <row r="36" spans="1:6">
      <c r="A36" s="29" t="s">
        <v>29</v>
      </c>
      <c r="B36" s="24" t="s">
        <v>33</v>
      </c>
      <c r="C36" s="21"/>
      <c r="D36" s="20">
        <v>0</v>
      </c>
      <c r="E36" s="21"/>
      <c r="F36" s="21"/>
    </row>
    <row r="37" spans="1:6">
      <c r="A37" s="29"/>
      <c r="B37" s="24"/>
      <c r="C37" s="22" t="s">
        <v>3</v>
      </c>
      <c r="D37" s="19">
        <v>20</v>
      </c>
      <c r="E37" s="23">
        <v>350</v>
      </c>
      <c r="F37" s="20">
        <f>+E37*D37</f>
        <v>7000</v>
      </c>
    </row>
    <row r="38" spans="1:6">
      <c r="A38" s="29" t="s">
        <v>34</v>
      </c>
      <c r="B38" s="24" t="s">
        <v>35</v>
      </c>
      <c r="C38" s="22"/>
      <c r="D38" s="19">
        <v>0</v>
      </c>
      <c r="E38" s="23"/>
      <c r="F38" s="20"/>
    </row>
    <row r="39" spans="1:6">
      <c r="A39" s="29"/>
      <c r="B39" s="24"/>
      <c r="C39" s="22" t="s">
        <v>3</v>
      </c>
      <c r="D39" s="19">
        <v>10</v>
      </c>
      <c r="E39" s="23">
        <v>400</v>
      </c>
      <c r="F39" s="20">
        <f>+E39*D39</f>
        <v>4000</v>
      </c>
    </row>
    <row r="40" spans="1:6">
      <c r="A40" s="16"/>
      <c r="B40" s="26" t="s">
        <v>36</v>
      </c>
      <c r="C40" s="22"/>
      <c r="D40" s="19">
        <v>0</v>
      </c>
      <c r="E40" s="21"/>
      <c r="F40" s="20"/>
    </row>
    <row r="41" spans="1:6" s="2" customFormat="1" ht="34.799999999999997">
      <c r="A41" s="16">
        <f>+A35+1</f>
        <v>14</v>
      </c>
      <c r="B41" s="17" t="s">
        <v>37</v>
      </c>
      <c r="C41" s="22"/>
      <c r="D41" s="19">
        <v>0</v>
      </c>
      <c r="E41" s="30"/>
      <c r="F41" s="20"/>
    </row>
    <row r="42" spans="1:6" s="2" customFormat="1">
      <c r="A42" s="16"/>
      <c r="B42" s="21"/>
      <c r="C42" s="22" t="s">
        <v>38</v>
      </c>
      <c r="D42" s="19">
        <v>550</v>
      </c>
      <c r="E42" s="30">
        <v>140</v>
      </c>
      <c r="F42" s="20">
        <f t="shared" si="0"/>
        <v>77000</v>
      </c>
    </row>
    <row r="43" spans="1:6">
      <c r="A43" s="16"/>
      <c r="B43" s="26" t="s">
        <v>39</v>
      </c>
      <c r="C43" s="22"/>
      <c r="D43" s="19">
        <v>0</v>
      </c>
      <c r="E43" s="30"/>
      <c r="F43" s="20"/>
    </row>
    <row r="44" spans="1:6">
      <c r="A44" s="16">
        <f>+A41+1</f>
        <v>15</v>
      </c>
      <c r="B44" s="24" t="s">
        <v>40</v>
      </c>
      <c r="C44" s="22"/>
      <c r="D44" s="19">
        <v>0</v>
      </c>
      <c r="E44" s="21"/>
      <c r="F44" s="20"/>
    </row>
    <row r="45" spans="1:6">
      <c r="A45" s="16"/>
      <c r="B45" s="21"/>
      <c r="C45" s="22" t="s">
        <v>11</v>
      </c>
      <c r="D45" s="19">
        <v>120</v>
      </c>
      <c r="E45" s="30">
        <v>1100</v>
      </c>
      <c r="F45" s="20">
        <f t="shared" si="0"/>
        <v>132000</v>
      </c>
    </row>
    <row r="46" spans="1:6">
      <c r="A46" s="16">
        <f>+A44+1</f>
        <v>16</v>
      </c>
      <c r="B46" s="24" t="s">
        <v>41</v>
      </c>
      <c r="C46" s="22"/>
      <c r="D46" s="19">
        <v>0</v>
      </c>
      <c r="E46" s="30"/>
      <c r="F46" s="20"/>
    </row>
    <row r="47" spans="1:6">
      <c r="A47" s="16"/>
      <c r="B47" s="21"/>
      <c r="C47" s="22" t="s">
        <v>26</v>
      </c>
      <c r="D47" s="19">
        <v>18000</v>
      </c>
      <c r="E47" s="30">
        <v>12.5</v>
      </c>
      <c r="F47" s="20">
        <f t="shared" si="0"/>
        <v>225000</v>
      </c>
    </row>
    <row r="48" spans="1:6">
      <c r="A48" s="16"/>
      <c r="B48" s="26" t="s">
        <v>42</v>
      </c>
      <c r="C48" s="22"/>
      <c r="D48" s="19">
        <v>0</v>
      </c>
      <c r="E48" s="30"/>
      <c r="F48" s="20"/>
    </row>
    <row r="49" spans="1:6">
      <c r="A49" s="16">
        <f>+A46+1</f>
        <v>17</v>
      </c>
      <c r="B49" s="24" t="s">
        <v>43</v>
      </c>
      <c r="C49" s="22"/>
      <c r="D49" s="19">
        <v>0</v>
      </c>
      <c r="E49" s="30"/>
      <c r="F49" s="20"/>
    </row>
    <row r="50" spans="1:6">
      <c r="A50" s="16"/>
      <c r="B50" s="21"/>
      <c r="C50" s="22" t="s">
        <v>20</v>
      </c>
      <c r="D50" s="19">
        <v>350</v>
      </c>
      <c r="E50" s="30">
        <v>50</v>
      </c>
      <c r="F50" s="20">
        <f t="shared" si="0"/>
        <v>17500</v>
      </c>
    </row>
    <row r="51" spans="1:6">
      <c r="A51" s="16"/>
      <c r="B51" s="78" t="s">
        <v>44</v>
      </c>
      <c r="C51" s="22"/>
      <c r="D51" s="19">
        <v>0</v>
      </c>
      <c r="E51" s="21"/>
      <c r="F51" s="20"/>
    </row>
    <row r="52" spans="1:6" s="2" customFormat="1">
      <c r="A52" s="16">
        <v>18</v>
      </c>
      <c r="B52" s="31" t="s">
        <v>45</v>
      </c>
      <c r="C52" s="22"/>
      <c r="D52" s="19">
        <v>0</v>
      </c>
      <c r="E52" s="32"/>
      <c r="F52" s="20"/>
    </row>
    <row r="53" spans="1:6" s="2" customFormat="1">
      <c r="A53" s="29"/>
      <c r="B53" s="33"/>
      <c r="C53" s="22" t="s">
        <v>38</v>
      </c>
      <c r="D53" s="19">
        <v>560</v>
      </c>
      <c r="E53" s="30">
        <v>280</v>
      </c>
      <c r="F53" s="20">
        <f>D53*E53</f>
        <v>156800</v>
      </c>
    </row>
    <row r="54" spans="1:6">
      <c r="A54" s="16"/>
      <c r="B54" s="26" t="s">
        <v>46</v>
      </c>
      <c r="C54" s="22"/>
      <c r="D54" s="19">
        <v>0</v>
      </c>
      <c r="E54" s="21"/>
      <c r="F54" s="20"/>
    </row>
    <row r="55" spans="1:6" ht="34.799999999999997">
      <c r="A55" s="16">
        <v>19</v>
      </c>
      <c r="B55" s="24" t="s">
        <v>47</v>
      </c>
      <c r="C55" s="22"/>
      <c r="D55" s="19">
        <v>0</v>
      </c>
      <c r="E55" s="21"/>
      <c r="F55" s="20"/>
    </row>
    <row r="56" spans="1:6">
      <c r="A56" s="16"/>
      <c r="B56" s="21"/>
      <c r="C56" s="22" t="s">
        <v>38</v>
      </c>
      <c r="D56" s="19">
        <v>1150</v>
      </c>
      <c r="E56" s="30">
        <v>160</v>
      </c>
      <c r="F56" s="20">
        <f t="shared" si="0"/>
        <v>184000</v>
      </c>
    </row>
    <row r="57" spans="1:6">
      <c r="A57" s="16">
        <f>+A55+1</f>
        <v>20</v>
      </c>
      <c r="B57" s="21" t="s">
        <v>48</v>
      </c>
      <c r="C57" s="22"/>
      <c r="D57" s="19">
        <v>0</v>
      </c>
      <c r="E57" s="30"/>
      <c r="F57" s="20"/>
    </row>
    <row r="58" spans="1:6">
      <c r="A58" s="16"/>
      <c r="B58" s="21"/>
      <c r="C58" s="22" t="s">
        <v>38</v>
      </c>
      <c r="D58" s="19">
        <v>100</v>
      </c>
      <c r="E58" s="30">
        <v>95</v>
      </c>
      <c r="F58" s="20">
        <f t="shared" si="0"/>
        <v>9500</v>
      </c>
    </row>
    <row r="59" spans="1:6">
      <c r="A59" s="16"/>
      <c r="B59" s="26" t="s">
        <v>49</v>
      </c>
      <c r="C59" s="22"/>
      <c r="D59" s="19">
        <v>0</v>
      </c>
      <c r="E59" s="30"/>
      <c r="F59" s="20"/>
    </row>
    <row r="60" spans="1:6" ht="34.799999999999997">
      <c r="A60" s="16">
        <f>+A57+1</f>
        <v>21</v>
      </c>
      <c r="B60" s="24" t="s">
        <v>50</v>
      </c>
      <c r="C60" s="22"/>
      <c r="D60" s="19">
        <v>0</v>
      </c>
      <c r="E60" s="30"/>
      <c r="F60" s="20"/>
    </row>
    <row r="61" spans="1:6">
      <c r="A61" s="16"/>
      <c r="B61" s="21"/>
      <c r="C61" s="22" t="s">
        <v>38</v>
      </c>
      <c r="D61" s="19">
        <v>1600</v>
      </c>
      <c r="E61" s="30">
        <v>35</v>
      </c>
      <c r="F61" s="20">
        <f t="shared" si="0"/>
        <v>56000</v>
      </c>
    </row>
    <row r="62" spans="1:6" ht="34.799999999999997">
      <c r="A62" s="16">
        <f>+A60+1</f>
        <v>22</v>
      </c>
      <c r="B62" s="24" t="s">
        <v>51</v>
      </c>
      <c r="C62" s="22"/>
      <c r="D62" s="19">
        <v>0</v>
      </c>
      <c r="E62" s="30"/>
      <c r="F62" s="20"/>
    </row>
    <row r="63" spans="1:6">
      <c r="A63" s="25"/>
      <c r="B63" s="21"/>
      <c r="C63" s="22" t="s">
        <v>38</v>
      </c>
      <c r="D63" s="19">
        <v>1870</v>
      </c>
      <c r="E63" s="30">
        <v>35</v>
      </c>
      <c r="F63" s="20">
        <f t="shared" si="0"/>
        <v>65450</v>
      </c>
    </row>
    <row r="64" spans="1:6">
      <c r="A64" s="25">
        <f>A62+1</f>
        <v>23</v>
      </c>
      <c r="B64" s="21" t="s">
        <v>52</v>
      </c>
      <c r="C64" s="22"/>
      <c r="D64" s="19">
        <v>0</v>
      </c>
      <c r="E64" s="30"/>
      <c r="F64" s="20"/>
    </row>
    <row r="65" spans="1:6">
      <c r="A65" s="25"/>
      <c r="B65" s="21"/>
      <c r="C65" s="22" t="s">
        <v>20</v>
      </c>
      <c r="D65" s="19">
        <v>150</v>
      </c>
      <c r="E65" s="30">
        <v>50</v>
      </c>
      <c r="F65" s="20">
        <f t="shared" si="0"/>
        <v>7500</v>
      </c>
    </row>
    <row r="66" spans="1:6">
      <c r="A66" s="90" t="s">
        <v>53</v>
      </c>
      <c r="B66" s="90"/>
      <c r="C66" s="90"/>
      <c r="D66" s="90"/>
      <c r="E66" s="90"/>
      <c r="F66" s="34">
        <f>SUM(F7:F65)</f>
        <v>1440350</v>
      </c>
    </row>
    <row r="67" spans="1:6">
      <c r="A67" s="9" t="s">
        <v>54</v>
      </c>
      <c r="B67" s="35" t="s">
        <v>55</v>
      </c>
      <c r="C67" s="35"/>
      <c r="D67" s="36"/>
      <c r="E67" s="35"/>
      <c r="F67" s="35"/>
    </row>
    <row r="68" spans="1:6">
      <c r="A68" s="16">
        <v>24</v>
      </c>
      <c r="B68" s="27" t="s">
        <v>56</v>
      </c>
      <c r="C68" s="22"/>
      <c r="D68" s="37"/>
      <c r="E68" s="21"/>
      <c r="F68" s="20"/>
    </row>
    <row r="69" spans="1:6">
      <c r="A69" s="16"/>
      <c r="B69" s="27"/>
      <c r="C69" s="22" t="s">
        <v>38</v>
      </c>
      <c r="D69" s="19">
        <v>730.90909090909099</v>
      </c>
      <c r="E69" s="30">
        <v>30</v>
      </c>
      <c r="F69" s="20">
        <f t="shared" ref="F69:F79" si="1">+E69*D69</f>
        <v>21927.272727272699</v>
      </c>
    </row>
    <row r="70" spans="1:6">
      <c r="A70" s="16">
        <f>+A68+1</f>
        <v>25</v>
      </c>
      <c r="B70" s="27" t="s">
        <v>57</v>
      </c>
      <c r="C70" s="22"/>
      <c r="D70" s="19">
        <v>0</v>
      </c>
      <c r="E70" s="30"/>
      <c r="F70" s="20"/>
    </row>
    <row r="71" spans="1:6">
      <c r="A71" s="16"/>
      <c r="B71" s="27"/>
      <c r="C71" s="22" t="s">
        <v>38</v>
      </c>
      <c r="D71" s="19">
        <v>730.90909090909099</v>
      </c>
      <c r="E71" s="30">
        <v>20</v>
      </c>
      <c r="F71" s="20">
        <f t="shared" si="1"/>
        <v>14618.1818181818</v>
      </c>
    </row>
    <row r="72" spans="1:6">
      <c r="A72" s="16">
        <f>+A70+1</f>
        <v>26</v>
      </c>
      <c r="B72" s="27" t="s">
        <v>58</v>
      </c>
      <c r="C72" s="22"/>
      <c r="D72" s="19">
        <v>0</v>
      </c>
      <c r="E72" s="30"/>
      <c r="F72" s="20"/>
    </row>
    <row r="73" spans="1:6">
      <c r="A73" s="16"/>
      <c r="B73" s="27"/>
      <c r="C73" s="22" t="s">
        <v>20</v>
      </c>
      <c r="D73" s="19">
        <v>358.18181818181802</v>
      </c>
      <c r="E73" s="30">
        <v>35</v>
      </c>
      <c r="F73" s="20">
        <f t="shared" si="1"/>
        <v>12536.3636363636</v>
      </c>
    </row>
    <row r="74" spans="1:6">
      <c r="A74" s="16">
        <f>+A72+1</f>
        <v>27</v>
      </c>
      <c r="B74" s="17" t="s">
        <v>59</v>
      </c>
      <c r="C74" s="22"/>
      <c r="D74" s="19">
        <v>0</v>
      </c>
      <c r="E74" s="30"/>
      <c r="F74" s="20"/>
    </row>
    <row r="75" spans="1:6">
      <c r="A75" s="16"/>
      <c r="B75" s="27"/>
      <c r="C75" s="22" t="s">
        <v>38</v>
      </c>
      <c r="D75" s="19">
        <v>730.90909090909099</v>
      </c>
      <c r="E75" s="30">
        <v>130</v>
      </c>
      <c r="F75" s="20">
        <f t="shared" si="1"/>
        <v>95018.181818181794</v>
      </c>
    </row>
    <row r="76" spans="1:6">
      <c r="A76" s="16">
        <f>+A74+1</f>
        <v>28</v>
      </c>
      <c r="B76" s="27" t="s">
        <v>60</v>
      </c>
      <c r="C76" s="22"/>
      <c r="D76" s="19">
        <v>0</v>
      </c>
      <c r="E76" s="30"/>
      <c r="F76" s="20"/>
    </row>
    <row r="77" spans="1:6">
      <c r="A77" s="16"/>
      <c r="B77" s="27"/>
      <c r="C77" s="22" t="s">
        <v>20</v>
      </c>
      <c r="D77" s="19">
        <v>358.18181818181802</v>
      </c>
      <c r="E77" s="30">
        <v>70</v>
      </c>
      <c r="F77" s="20">
        <f t="shared" si="1"/>
        <v>25072.727272727301</v>
      </c>
    </row>
    <row r="78" spans="1:6">
      <c r="A78" s="16">
        <f>A76+1</f>
        <v>29</v>
      </c>
      <c r="B78" s="27" t="s">
        <v>61</v>
      </c>
      <c r="C78" s="22"/>
      <c r="D78" s="19">
        <v>0</v>
      </c>
      <c r="E78" s="30"/>
      <c r="F78" s="20"/>
    </row>
    <row r="79" spans="1:6">
      <c r="A79" s="16"/>
      <c r="B79" s="27"/>
      <c r="C79" s="22" t="s">
        <v>3</v>
      </c>
      <c r="D79" s="19">
        <v>10.909090909090899</v>
      </c>
      <c r="E79" s="30">
        <v>300</v>
      </c>
      <c r="F79" s="20">
        <f t="shared" si="1"/>
        <v>3272.7272727272698</v>
      </c>
    </row>
    <row r="80" spans="1:6">
      <c r="A80" s="90" t="s">
        <v>62</v>
      </c>
      <c r="B80" s="90"/>
      <c r="C80" s="90"/>
      <c r="D80" s="90"/>
      <c r="E80" s="90"/>
      <c r="F80" s="34">
        <f>SUM(F68:F79)</f>
        <v>172445.454545455</v>
      </c>
    </row>
    <row r="81" spans="1:6" s="3" customFormat="1">
      <c r="A81" s="38" t="s">
        <v>63</v>
      </c>
      <c r="B81" s="39" t="s">
        <v>64</v>
      </c>
      <c r="C81" s="40"/>
      <c r="D81" s="41"/>
      <c r="E81" s="42"/>
      <c r="F81" s="42"/>
    </row>
    <row r="82" spans="1:6" s="3" customFormat="1" ht="34.799999999999997">
      <c r="A82" s="43">
        <f>+A78+1</f>
        <v>30</v>
      </c>
      <c r="B82" s="44" t="s">
        <v>65</v>
      </c>
      <c r="C82" s="45"/>
      <c r="D82" s="37"/>
      <c r="E82" s="46"/>
      <c r="F82" s="20" t="s">
        <v>66</v>
      </c>
    </row>
    <row r="83" spans="1:6" s="3" customFormat="1">
      <c r="A83" s="47"/>
      <c r="B83" s="48"/>
      <c r="C83" s="45" t="s">
        <v>38</v>
      </c>
      <c r="D83" s="19">
        <v>600</v>
      </c>
      <c r="E83" s="30">
        <v>150</v>
      </c>
      <c r="F83" s="20">
        <f t="shared" ref="F83:F87" si="2">+E83*D83</f>
        <v>90000</v>
      </c>
    </row>
    <row r="84" spans="1:6" s="3" customFormat="1">
      <c r="A84" s="43">
        <f>1+A82</f>
        <v>31</v>
      </c>
      <c r="B84" s="44" t="s">
        <v>67</v>
      </c>
      <c r="C84" s="45"/>
      <c r="D84" s="19">
        <v>0</v>
      </c>
      <c r="E84" s="49"/>
      <c r="F84" s="20"/>
    </row>
    <row r="85" spans="1:6" s="3" customFormat="1">
      <c r="A85" s="47"/>
      <c r="B85" s="48"/>
      <c r="C85" s="45" t="s">
        <v>38</v>
      </c>
      <c r="D85" s="19">
        <v>50</v>
      </c>
      <c r="E85" s="30">
        <v>160</v>
      </c>
      <c r="F85" s="20">
        <f t="shared" si="2"/>
        <v>8000</v>
      </c>
    </row>
    <row r="86" spans="1:6" s="3" customFormat="1" ht="34.799999999999997">
      <c r="A86" s="43">
        <f>+A84+1</f>
        <v>32</v>
      </c>
      <c r="B86" s="44" t="s">
        <v>68</v>
      </c>
      <c r="C86" s="45"/>
      <c r="D86" s="19">
        <v>0</v>
      </c>
      <c r="E86" s="49"/>
      <c r="F86" s="20"/>
    </row>
    <row r="87" spans="1:6" s="3" customFormat="1">
      <c r="A87" s="47"/>
      <c r="B87" s="48"/>
      <c r="C87" s="45" t="s">
        <v>38</v>
      </c>
      <c r="D87" s="19">
        <v>250</v>
      </c>
      <c r="E87" s="30">
        <v>150</v>
      </c>
      <c r="F87" s="20">
        <f t="shared" si="2"/>
        <v>37500</v>
      </c>
    </row>
    <row r="88" spans="1:6" s="3" customFormat="1">
      <c r="A88" s="91" t="s">
        <v>69</v>
      </c>
      <c r="B88" s="91"/>
      <c r="C88" s="91"/>
      <c r="D88" s="50"/>
      <c r="E88" s="51"/>
      <c r="F88" s="52">
        <f>SUM(F82:F87)</f>
        <v>135500</v>
      </c>
    </row>
    <row r="89" spans="1:6" s="3" customFormat="1">
      <c r="A89" s="38" t="s">
        <v>70</v>
      </c>
      <c r="B89" s="39" t="s">
        <v>71</v>
      </c>
      <c r="C89" s="40"/>
      <c r="D89" s="41"/>
      <c r="E89" s="42"/>
      <c r="F89" s="42"/>
    </row>
    <row r="90" spans="1:6" s="3" customFormat="1">
      <c r="A90" s="43"/>
      <c r="B90" s="53" t="s">
        <v>72</v>
      </c>
      <c r="C90" s="54"/>
      <c r="D90" s="37"/>
      <c r="E90" s="46"/>
      <c r="F90" s="20"/>
    </row>
    <row r="91" spans="1:6" s="3" customFormat="1">
      <c r="A91" s="43">
        <f>1+A86</f>
        <v>33</v>
      </c>
      <c r="B91" s="48" t="s">
        <v>73</v>
      </c>
      <c r="C91" s="54"/>
      <c r="D91" s="37"/>
      <c r="E91" s="46"/>
      <c r="F91" s="20"/>
    </row>
    <row r="92" spans="1:6" s="3" customFormat="1">
      <c r="A92" s="43"/>
      <c r="B92" s="48"/>
      <c r="C92" s="45" t="s">
        <v>38</v>
      </c>
      <c r="D92" s="19">
        <v>40</v>
      </c>
      <c r="E92" s="30">
        <v>800</v>
      </c>
      <c r="F92" s="20">
        <f t="shared" ref="F92:F100" si="3">+E92*D92</f>
        <v>32000</v>
      </c>
    </row>
    <row r="93" spans="1:6" s="3" customFormat="1">
      <c r="A93" s="43"/>
      <c r="B93" s="53" t="s">
        <v>74</v>
      </c>
      <c r="C93" s="54"/>
      <c r="D93" s="19">
        <v>0</v>
      </c>
      <c r="E93" s="46"/>
      <c r="F93" s="20"/>
    </row>
    <row r="94" spans="1:6" s="3" customFormat="1" ht="34.799999999999997">
      <c r="A94" s="43">
        <f>A91+1</f>
        <v>34</v>
      </c>
      <c r="B94" s="55" t="s">
        <v>75</v>
      </c>
      <c r="C94" s="54"/>
      <c r="D94" s="19">
        <v>0</v>
      </c>
      <c r="E94" s="46"/>
      <c r="F94" s="20"/>
    </row>
    <row r="95" spans="1:6" s="3" customFormat="1">
      <c r="A95" s="43"/>
      <c r="B95" s="48"/>
      <c r="C95" s="45" t="s">
        <v>38</v>
      </c>
      <c r="D95" s="19">
        <v>150</v>
      </c>
      <c r="E95" s="30">
        <v>1100</v>
      </c>
      <c r="F95" s="20">
        <f t="shared" si="3"/>
        <v>165000</v>
      </c>
    </row>
    <row r="96" spans="1:6" s="3" customFormat="1">
      <c r="A96" s="43"/>
      <c r="B96" s="53" t="s">
        <v>76</v>
      </c>
      <c r="C96" s="54"/>
      <c r="D96" s="19">
        <v>0</v>
      </c>
      <c r="E96" s="46"/>
      <c r="F96" s="20"/>
    </row>
    <row r="97" spans="1:6" s="3" customFormat="1">
      <c r="A97" s="43">
        <f>1+A94</f>
        <v>35</v>
      </c>
      <c r="B97" s="55" t="s">
        <v>77</v>
      </c>
      <c r="C97" s="54"/>
      <c r="D97" s="19">
        <v>0</v>
      </c>
      <c r="E97" s="46"/>
      <c r="F97" s="20"/>
    </row>
    <row r="98" spans="1:6" s="3" customFormat="1">
      <c r="A98" s="43"/>
      <c r="B98" s="48"/>
      <c r="C98" s="45" t="s">
        <v>38</v>
      </c>
      <c r="D98" s="19">
        <v>30</v>
      </c>
      <c r="E98" s="30">
        <v>1000</v>
      </c>
      <c r="F98" s="20">
        <f t="shared" si="3"/>
        <v>30000</v>
      </c>
    </row>
    <row r="99" spans="1:6" s="3" customFormat="1">
      <c r="A99" s="43">
        <f>1+A97</f>
        <v>36</v>
      </c>
      <c r="B99" s="48" t="s">
        <v>78</v>
      </c>
      <c r="C99" s="45"/>
      <c r="D99" s="19">
        <v>0</v>
      </c>
      <c r="E99" s="46"/>
      <c r="F99" s="20"/>
    </row>
    <row r="100" spans="1:6" s="3" customFormat="1">
      <c r="A100" s="43"/>
      <c r="B100" s="48"/>
      <c r="C100" s="54" t="s">
        <v>3</v>
      </c>
      <c r="D100" s="19">
        <v>10</v>
      </c>
      <c r="E100" s="30">
        <v>120</v>
      </c>
      <c r="F100" s="20">
        <f t="shared" si="3"/>
        <v>1200</v>
      </c>
    </row>
    <row r="101" spans="1:6" s="3" customFormat="1">
      <c r="A101" s="91" t="s">
        <v>79</v>
      </c>
      <c r="B101" s="91"/>
      <c r="C101" s="91"/>
      <c r="D101" s="50"/>
      <c r="E101" s="51"/>
      <c r="F101" s="52">
        <f>SUM(F92:F100)</f>
        <v>228200</v>
      </c>
    </row>
    <row r="102" spans="1:6" s="3" customFormat="1">
      <c r="A102" s="38" t="s">
        <v>80</v>
      </c>
      <c r="B102" s="39" t="s">
        <v>81</v>
      </c>
      <c r="C102" s="40"/>
      <c r="D102" s="41"/>
      <c r="E102" s="42"/>
      <c r="F102" s="42"/>
    </row>
    <row r="103" spans="1:6" s="3" customFormat="1">
      <c r="A103" s="43">
        <f>1+A99</f>
        <v>37</v>
      </c>
      <c r="B103" s="44" t="s">
        <v>82</v>
      </c>
      <c r="C103" s="45"/>
      <c r="D103" s="56"/>
      <c r="E103" s="46"/>
      <c r="F103" s="57"/>
    </row>
    <row r="104" spans="1:6" s="3" customFormat="1">
      <c r="A104" s="47"/>
      <c r="B104" s="48"/>
      <c r="C104" s="45" t="s">
        <v>3</v>
      </c>
      <c r="D104" s="19">
        <v>3.6363636363636398</v>
      </c>
      <c r="E104" s="30">
        <v>10000</v>
      </c>
      <c r="F104" s="20">
        <f t="shared" ref="F104:F122" si="4">+E104*D104</f>
        <v>36363.636363636397</v>
      </c>
    </row>
    <row r="105" spans="1:6" s="3" customFormat="1">
      <c r="A105" s="43">
        <f>1+A103</f>
        <v>38</v>
      </c>
      <c r="B105" s="21" t="s">
        <v>83</v>
      </c>
      <c r="C105" s="45"/>
      <c r="D105" s="19">
        <v>0</v>
      </c>
      <c r="E105" s="30"/>
      <c r="F105" s="20"/>
    </row>
    <row r="106" spans="1:6" s="3" customFormat="1">
      <c r="A106" s="47"/>
      <c r="B106" s="21"/>
      <c r="C106" s="45" t="s">
        <v>3</v>
      </c>
      <c r="D106" s="19">
        <v>6.3636363636363598</v>
      </c>
      <c r="E106" s="30">
        <v>4000</v>
      </c>
      <c r="F106" s="20">
        <f t="shared" si="4"/>
        <v>25454.5454545455</v>
      </c>
    </row>
    <row r="107" spans="1:6" s="3" customFormat="1">
      <c r="A107" s="43">
        <f>1+A105</f>
        <v>39</v>
      </c>
      <c r="B107" s="21" t="s">
        <v>84</v>
      </c>
      <c r="C107" s="45"/>
      <c r="D107" s="19">
        <v>0</v>
      </c>
      <c r="E107" s="30"/>
      <c r="F107" s="20"/>
    </row>
    <row r="108" spans="1:6" s="3" customFormat="1">
      <c r="A108" s="47"/>
      <c r="B108" s="21"/>
      <c r="C108" s="45" t="s">
        <v>3</v>
      </c>
      <c r="D108" s="19">
        <v>10</v>
      </c>
      <c r="E108" s="30">
        <v>4500</v>
      </c>
      <c r="F108" s="20">
        <f t="shared" si="4"/>
        <v>45000</v>
      </c>
    </row>
    <row r="109" spans="1:6" s="3" customFormat="1">
      <c r="A109" s="43">
        <v>40</v>
      </c>
      <c r="B109" s="44" t="s">
        <v>85</v>
      </c>
      <c r="C109" s="45"/>
      <c r="D109" s="19">
        <v>0</v>
      </c>
      <c r="E109" s="30"/>
      <c r="F109" s="20"/>
    </row>
    <row r="110" spans="1:6" s="3" customFormat="1">
      <c r="A110" s="47"/>
      <c r="B110" s="48"/>
      <c r="C110" s="45" t="s">
        <v>86</v>
      </c>
      <c r="D110" s="19">
        <v>150</v>
      </c>
      <c r="E110" s="30">
        <v>55</v>
      </c>
      <c r="F110" s="20">
        <f t="shared" si="4"/>
        <v>8250</v>
      </c>
    </row>
    <row r="111" spans="1:6" s="3" customFormat="1">
      <c r="A111" s="43">
        <f>+A109+1</f>
        <v>41</v>
      </c>
      <c r="B111" s="44" t="s">
        <v>87</v>
      </c>
      <c r="C111" s="45"/>
      <c r="D111" s="19">
        <v>0</v>
      </c>
      <c r="E111" s="30"/>
      <c r="F111" s="20"/>
    </row>
    <row r="112" spans="1:6" s="3" customFormat="1">
      <c r="A112" s="47"/>
      <c r="B112" s="48"/>
      <c r="C112" s="45" t="s">
        <v>3</v>
      </c>
      <c r="D112" s="19">
        <v>20</v>
      </c>
      <c r="E112" s="30">
        <v>120</v>
      </c>
      <c r="F112" s="20">
        <f t="shared" si="4"/>
        <v>2400</v>
      </c>
    </row>
    <row r="113" spans="1:6" s="3" customFormat="1">
      <c r="A113" s="43">
        <f>+A111+1</f>
        <v>42</v>
      </c>
      <c r="B113" s="44" t="s">
        <v>88</v>
      </c>
      <c r="C113" s="45"/>
      <c r="D113" s="19">
        <v>0</v>
      </c>
      <c r="E113" s="49"/>
      <c r="F113" s="20"/>
    </row>
    <row r="114" spans="1:6" s="3" customFormat="1">
      <c r="A114" s="47"/>
      <c r="B114" s="48"/>
      <c r="C114" s="45" t="s">
        <v>86</v>
      </c>
      <c r="D114" s="19">
        <v>50</v>
      </c>
      <c r="E114" s="30">
        <v>80</v>
      </c>
      <c r="F114" s="20">
        <f t="shared" si="4"/>
        <v>4000</v>
      </c>
    </row>
    <row r="115" spans="1:6" s="3" customFormat="1">
      <c r="A115" s="43">
        <f>+A113+1</f>
        <v>43</v>
      </c>
      <c r="B115" s="44" t="s">
        <v>89</v>
      </c>
      <c r="C115" s="45"/>
      <c r="D115" s="19">
        <v>0</v>
      </c>
      <c r="E115" s="30"/>
      <c r="F115" s="20"/>
    </row>
    <row r="116" spans="1:6" s="3" customFormat="1">
      <c r="A116" s="47"/>
      <c r="B116" s="48"/>
      <c r="C116" s="45" t="s">
        <v>3</v>
      </c>
      <c r="D116" s="19">
        <v>10</v>
      </c>
      <c r="E116" s="30">
        <v>200</v>
      </c>
      <c r="F116" s="20">
        <f t="shared" si="4"/>
        <v>2000</v>
      </c>
    </row>
    <row r="117" spans="1:6" s="3" customFormat="1">
      <c r="A117" s="43">
        <f>A115+1</f>
        <v>44</v>
      </c>
      <c r="B117" s="44" t="s">
        <v>90</v>
      </c>
      <c r="C117" s="45"/>
      <c r="D117" s="19">
        <v>0</v>
      </c>
      <c r="E117" s="49"/>
      <c r="F117" s="20"/>
    </row>
    <row r="118" spans="1:6" s="3" customFormat="1">
      <c r="A118" s="47"/>
      <c r="B118" s="48"/>
      <c r="C118" s="45" t="s">
        <v>3</v>
      </c>
      <c r="D118" s="19">
        <v>20</v>
      </c>
      <c r="E118" s="30">
        <v>1500</v>
      </c>
      <c r="F118" s="20">
        <f t="shared" si="4"/>
        <v>30000</v>
      </c>
    </row>
    <row r="119" spans="1:6" s="3" customFormat="1">
      <c r="A119" s="43">
        <f>A117+1</f>
        <v>45</v>
      </c>
      <c r="B119" s="48" t="s">
        <v>91</v>
      </c>
      <c r="C119" s="45"/>
      <c r="D119" s="19">
        <v>0</v>
      </c>
      <c r="E119" s="49"/>
      <c r="F119" s="20"/>
    </row>
    <row r="120" spans="1:6" s="3" customFormat="1">
      <c r="A120" s="47"/>
      <c r="B120" s="48"/>
      <c r="C120" s="45" t="s">
        <v>3</v>
      </c>
      <c r="D120" s="19">
        <v>20</v>
      </c>
      <c r="E120" s="30">
        <v>1300</v>
      </c>
      <c r="F120" s="20">
        <f t="shared" si="4"/>
        <v>26000</v>
      </c>
    </row>
    <row r="121" spans="1:6" s="3" customFormat="1">
      <c r="A121" s="43">
        <f>+A119+1</f>
        <v>46</v>
      </c>
      <c r="B121" s="44" t="s">
        <v>92</v>
      </c>
      <c r="C121" s="45"/>
      <c r="D121" s="19">
        <v>0</v>
      </c>
      <c r="E121" s="49"/>
      <c r="F121" s="20"/>
    </row>
    <row r="122" spans="1:6" s="3" customFormat="1">
      <c r="A122" s="47"/>
      <c r="B122" s="48"/>
      <c r="C122" s="45" t="s">
        <v>3</v>
      </c>
      <c r="D122" s="19">
        <v>10</v>
      </c>
      <c r="E122" s="30">
        <v>800</v>
      </c>
      <c r="F122" s="20">
        <f t="shared" si="4"/>
        <v>8000</v>
      </c>
    </row>
    <row r="123" spans="1:6" s="3" customFormat="1">
      <c r="A123" s="91" t="s">
        <v>93</v>
      </c>
      <c r="B123" s="91"/>
      <c r="C123" s="91"/>
      <c r="D123" s="50"/>
      <c r="E123" s="58"/>
      <c r="F123" s="52">
        <f>SUM(F103:F122)</f>
        <v>187468.181818182</v>
      </c>
    </row>
    <row r="124" spans="1:6" s="3" customFormat="1">
      <c r="A124" s="38" t="s">
        <v>94</v>
      </c>
      <c r="B124" s="39" t="s">
        <v>95</v>
      </c>
      <c r="C124" s="40"/>
      <c r="D124" s="41"/>
      <c r="E124" s="42"/>
      <c r="F124" s="42"/>
    </row>
    <row r="125" spans="1:6" s="3" customFormat="1">
      <c r="A125" s="43">
        <f>+A121+1</f>
        <v>47</v>
      </c>
      <c r="B125" s="24" t="s">
        <v>96</v>
      </c>
      <c r="C125" s="45"/>
      <c r="D125" s="56"/>
      <c r="E125" s="59"/>
      <c r="F125" s="57"/>
    </row>
    <row r="126" spans="1:6" s="3" customFormat="1">
      <c r="A126" s="47"/>
      <c r="B126" s="21"/>
      <c r="C126" s="45" t="s">
        <v>3</v>
      </c>
      <c r="D126" s="19">
        <v>10</v>
      </c>
      <c r="E126" s="30">
        <v>4000</v>
      </c>
      <c r="F126" s="20">
        <f t="shared" ref="F126:F146" si="5">+E126*D126</f>
        <v>40000</v>
      </c>
    </row>
    <row r="127" spans="1:6" s="3" customFormat="1">
      <c r="A127" s="43">
        <f>+A125+1</f>
        <v>48</v>
      </c>
      <c r="B127" s="24" t="s">
        <v>97</v>
      </c>
      <c r="C127" s="45"/>
      <c r="D127" s="19">
        <v>0</v>
      </c>
      <c r="E127" s="60"/>
      <c r="F127" s="57"/>
    </row>
    <row r="128" spans="1:6" s="3" customFormat="1">
      <c r="A128" s="47"/>
      <c r="B128" s="21"/>
      <c r="C128" s="45" t="s">
        <v>31</v>
      </c>
      <c r="D128" s="19">
        <v>50</v>
      </c>
      <c r="E128" s="30">
        <v>70</v>
      </c>
      <c r="F128" s="20">
        <f>+E128*D128</f>
        <v>3500</v>
      </c>
    </row>
    <row r="129" spans="1:6" s="3" customFormat="1">
      <c r="A129" s="43">
        <f>+A127+1</f>
        <v>49</v>
      </c>
      <c r="B129" s="48" t="s">
        <v>98</v>
      </c>
      <c r="C129" s="45"/>
      <c r="D129" s="19">
        <v>0</v>
      </c>
      <c r="E129" s="49"/>
      <c r="F129" s="20"/>
    </row>
    <row r="130" spans="1:6" s="3" customFormat="1">
      <c r="A130" s="47"/>
      <c r="B130" s="48"/>
      <c r="C130" s="45" t="s">
        <v>3</v>
      </c>
      <c r="D130" s="19">
        <v>10</v>
      </c>
      <c r="E130" s="30">
        <v>3000</v>
      </c>
      <c r="F130" s="20">
        <f t="shared" si="5"/>
        <v>30000</v>
      </c>
    </row>
    <row r="131" spans="1:6" s="3" customFormat="1">
      <c r="A131" s="43"/>
      <c r="B131" s="53" t="s">
        <v>99</v>
      </c>
      <c r="C131" s="45"/>
      <c r="D131" s="19">
        <v>0</v>
      </c>
      <c r="E131" s="49"/>
      <c r="F131" s="20"/>
    </row>
    <row r="132" spans="1:6" s="3" customFormat="1">
      <c r="A132" s="43">
        <f>+A129+1</f>
        <v>50</v>
      </c>
      <c r="B132" s="44" t="s">
        <v>100</v>
      </c>
      <c r="C132" s="45"/>
      <c r="D132" s="19">
        <v>0</v>
      </c>
      <c r="E132" s="49"/>
      <c r="F132" s="20"/>
    </row>
    <row r="133" spans="1:6" s="3" customFormat="1">
      <c r="A133" s="47"/>
      <c r="B133" s="48"/>
      <c r="C133" s="45" t="s">
        <v>3</v>
      </c>
      <c r="D133" s="19">
        <v>30</v>
      </c>
      <c r="E133" s="30">
        <v>120</v>
      </c>
      <c r="F133" s="20">
        <f t="shared" si="5"/>
        <v>3600</v>
      </c>
    </row>
    <row r="134" spans="1:6" s="3" customFormat="1">
      <c r="A134" s="43">
        <f>+A132+1</f>
        <v>51</v>
      </c>
      <c r="B134" s="44" t="s">
        <v>101</v>
      </c>
      <c r="C134" s="45"/>
      <c r="D134" s="19">
        <v>0</v>
      </c>
      <c r="E134" s="46"/>
      <c r="F134" s="20"/>
    </row>
    <row r="135" spans="1:6" s="3" customFormat="1">
      <c r="A135" s="47"/>
      <c r="B135" s="48"/>
      <c r="C135" s="45" t="s">
        <v>3</v>
      </c>
      <c r="D135" s="19">
        <v>10</v>
      </c>
      <c r="E135" s="30">
        <v>150</v>
      </c>
      <c r="F135" s="20">
        <f t="shared" si="5"/>
        <v>1500</v>
      </c>
    </row>
    <row r="136" spans="1:6" s="3" customFormat="1">
      <c r="A136" s="43">
        <f>+A134+1</f>
        <v>52</v>
      </c>
      <c r="B136" s="44" t="s">
        <v>102</v>
      </c>
      <c r="C136" s="45"/>
      <c r="D136" s="19">
        <v>0</v>
      </c>
      <c r="E136" s="46"/>
      <c r="F136" s="20"/>
    </row>
    <row r="137" spans="1:6" s="3" customFormat="1">
      <c r="A137" s="43"/>
      <c r="B137" s="48"/>
      <c r="C137" s="45" t="s">
        <v>3</v>
      </c>
      <c r="D137" s="19">
        <v>40</v>
      </c>
      <c r="E137" s="30">
        <v>80</v>
      </c>
      <c r="F137" s="20">
        <f t="shared" si="5"/>
        <v>3200</v>
      </c>
    </row>
    <row r="138" spans="1:6" s="3" customFormat="1">
      <c r="A138" s="43">
        <f>1+A136</f>
        <v>53</v>
      </c>
      <c r="B138" s="44" t="s">
        <v>103</v>
      </c>
      <c r="C138" s="45"/>
      <c r="D138" s="19">
        <v>0</v>
      </c>
      <c r="E138" s="46"/>
      <c r="F138" s="20"/>
    </row>
    <row r="139" spans="1:6" s="3" customFormat="1">
      <c r="A139" s="43"/>
      <c r="B139" s="48"/>
      <c r="C139" s="45" t="s">
        <v>3</v>
      </c>
      <c r="D139" s="19">
        <v>40</v>
      </c>
      <c r="E139" s="30">
        <v>140</v>
      </c>
      <c r="F139" s="20">
        <f t="shared" si="5"/>
        <v>5600</v>
      </c>
    </row>
    <row r="140" spans="1:6" s="3" customFormat="1">
      <c r="A140" s="61"/>
      <c r="B140" s="53" t="s">
        <v>104</v>
      </c>
      <c r="C140" s="45"/>
      <c r="D140" s="19">
        <v>0</v>
      </c>
      <c r="E140" s="46"/>
      <c r="F140" s="20"/>
    </row>
    <row r="141" spans="1:6" s="3" customFormat="1">
      <c r="A141" s="43">
        <f>+A138+1</f>
        <v>54</v>
      </c>
      <c r="B141" s="24" t="s">
        <v>105</v>
      </c>
      <c r="C141" s="45"/>
      <c r="D141" s="19">
        <v>0</v>
      </c>
      <c r="E141" s="46"/>
      <c r="F141" s="20"/>
    </row>
    <row r="142" spans="1:6" s="3" customFormat="1">
      <c r="A142" s="43"/>
      <c r="B142" s="48"/>
      <c r="C142" s="45" t="s">
        <v>3</v>
      </c>
      <c r="D142" s="19">
        <v>60</v>
      </c>
      <c r="E142" s="30">
        <v>200</v>
      </c>
      <c r="F142" s="20">
        <f t="shared" si="5"/>
        <v>12000</v>
      </c>
    </row>
    <row r="143" spans="1:6" s="3" customFormat="1">
      <c r="A143" s="43">
        <f>+A141+1</f>
        <v>55</v>
      </c>
      <c r="B143" s="44" t="s">
        <v>106</v>
      </c>
      <c r="C143" s="45"/>
      <c r="D143" s="19">
        <v>0</v>
      </c>
      <c r="E143" s="46"/>
      <c r="F143" s="20"/>
    </row>
    <row r="144" spans="1:6" s="3" customFormat="1">
      <c r="A144" s="43"/>
      <c r="B144" s="48"/>
      <c r="C144" s="45" t="s">
        <v>3</v>
      </c>
      <c r="D144" s="19">
        <v>30</v>
      </c>
      <c r="E144" s="30">
        <v>120</v>
      </c>
      <c r="F144" s="20">
        <f t="shared" si="5"/>
        <v>3600</v>
      </c>
    </row>
    <row r="145" spans="1:6" s="3" customFormat="1">
      <c r="A145" s="43">
        <f>A143+1</f>
        <v>56</v>
      </c>
      <c r="B145" s="44" t="s">
        <v>107</v>
      </c>
      <c r="C145" s="45"/>
      <c r="D145" s="19">
        <v>0</v>
      </c>
      <c r="E145" s="46"/>
      <c r="F145" s="20"/>
    </row>
    <row r="146" spans="1:6" s="3" customFormat="1">
      <c r="A146" s="47"/>
      <c r="B146" s="48"/>
      <c r="C146" s="45" t="s">
        <v>3</v>
      </c>
      <c r="D146" s="19">
        <v>10</v>
      </c>
      <c r="E146" s="30">
        <v>400</v>
      </c>
      <c r="F146" s="20">
        <f t="shared" si="5"/>
        <v>4000</v>
      </c>
    </row>
    <row r="147" spans="1:6" s="3" customFormat="1">
      <c r="A147" s="91" t="s">
        <v>108</v>
      </c>
      <c r="B147" s="91"/>
      <c r="C147" s="91"/>
      <c r="D147" s="50"/>
      <c r="E147" s="58"/>
      <c r="F147" s="52">
        <f>SUM(F125:F146)</f>
        <v>107000</v>
      </c>
    </row>
    <row r="148" spans="1:6" s="3" customFormat="1">
      <c r="A148" s="38" t="s">
        <v>109</v>
      </c>
      <c r="B148" s="39" t="s">
        <v>110</v>
      </c>
      <c r="C148" s="40"/>
      <c r="D148" s="41"/>
      <c r="E148" s="62"/>
      <c r="F148" s="42"/>
    </row>
    <row r="149" spans="1:6" s="3" customFormat="1">
      <c r="A149" s="43">
        <f>+A145+1</f>
        <v>57</v>
      </c>
      <c r="B149" s="48" t="s">
        <v>111</v>
      </c>
      <c r="C149" s="45"/>
      <c r="D149" s="37"/>
      <c r="E149" s="46"/>
      <c r="F149" s="63"/>
    </row>
    <row r="150" spans="1:6" s="3" customFormat="1">
      <c r="A150" s="43"/>
      <c r="B150" s="48"/>
      <c r="C150" s="45" t="s">
        <v>38</v>
      </c>
      <c r="D150" s="19">
        <v>1600</v>
      </c>
      <c r="E150" s="30">
        <v>20</v>
      </c>
      <c r="F150" s="20">
        <f t="shared" ref="F150:F154" si="6">+E150*D150</f>
        <v>32000</v>
      </c>
    </row>
    <row r="151" spans="1:6" s="3" customFormat="1">
      <c r="A151" s="43">
        <f>+A149+1</f>
        <v>58</v>
      </c>
      <c r="B151" s="48" t="s">
        <v>112</v>
      </c>
      <c r="C151" s="45"/>
      <c r="D151" s="19">
        <v>0</v>
      </c>
      <c r="E151" s="64"/>
      <c r="F151" s="20" t="s">
        <v>66</v>
      </c>
    </row>
    <row r="152" spans="1:6" s="3" customFormat="1">
      <c r="A152" s="43"/>
      <c r="B152" s="48"/>
      <c r="C152" s="45" t="s">
        <v>38</v>
      </c>
      <c r="D152" s="19">
        <v>1500</v>
      </c>
      <c r="E152" s="30">
        <v>24</v>
      </c>
      <c r="F152" s="20">
        <f t="shared" si="6"/>
        <v>36000</v>
      </c>
    </row>
    <row r="153" spans="1:6" s="3" customFormat="1">
      <c r="A153" s="43">
        <f>+A151+1</f>
        <v>59</v>
      </c>
      <c r="B153" s="48" t="s">
        <v>113</v>
      </c>
      <c r="C153" s="45"/>
      <c r="D153" s="19">
        <v>0</v>
      </c>
      <c r="E153" s="64"/>
      <c r="F153" s="20"/>
    </row>
    <row r="154" spans="1:6" s="3" customFormat="1">
      <c r="A154" s="43"/>
      <c r="B154" s="48"/>
      <c r="C154" s="45" t="s">
        <v>38</v>
      </c>
      <c r="D154" s="19">
        <v>300</v>
      </c>
      <c r="E154" s="30">
        <v>24</v>
      </c>
      <c r="F154" s="20">
        <f t="shared" si="6"/>
        <v>7200</v>
      </c>
    </row>
    <row r="155" spans="1:6" s="3" customFormat="1">
      <c r="A155" s="91" t="s">
        <v>114</v>
      </c>
      <c r="B155" s="91"/>
      <c r="C155" s="91"/>
      <c r="D155" s="50"/>
      <c r="E155" s="58"/>
      <c r="F155" s="52">
        <f>SUM(F149:F154)</f>
        <v>75200</v>
      </c>
    </row>
    <row r="156" spans="1:6" s="3" customFormat="1">
      <c r="A156" s="38" t="s">
        <v>115</v>
      </c>
      <c r="B156" s="39" t="s">
        <v>116</v>
      </c>
      <c r="C156" s="40"/>
      <c r="D156" s="41"/>
      <c r="E156" s="42"/>
      <c r="F156" s="42"/>
    </row>
    <row r="157" spans="1:6" s="3" customFormat="1">
      <c r="A157" s="43">
        <f>+A153+1</f>
        <v>60</v>
      </c>
      <c r="B157" s="21" t="s">
        <v>117</v>
      </c>
      <c r="C157" s="22"/>
      <c r="D157" s="37"/>
      <c r="E157" s="49"/>
      <c r="F157" s="65"/>
    </row>
    <row r="158" spans="1:6" s="3" customFormat="1">
      <c r="A158" s="43"/>
      <c r="B158" s="21"/>
      <c r="C158" s="22" t="s">
        <v>38</v>
      </c>
      <c r="D158" s="19">
        <v>500</v>
      </c>
      <c r="E158" s="30">
        <v>130</v>
      </c>
      <c r="F158" s="20">
        <f t="shared" ref="F158:F160" si="7">+E158*D158</f>
        <v>65000</v>
      </c>
    </row>
    <row r="159" spans="1:6" s="3" customFormat="1">
      <c r="A159" s="43">
        <v>61</v>
      </c>
      <c r="B159" s="21" t="s">
        <v>118</v>
      </c>
      <c r="C159" s="22"/>
      <c r="D159" s="19">
        <v>0</v>
      </c>
      <c r="E159" s="30"/>
      <c r="F159" s="20"/>
    </row>
    <row r="160" spans="1:6" s="3" customFormat="1">
      <c r="A160" s="43"/>
      <c r="B160" s="21"/>
      <c r="C160" s="22" t="s">
        <v>22</v>
      </c>
      <c r="D160" s="19">
        <v>5</v>
      </c>
      <c r="E160" s="30">
        <v>600</v>
      </c>
      <c r="F160" s="20">
        <f t="shared" si="7"/>
        <v>3000</v>
      </c>
    </row>
    <row r="161" spans="1:7" s="3" customFormat="1">
      <c r="A161" s="91" t="s">
        <v>119</v>
      </c>
      <c r="B161" s="91"/>
      <c r="C161" s="91"/>
      <c r="D161" s="51"/>
      <c r="E161" s="51"/>
      <c r="F161" s="52">
        <f>SUM(F157:F160)</f>
        <v>68000</v>
      </c>
    </row>
    <row r="162" spans="1:7" s="3" customFormat="1" ht="36" customHeight="1">
      <c r="A162" s="66"/>
      <c r="B162" s="67" t="s">
        <v>120</v>
      </c>
      <c r="C162" s="67"/>
      <c r="D162" s="68"/>
      <c r="E162" s="69"/>
      <c r="F162" s="70"/>
    </row>
    <row r="163" spans="1:7" s="3" customFormat="1" ht="18" customHeight="1">
      <c r="A163" s="71"/>
      <c r="B163" s="105" t="s">
        <v>121</v>
      </c>
      <c r="C163" s="105"/>
      <c r="D163" s="106"/>
      <c r="E163" s="107"/>
      <c r="F163" s="70"/>
    </row>
    <row r="164" spans="1:7" s="3" customFormat="1" ht="18" customHeight="1">
      <c r="A164" s="71"/>
      <c r="B164" s="105"/>
      <c r="C164" s="105"/>
      <c r="D164" s="108"/>
      <c r="E164" s="109"/>
      <c r="F164" s="70"/>
    </row>
    <row r="165" spans="1:7" s="3" customFormat="1" ht="22.8">
      <c r="A165" s="71"/>
      <c r="B165" s="92" t="s">
        <v>122</v>
      </c>
      <c r="C165" s="92"/>
      <c r="D165" s="93">
        <f>F66</f>
        <v>1440350</v>
      </c>
      <c r="E165" s="93"/>
      <c r="F165" s="70"/>
      <c r="G165" s="3" t="s">
        <v>66</v>
      </c>
    </row>
    <row r="166" spans="1:7" s="3" customFormat="1" ht="22.8">
      <c r="A166" s="71"/>
      <c r="B166" s="92" t="s">
        <v>123</v>
      </c>
      <c r="C166" s="92"/>
      <c r="D166" s="93">
        <f>F80</f>
        <v>172445.454545455</v>
      </c>
      <c r="E166" s="93"/>
      <c r="F166" s="70"/>
    </row>
    <row r="167" spans="1:7" s="3" customFormat="1" ht="22.8">
      <c r="A167" s="71"/>
      <c r="B167" s="92" t="s">
        <v>124</v>
      </c>
      <c r="C167" s="92"/>
      <c r="D167" s="93">
        <f>F88</f>
        <v>135500</v>
      </c>
      <c r="E167" s="93"/>
      <c r="F167" s="70"/>
    </row>
    <row r="168" spans="1:7" s="3" customFormat="1" ht="22.8">
      <c r="A168" s="71"/>
      <c r="B168" s="92" t="s">
        <v>125</v>
      </c>
      <c r="C168" s="92"/>
      <c r="D168" s="93">
        <f>F101</f>
        <v>228200</v>
      </c>
      <c r="E168" s="93"/>
      <c r="F168" s="70"/>
    </row>
    <row r="169" spans="1:7" s="3" customFormat="1" ht="22.8">
      <c r="A169" s="71"/>
      <c r="B169" s="92" t="s">
        <v>126</v>
      </c>
      <c r="C169" s="92"/>
      <c r="D169" s="93">
        <f>F123</f>
        <v>187468.181818182</v>
      </c>
      <c r="E169" s="93"/>
      <c r="F169" s="70"/>
    </row>
    <row r="170" spans="1:7" s="3" customFormat="1" ht="22.8">
      <c r="A170" s="71"/>
      <c r="B170" s="92" t="s">
        <v>127</v>
      </c>
      <c r="C170" s="92"/>
      <c r="D170" s="93">
        <f>F147</f>
        <v>107000</v>
      </c>
      <c r="E170" s="93"/>
      <c r="F170" s="70"/>
    </row>
    <row r="171" spans="1:7" s="3" customFormat="1" ht="22.8">
      <c r="A171" s="71"/>
      <c r="B171" s="92" t="s">
        <v>128</v>
      </c>
      <c r="C171" s="92"/>
      <c r="D171" s="93">
        <f>F155</f>
        <v>75200</v>
      </c>
      <c r="E171" s="93"/>
      <c r="F171" s="70"/>
    </row>
    <row r="172" spans="1:7" s="3" customFormat="1" ht="22.8">
      <c r="A172" s="71"/>
      <c r="B172" s="92" t="s">
        <v>129</v>
      </c>
      <c r="C172" s="92"/>
      <c r="D172" s="93">
        <f>F161</f>
        <v>68000</v>
      </c>
      <c r="E172" s="93"/>
      <c r="F172" s="70"/>
    </row>
    <row r="173" spans="1:7" s="3" customFormat="1" ht="22.8">
      <c r="A173" s="72"/>
      <c r="B173" s="95" t="s">
        <v>130</v>
      </c>
      <c r="C173" s="95"/>
      <c r="D173" s="93">
        <f>SUM(D165:E172)</f>
        <v>2414163.63636364</v>
      </c>
      <c r="E173" s="93"/>
      <c r="F173" s="73"/>
    </row>
    <row r="174" spans="1:7" s="3" customFormat="1" ht="27.75" customHeight="1">
      <c r="A174" s="71"/>
      <c r="B174" s="96" t="s">
        <v>131</v>
      </c>
      <c r="C174" s="97"/>
      <c r="D174" s="98">
        <v>0</v>
      </c>
      <c r="E174" s="98"/>
      <c r="F174" s="70"/>
    </row>
    <row r="175" spans="1:7" s="3" customFormat="1" ht="27.75" customHeight="1">
      <c r="A175" s="71"/>
      <c r="B175" s="99" t="s">
        <v>132</v>
      </c>
      <c r="C175" s="100"/>
      <c r="D175" s="93">
        <f>D173*D174</f>
        <v>0</v>
      </c>
      <c r="E175" s="93"/>
      <c r="F175" s="70"/>
    </row>
    <row r="176" spans="1:7" s="3" customFormat="1" ht="27.75" customHeight="1">
      <c r="A176" s="71"/>
      <c r="B176" s="110" t="s">
        <v>133</v>
      </c>
      <c r="C176" s="111"/>
      <c r="D176" s="93">
        <f>D175+D173</f>
        <v>2414163.63636364</v>
      </c>
      <c r="E176" s="93"/>
      <c r="F176" s="70"/>
    </row>
    <row r="177" spans="1:6" s="3" customFormat="1" ht="22.8">
      <c r="A177" s="71"/>
      <c r="B177" s="94" t="s">
        <v>134</v>
      </c>
      <c r="C177" s="94"/>
      <c r="D177" s="93">
        <f>D173*0.2</f>
        <v>482832.727272727</v>
      </c>
      <c r="E177" s="93"/>
      <c r="F177" s="70"/>
    </row>
    <row r="178" spans="1:6" s="3" customFormat="1" ht="22.8">
      <c r="A178" s="71"/>
      <c r="B178" s="94" t="s">
        <v>135</v>
      </c>
      <c r="C178" s="94"/>
      <c r="D178" s="93">
        <f>D176+D177</f>
        <v>2896996.36363636</v>
      </c>
      <c r="E178" s="93"/>
      <c r="F178" s="74"/>
    </row>
    <row r="179" spans="1:6" s="3" customFormat="1" ht="91.95" customHeight="1">
      <c r="B179" s="101" t="s">
        <v>136</v>
      </c>
      <c r="C179" s="101"/>
      <c r="D179" s="101"/>
      <c r="E179" s="101"/>
    </row>
    <row r="180" spans="1:6" s="3" customFormat="1">
      <c r="D180" s="75"/>
    </row>
    <row r="181" spans="1:6">
      <c r="A181" s="5"/>
      <c r="C181" s="5"/>
      <c r="D181" s="76"/>
      <c r="E181" s="77"/>
    </row>
    <row r="182" spans="1:6">
      <c r="A182" s="5"/>
      <c r="C182" s="5"/>
      <c r="D182" s="83"/>
      <c r="E182" s="83"/>
      <c r="F182" s="83"/>
    </row>
    <row r="183" spans="1:6">
      <c r="A183" s="5"/>
      <c r="B183" s="84"/>
      <c r="C183" s="84"/>
      <c r="E183" s="83"/>
      <c r="F183" s="83"/>
    </row>
    <row r="184" spans="1:6">
      <c r="A184" s="5"/>
      <c r="E184" s="77"/>
    </row>
    <row r="185" spans="1:6">
      <c r="A185" s="5"/>
    </row>
    <row r="186" spans="1:6">
      <c r="A186" s="5"/>
      <c r="C186" s="5"/>
    </row>
    <row r="187" spans="1:6">
      <c r="A187" s="5"/>
      <c r="C187" s="5"/>
    </row>
    <row r="188" spans="1:6">
      <c r="A188" s="5"/>
      <c r="C188" s="5"/>
    </row>
    <row r="189" spans="1:6">
      <c r="A189" s="5"/>
      <c r="C189" s="5"/>
    </row>
    <row r="190" spans="1:6">
      <c r="A190" s="5"/>
      <c r="C190" s="5"/>
    </row>
    <row r="191" spans="1:6">
      <c r="A191" s="5"/>
      <c r="C191" s="5"/>
    </row>
    <row r="192" spans="1:6">
      <c r="A192" s="5"/>
      <c r="C192" s="5"/>
    </row>
    <row r="193" spans="1:6">
      <c r="A193" s="5"/>
      <c r="C193" s="5"/>
    </row>
    <row r="194" spans="1:6">
      <c r="A194" s="5"/>
      <c r="C194" s="5"/>
      <c r="F194" s="77"/>
    </row>
    <row r="195" spans="1:6">
      <c r="A195" s="5"/>
      <c r="C195" s="5"/>
    </row>
    <row r="196" spans="1:6">
      <c r="A196" s="5"/>
      <c r="C196" s="5"/>
    </row>
    <row r="197" spans="1:6">
      <c r="A197" s="5"/>
      <c r="C197" s="5"/>
    </row>
    <row r="198" spans="1:6">
      <c r="A198" s="5"/>
      <c r="C198" s="5"/>
    </row>
    <row r="199" spans="1:6">
      <c r="A199" s="5"/>
      <c r="C199" s="5"/>
    </row>
    <row r="200" spans="1:6">
      <c r="A200" s="5"/>
      <c r="C200" s="5"/>
    </row>
    <row r="201" spans="1:6">
      <c r="A201" s="5"/>
      <c r="C201" s="5"/>
    </row>
    <row r="202" spans="1:6">
      <c r="A202" s="5"/>
      <c r="C202" s="5"/>
    </row>
    <row r="203" spans="1:6">
      <c r="A203" s="5"/>
      <c r="C203" s="5"/>
    </row>
    <row r="204" spans="1:6">
      <c r="A204" s="5"/>
      <c r="C204" s="5"/>
    </row>
    <row r="205" spans="1:6">
      <c r="A205" s="5"/>
      <c r="C205" s="5"/>
    </row>
    <row r="206" spans="1:6">
      <c r="A206" s="5"/>
      <c r="C206" s="5"/>
    </row>
    <row r="207" spans="1:6">
      <c r="A207" s="5"/>
      <c r="C207" s="5"/>
    </row>
    <row r="208" spans="1:6">
      <c r="A208" s="5"/>
      <c r="C208" s="5"/>
    </row>
    <row r="209" spans="1:3">
      <c r="A209" s="5"/>
      <c r="C209" s="5"/>
    </row>
    <row r="210" spans="1:3">
      <c r="A210" s="5"/>
      <c r="C210" s="5"/>
    </row>
    <row r="211" spans="1:3">
      <c r="A211" s="5"/>
      <c r="C211" s="5"/>
    </row>
    <row r="212" spans="1:3">
      <c r="A212" s="5"/>
      <c r="C212" s="5"/>
    </row>
    <row r="213" spans="1:3">
      <c r="A213" s="5"/>
      <c r="C213" s="5"/>
    </row>
    <row r="214" spans="1:3">
      <c r="A214" s="5"/>
      <c r="C214" s="5"/>
    </row>
    <row r="215" spans="1:3">
      <c r="A215" s="5"/>
      <c r="C215" s="5"/>
    </row>
    <row r="216" spans="1:3">
      <c r="A216" s="5"/>
      <c r="C216" s="5"/>
    </row>
    <row r="217" spans="1:3">
      <c r="A217" s="5"/>
      <c r="C217" s="5"/>
    </row>
    <row r="218" spans="1:3">
      <c r="A218" s="5"/>
      <c r="C218" s="5"/>
    </row>
    <row r="219" spans="1:3">
      <c r="A219" s="5"/>
      <c r="C219" s="5"/>
    </row>
    <row r="220" spans="1:3">
      <c r="A220" s="5"/>
      <c r="C220" s="5"/>
    </row>
    <row r="221" spans="1:3">
      <c r="A221" s="5"/>
      <c r="C221" s="5"/>
    </row>
    <row r="222" spans="1:3">
      <c r="A222" s="5"/>
      <c r="C222" s="5"/>
    </row>
    <row r="223" spans="1:3">
      <c r="A223" s="5"/>
      <c r="C223" s="5"/>
    </row>
    <row r="224" spans="1:3">
      <c r="A224" s="5"/>
      <c r="C224" s="5"/>
    </row>
    <row r="225" spans="1:3">
      <c r="A225" s="5"/>
      <c r="C225" s="5"/>
    </row>
    <row r="226" spans="1:3">
      <c r="A226" s="5"/>
      <c r="C226" s="5"/>
    </row>
    <row r="227" spans="1:3">
      <c r="A227" s="5"/>
      <c r="C227" s="5"/>
    </row>
    <row r="228" spans="1:3">
      <c r="A228" s="5"/>
      <c r="C228" s="5"/>
    </row>
    <row r="229" spans="1:3">
      <c r="A229" s="5"/>
      <c r="C229" s="5"/>
    </row>
    <row r="230" spans="1:3">
      <c r="A230" s="5"/>
      <c r="C230" s="5"/>
    </row>
    <row r="231" spans="1:3">
      <c r="A231" s="5"/>
      <c r="C231" s="5"/>
    </row>
    <row r="232" spans="1:3">
      <c r="A232" s="5"/>
      <c r="C232" s="5"/>
    </row>
    <row r="233" spans="1:3">
      <c r="A233" s="5"/>
      <c r="C233" s="5"/>
    </row>
    <row r="234" spans="1:3">
      <c r="A234" s="5"/>
      <c r="C234" s="5"/>
    </row>
    <row r="235" spans="1:3">
      <c r="A235" s="5"/>
      <c r="C235" s="5"/>
    </row>
    <row r="236" spans="1:3">
      <c r="A236" s="5"/>
      <c r="C236" s="5"/>
    </row>
    <row r="237" spans="1:3">
      <c r="A237" s="5"/>
      <c r="C237" s="5"/>
    </row>
    <row r="238" spans="1:3">
      <c r="A238" s="5"/>
      <c r="C238" s="5"/>
    </row>
    <row r="239" spans="1:3">
      <c r="A239" s="5"/>
      <c r="C239" s="5"/>
    </row>
    <row r="240" spans="1:3">
      <c r="A240" s="5"/>
      <c r="C240" s="5"/>
    </row>
    <row r="241" spans="1:3">
      <c r="A241" s="5"/>
      <c r="C241" s="5"/>
    </row>
    <row r="242" spans="1:3">
      <c r="A242" s="5"/>
      <c r="C242" s="5"/>
    </row>
    <row r="243" spans="1:3">
      <c r="A243" s="5"/>
      <c r="C243" s="5"/>
    </row>
    <row r="244" spans="1:3">
      <c r="A244" s="5"/>
      <c r="C244" s="5"/>
    </row>
    <row r="245" spans="1:3">
      <c r="A245" s="5"/>
      <c r="C245" s="5"/>
    </row>
    <row r="246" spans="1:3">
      <c r="A246" s="5"/>
      <c r="C246" s="5"/>
    </row>
    <row r="247" spans="1:3">
      <c r="A247" s="5"/>
      <c r="C247" s="5"/>
    </row>
    <row r="248" spans="1:3">
      <c r="A248" s="5"/>
      <c r="C248" s="5"/>
    </row>
    <row r="249" spans="1:3">
      <c r="A249" s="5"/>
      <c r="C249" s="5"/>
    </row>
    <row r="250" spans="1:3">
      <c r="A250" s="5"/>
      <c r="C250" s="5"/>
    </row>
    <row r="251" spans="1:3">
      <c r="A251" s="5"/>
      <c r="C251" s="5"/>
    </row>
  </sheetData>
  <mergeCells count="51">
    <mergeCell ref="B179:E179"/>
    <mergeCell ref="D182:F182"/>
    <mergeCell ref="B183:C183"/>
    <mergeCell ref="E183:F183"/>
    <mergeCell ref="A3:A4"/>
    <mergeCell ref="B3:B4"/>
    <mergeCell ref="C3:C4"/>
    <mergeCell ref="D3:D4"/>
    <mergeCell ref="E3:E4"/>
    <mergeCell ref="F3:F4"/>
    <mergeCell ref="B163:C164"/>
    <mergeCell ref="D163:E164"/>
    <mergeCell ref="B176:C176"/>
    <mergeCell ref="D176:E176"/>
    <mergeCell ref="B177:C177"/>
    <mergeCell ref="D177:E177"/>
    <mergeCell ref="B178:C178"/>
    <mergeCell ref="D178:E178"/>
    <mergeCell ref="B173:C173"/>
    <mergeCell ref="D173:E173"/>
    <mergeCell ref="B174:C174"/>
    <mergeCell ref="D174:E174"/>
    <mergeCell ref="B175:C175"/>
    <mergeCell ref="D175:E175"/>
    <mergeCell ref="B170:C170"/>
    <mergeCell ref="D170:E170"/>
    <mergeCell ref="B171:C171"/>
    <mergeCell ref="D171:E171"/>
    <mergeCell ref="B172:C172"/>
    <mergeCell ref="D172:E172"/>
    <mergeCell ref="B167:C167"/>
    <mergeCell ref="D167:E167"/>
    <mergeCell ref="B168:C168"/>
    <mergeCell ref="D168:E168"/>
    <mergeCell ref="B169:C169"/>
    <mergeCell ref="D169:E169"/>
    <mergeCell ref="A161:C161"/>
    <mergeCell ref="B165:C165"/>
    <mergeCell ref="D165:E165"/>
    <mergeCell ref="B166:C166"/>
    <mergeCell ref="D166:E166"/>
    <mergeCell ref="A88:C88"/>
    <mergeCell ref="A101:C101"/>
    <mergeCell ref="A123:C123"/>
    <mergeCell ref="A147:C147"/>
    <mergeCell ref="A155:C155"/>
    <mergeCell ref="A1:F1"/>
    <mergeCell ref="A2:F2"/>
    <mergeCell ref="B5:F5"/>
    <mergeCell ref="A66:E66"/>
    <mergeCell ref="A80:E80"/>
  </mergeCells>
  <pageMargins left="0.7" right="0.7" top="0.75" bottom="0.75" header="0.3" footer="0.3"/>
  <pageSetup paperSize="9" scale="54" orientation="portrait" r:id="rId1"/>
  <rowBreaks count="2" manualBreakCount="2">
    <brk id="66" max="5" man="1"/>
    <brk id="12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bp</vt:lpstr>
      <vt:lpstr>Feuil1</vt:lpstr>
      <vt:lpstr>bp!Zone_d_impression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user</cp:lastModifiedBy>
  <cp:lastPrinted>2025-10-22T12:13:00Z</cp:lastPrinted>
  <dcterms:created xsi:type="dcterms:W3CDTF">2011-09-28T14:13:00Z</dcterms:created>
  <dcterms:modified xsi:type="dcterms:W3CDTF">2026-09-26T16:43:13Z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8888592E24E04F0294723643DD31DE92_12</vt:lpwstr>
  </property>
  <property fmtid="{D5CDD505-2E9C-101B-9397-08002B2CF9AE}" pid="3" name="KSOProductBuildVer">
    <vt:lpwstr>1036-12.2.0.23196</vt:lpwstr>
  </property>
</Properties>
</file>