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3256" windowHeight="12216"/>
  </bookViews>
  <sheets>
    <sheet name="Lot unique" sheetId="1" r:id="rId1"/>
  </sheets>
  <externalReferences>
    <externalReference r:id="rId2"/>
  </externalReferences>
  <definedNames>
    <definedName name="_xlnm.Print_Area" localSheetId="0">'Lot unique'!$B$1:$G$90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6" i="1" l="1"/>
  <c r="G87" i="1" s="1"/>
  <c r="B86" i="1"/>
  <c r="G73" i="1" l="1"/>
  <c r="G83" i="1" l="1"/>
  <c r="G82" i="1"/>
  <c r="B82" i="1"/>
  <c r="B83" i="1" s="1"/>
  <c r="G79" i="1"/>
  <c r="G78" i="1"/>
  <c r="G76" i="1"/>
  <c r="G75" i="1"/>
  <c r="G72" i="1"/>
  <c r="G70" i="1"/>
  <c r="G69" i="1"/>
  <c r="G68" i="1"/>
  <c r="B67" i="1"/>
  <c r="B68" i="1" s="1"/>
  <c r="B69" i="1" s="1"/>
  <c r="B70" i="1" s="1"/>
  <c r="B72" i="1" s="1"/>
  <c r="B73" i="1" s="1"/>
  <c r="B75" i="1" s="1"/>
  <c r="B76" i="1" s="1"/>
  <c r="B78" i="1" s="1"/>
  <c r="B79" i="1" s="1"/>
  <c r="G65" i="1"/>
  <c r="G64" i="1"/>
  <c r="G63" i="1"/>
  <c r="G62" i="1"/>
  <c r="G61" i="1"/>
  <c r="G60" i="1"/>
  <c r="G59" i="1"/>
  <c r="G57" i="1"/>
  <c r="G55" i="1"/>
  <c r="B55" i="1"/>
  <c r="B57" i="1" s="1"/>
  <c r="B59" i="1" s="1"/>
  <c r="B60" i="1" s="1"/>
  <c r="B61" i="1" s="1"/>
  <c r="B62" i="1" s="1"/>
  <c r="B63" i="1" s="1"/>
  <c r="B64" i="1" s="1"/>
  <c r="B65" i="1" s="1"/>
  <c r="G52" i="1"/>
  <c r="G53" i="1" s="1"/>
  <c r="G49" i="1"/>
  <c r="G48" i="1"/>
  <c r="G47" i="1"/>
  <c r="B47" i="1"/>
  <c r="B48" i="1" s="1"/>
  <c r="B49" i="1" s="1"/>
  <c r="G44" i="1"/>
  <c r="G43" i="1"/>
  <c r="G42" i="1"/>
  <c r="G40" i="1"/>
  <c r="G38" i="1"/>
  <c r="G36" i="1"/>
  <c r="B36" i="1"/>
  <c r="B38" i="1" s="1"/>
  <c r="B40" i="1" s="1"/>
  <c r="B42" i="1" s="1"/>
  <c r="B43" i="1" s="1"/>
  <c r="B44" i="1" s="1"/>
  <c r="G33" i="1"/>
  <c r="G32" i="1"/>
  <c r="G31" i="1"/>
  <c r="G30" i="1"/>
  <c r="B30" i="1"/>
  <c r="B31" i="1" s="1"/>
  <c r="B32" i="1" s="1"/>
  <c r="B33" i="1" s="1"/>
  <c r="G29" i="1"/>
  <c r="G26" i="1"/>
  <c r="G25" i="1"/>
  <c r="G23" i="1"/>
  <c r="G22" i="1"/>
  <c r="G21" i="1"/>
  <c r="G20" i="1"/>
  <c r="G18" i="1"/>
  <c r="G17" i="1"/>
  <c r="G16" i="1"/>
  <c r="G15" i="1"/>
  <c r="G13" i="1"/>
  <c r="C13" i="1"/>
  <c r="G12" i="1"/>
  <c r="G10" i="1"/>
  <c r="G9" i="1"/>
  <c r="B9" i="1"/>
  <c r="B10" i="1" s="1"/>
  <c r="B12" i="1" s="1"/>
  <c r="B13" i="1" s="1"/>
  <c r="B15" i="1" s="1"/>
  <c r="B16" i="1" s="1"/>
  <c r="B17" i="1" s="1"/>
  <c r="B18" i="1" s="1"/>
  <c r="B20" i="1" s="1"/>
  <c r="B21" i="1" s="1"/>
  <c r="B22" i="1" s="1"/>
  <c r="B23" i="1" s="1"/>
  <c r="B25" i="1" s="1"/>
  <c r="B26" i="1" s="1"/>
  <c r="G50" i="1" l="1"/>
  <c r="G66" i="1"/>
  <c r="G45" i="1"/>
  <c r="G27" i="1"/>
  <c r="G34" i="1"/>
  <c r="G80" i="1"/>
  <c r="G84" i="1"/>
  <c r="G88" i="1" l="1"/>
  <c r="G89" i="1" l="1"/>
  <c r="G90" i="1" s="1"/>
</calcChain>
</file>

<file path=xl/sharedStrings.xml><?xml version="1.0" encoding="utf-8"?>
<sst xmlns="http://schemas.openxmlformats.org/spreadsheetml/2006/main" count="142" uniqueCount="96">
  <si>
    <t>BORDEREAU DES PRIX - DETAIL ESTIMATIF</t>
  </si>
  <si>
    <t>N°</t>
  </si>
  <si>
    <t>DESIGNATION DES PRESTATIONS</t>
  </si>
  <si>
    <t>U</t>
  </si>
  <si>
    <t xml:space="preserve">PRIX UNITAIRE </t>
  </si>
  <si>
    <t>TOTAL</t>
  </si>
  <si>
    <t>Gros Œuvre</t>
  </si>
  <si>
    <t>DEMOLITION, DEPOSE ET DECAPAGE D'OUVRAGES EXISTANTS DE TOUTES NATURES Y/C EVACUATION A LA DECHARGE PUBLIC</t>
  </si>
  <si>
    <t>F</t>
  </si>
  <si>
    <t>M2</t>
  </si>
  <si>
    <t>REPRISE DE COURONNEMENT D’ACROTERE ET GUEULARDS DEGRADES</t>
  </si>
  <si>
    <t>ML</t>
  </si>
  <si>
    <t>MAÇONNERIE EN ELEVATION</t>
  </si>
  <si>
    <t>REFECTION D'ENDUIT EXISTANT Y/C REPRISE ET TRAITEMENT DES FISSURES</t>
  </si>
  <si>
    <t>ASSAINISSEMENT</t>
  </si>
  <si>
    <t>REGARD EN BETON HYDROFUGE 30*30</t>
  </si>
  <si>
    <t>REGARD EN BETON HYDROFUGE 60*60</t>
  </si>
  <si>
    <t>REGARD EN BETON HYDROFUGE 80*80</t>
  </si>
  <si>
    <t>CHUTES ET COLLECTEURS  EN PVC POUR EVACUATION</t>
  </si>
  <si>
    <r>
      <t>CANALISATIONS EN PVC POUR EVACUATION</t>
    </r>
    <r>
      <rPr>
        <b/>
        <i/>
        <sz val="10"/>
        <color indexed="10"/>
        <rFont val="Times New Roman"/>
        <family val="1"/>
      </rPr>
      <t> </t>
    </r>
  </si>
  <si>
    <t>CONDUITE EN PVC 200 mm</t>
  </si>
  <si>
    <t>TOTAL DE GROS ŒUVRE</t>
  </si>
  <si>
    <t xml:space="preserve">ETANCHIETE </t>
  </si>
  <si>
    <t xml:space="preserve">FORME DE PENTE ET CHAPE DE LISSAGE </t>
  </si>
  <si>
    <t>ETANCHIETE BICOUCHE</t>
  </si>
  <si>
    <t>SOLINS GRILLAGES</t>
  </si>
  <si>
    <t xml:space="preserve">RELEVE D'ETANCHIETE </t>
  </si>
  <si>
    <t>POSE ET RACCORDEMENT DE GARGOUILLE, GUEULARDS</t>
  </si>
  <si>
    <t xml:space="preserve">PROTECTION PAR DALETTES EN BETON </t>
  </si>
  <si>
    <t>TOTAL D'ETANCHIETE</t>
  </si>
  <si>
    <t>MENUISERIE - VITRAGE</t>
  </si>
  <si>
    <t xml:space="preserve">REFECTION DE MENUISERIE Y/C PIENTUR </t>
  </si>
  <si>
    <t>ENS</t>
  </si>
  <si>
    <t>MINUISERIE BOIS - VITRAGE</t>
  </si>
  <si>
    <t>PORTES EN BOIS MASSIF</t>
  </si>
  <si>
    <t>MINUISERIE ALUMINIUM</t>
  </si>
  <si>
    <t>MINUISERIE METTALIQUE</t>
  </si>
  <si>
    <t>PORTES METALIQUES</t>
  </si>
  <si>
    <t>GRILLE DE DEFENSE</t>
  </si>
  <si>
    <t>TOTAL DE MENUISERIE - VITRAGE</t>
  </si>
  <si>
    <t xml:space="preserve">REVETEMENT </t>
  </si>
  <si>
    <t>PONÇAGE, MASTICAGE, DEMASTIQUAGE, ET LUSTRAGE DU REVETEMENT EXISTANT</t>
  </si>
  <si>
    <t>REVETEMENT DE SOL EN CARREAUX DE GRES CERAME Y COMPRIS PLINTHE</t>
  </si>
  <si>
    <t>PLOMBERIE-SANITAIRE</t>
  </si>
  <si>
    <t xml:space="preserve">TABLEAU DE PLOMBERIE </t>
  </si>
  <si>
    <t xml:space="preserve">CONDUITE RETUBE </t>
  </si>
  <si>
    <t xml:space="preserve"> PER Ø13/16 mm</t>
  </si>
  <si>
    <t xml:space="preserve">CONDUITE  PPR PN10. </t>
  </si>
  <si>
    <t xml:space="preserve">W.C A L’ANGLAISE 1ER CHOIX EQUIPE COMPLET AVEC CHASSE BASSE </t>
  </si>
  <si>
    <t>LAVABO SUR COLONNE Y/C ROBINETTERIE</t>
  </si>
  <si>
    <t>EVIER EN INOX A 1 BAC</t>
  </si>
  <si>
    <t>SIPHON DE SOL EN INOX AVEC GRILLE THERMOSIPHON</t>
  </si>
  <si>
    <t>TOTAL DE PLOMBERIE - SANITAIRE</t>
  </si>
  <si>
    <t>ELECTRICITE</t>
  </si>
  <si>
    <t xml:space="preserve">TOTAL D'ELECTRICITE </t>
  </si>
  <si>
    <t>PEINTURE</t>
  </si>
  <si>
    <t xml:space="preserve">PEINTURE VINYLIQUE EXTERIEUR </t>
  </si>
  <si>
    <t>PEINTURE VINYLIQUE INTERIEUR ET SUR PLAFOND</t>
  </si>
  <si>
    <t>TOTAL DE PEINTURE</t>
  </si>
  <si>
    <t>TOTAL HORS T.V.A.</t>
  </si>
  <si>
    <t>TOTAL T.V.A.20%</t>
  </si>
  <si>
    <t>TOTAL T.T.C.</t>
  </si>
  <si>
    <t>ARRETE LE PRESENT BORDEREAU DES PRIX -DETAIL ESTIMATIF A LA SOMME DE :</t>
  </si>
  <si>
    <t>CHAUFFE EAU ELECTRIQUE 50L</t>
  </si>
  <si>
    <t>DN Ø 75</t>
  </si>
  <si>
    <t>DN Ø 150</t>
  </si>
  <si>
    <t>REVETEMENT MURAL EN FAIENCE</t>
  </si>
  <si>
    <t xml:space="preserve">TOTAL DE REVETEMENT </t>
  </si>
  <si>
    <t>ENSEIGNE EXTERIEURE</t>
  </si>
  <si>
    <t xml:space="preserve">QUANTITE </t>
  </si>
  <si>
    <t>REGARD EN BETON HYDROFUGE 50*50</t>
  </si>
  <si>
    <t>DN Ø 50</t>
  </si>
  <si>
    <t>DN Ø 125</t>
  </si>
  <si>
    <t>FENETRE EN ALUMINIUM DOUBLE VITRAGE</t>
  </si>
  <si>
    <t>FAUT PLAFOND</t>
  </si>
  <si>
    <t>FAUX PLAFOND EN ARMSTRONG 60x60cm</t>
  </si>
  <si>
    <t>TOTAL DE FAUT PLAFOND</t>
  </si>
  <si>
    <t xml:space="preserve">PPR Ø 16,6/25   mm      </t>
  </si>
  <si>
    <t>DISTRIBUTION EXTERIEUR EN PEHD DN 25 Y/C VANNE D'ARRET</t>
  </si>
  <si>
    <t>TABLEAU GENERAL BASSE TENSION - TGBT</t>
  </si>
  <si>
    <t>TABLEAU ELECTRIQUE DE PROTECTION SECONDAIRE</t>
  </si>
  <si>
    <t>LIAISONS EQUIPOTENTIELLES POUR TOUS LES LOCAUX HUMIDES DU PROJET</t>
  </si>
  <si>
    <t>CABLE   ELECTRIQUE  U1000  RO2V + Terre</t>
  </si>
  <si>
    <t>CABLE ELECTRIQUE U1000 RO2V - 4X4 mm² + T</t>
  </si>
  <si>
    <t>CABLE ELECTRIQUE U1000 RO2V - 4X6 mm² + T</t>
  </si>
  <si>
    <t>ECLAIRAGE</t>
  </si>
  <si>
    <t>FOYER LUMINEUX SIMPLE ALUMAGE</t>
  </si>
  <si>
    <t>PRISE DE COURANT 2x16A - 2P+T</t>
  </si>
  <si>
    <t>LUSTRERIE</t>
  </si>
  <si>
    <t>PANEL LED 60x60</t>
  </si>
  <si>
    <t>HUBLOT ETANCHE</t>
  </si>
  <si>
    <t>Mur de clôture</t>
  </si>
  <si>
    <t>TOTAL DE MUR DE CLOTURE</t>
  </si>
  <si>
    <r>
      <t xml:space="preserve">REFECTION DE MUR DE CLOTURE  </t>
    </r>
    <r>
      <rPr>
        <b/>
        <sz val="12"/>
        <rFont val="Times New Roman"/>
        <family val="1"/>
      </rPr>
      <t>selon le model exigé</t>
    </r>
  </si>
  <si>
    <r>
      <t xml:space="preserve"> Objet : </t>
    </r>
    <r>
      <rPr>
        <sz val="12"/>
        <color indexed="8"/>
        <rFont val="Times New Roman"/>
        <family val="1"/>
      </rPr>
      <t>L’exécution des travaux d'aménagement et de réhabilitation du Bâtiment Administratif Siège de la ZDTF d’Imintanoute, situé dans la commune territoriale d’Imintanoute, Province de Chichaoua (lot uique)</t>
    </r>
  </si>
  <si>
    <t>APPEL D’OFFRES OUVERT NATIONAL SUR OFFRES DES PRIX N°19/2026/DRANEFMS/DPANEF-CH du 19/10/2026 à 11 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</si>
</sst>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7" x14ac:knownFonts="1">
    <font>
      <sz val="10"/>
      <name val="Arial"/>
    </font>
    <font>
      <b/>
      <sz val="14"/>
      <name val="Times New Roman"/>
      <family val="1"/>
    </font>
    <font>
      <b/>
      <sz val="18"/>
      <name val="Times New Roman"/>
      <family val="1"/>
    </font>
    <font>
      <sz val="14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4"/>
      <name val="Calibri"/>
      <family val="2"/>
      <scheme val="minor"/>
    </font>
    <font>
      <b/>
      <i/>
      <sz val="10"/>
      <color indexed="10"/>
      <name val="Times New Roman"/>
      <family val="1"/>
    </font>
    <font>
      <sz val="12"/>
      <color rgb="FFFF0000"/>
      <name val="Times New Roman"/>
      <family val="1"/>
    </font>
    <font>
      <b/>
      <i/>
      <sz val="11"/>
      <color rgb="FFFF0000"/>
      <name val="Times New Roman"/>
      <family val="1"/>
    </font>
    <font>
      <b/>
      <sz val="14"/>
      <color indexed="8"/>
      <name val="Times New Roman"/>
      <family val="1"/>
    </font>
    <font>
      <sz val="14"/>
      <name val="Arial"/>
      <family val="2"/>
    </font>
    <font>
      <sz val="12"/>
      <name val="Calibri"/>
      <family val="2"/>
      <scheme val="minor"/>
    </font>
    <font>
      <b/>
      <sz val="12"/>
      <color indexed="8"/>
      <name val="Times New Roman"/>
      <family val="1"/>
    </font>
    <font>
      <b/>
      <u/>
      <sz val="12"/>
      <color indexed="8"/>
      <name val="Times New Roman"/>
      <family val="1"/>
    </font>
    <font>
      <sz val="12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43" fontId="4" fillId="0" borderId="0" applyFont="0" applyFill="0" applyBorder="0" applyAlignment="0" applyProtection="0"/>
  </cellStyleXfs>
  <cellXfs count="49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5" fillId="0" borderId="3" xfId="1" applyFont="1" applyBorder="1" applyAlignment="1">
      <alignment vertical="center" wrapText="1"/>
    </xf>
    <xf numFmtId="1" fontId="3" fillId="0" borderId="4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right" vertical="center" wrapText="1"/>
    </xf>
    <xf numFmtId="0" fontId="6" fillId="0" borderId="3" xfId="1" applyFont="1" applyBorder="1" applyAlignment="1">
      <alignment vertical="center"/>
    </xf>
    <xf numFmtId="1" fontId="3" fillId="0" borderId="3" xfId="1" applyNumberFormat="1" applyFont="1" applyBorder="1" applyAlignment="1">
      <alignment horizontal="center" vertical="center" wrapText="1"/>
    </xf>
    <xf numFmtId="43" fontId="3" fillId="0" borderId="3" xfId="2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/>
    </xf>
    <xf numFmtId="43" fontId="3" fillId="0" borderId="3" xfId="2" applyFont="1" applyFill="1" applyBorder="1" applyAlignment="1">
      <alignment vertical="center" wrapText="1"/>
    </xf>
    <xf numFmtId="0" fontId="5" fillId="0" borderId="3" xfId="1" applyFont="1" applyBorder="1" applyAlignment="1">
      <alignment vertical="center"/>
    </xf>
    <xf numFmtId="4" fontId="3" fillId="4" borderId="3" xfId="0" applyNumberFormat="1" applyFont="1" applyFill="1" applyBorder="1" applyAlignment="1">
      <alignment horizontal="center" vertical="center" wrapText="1"/>
    </xf>
    <xf numFmtId="1" fontId="3" fillId="3" borderId="4" xfId="0" applyNumberFormat="1" applyFont="1" applyFill="1" applyBorder="1" applyAlignment="1">
      <alignment horizontal="center" vertical="center" wrapText="1"/>
    </xf>
    <xf numFmtId="2" fontId="3" fillId="3" borderId="3" xfId="0" applyNumberFormat="1" applyFont="1" applyFill="1" applyBorder="1" applyAlignment="1">
      <alignment horizontal="center" vertical="center" wrapText="1"/>
    </xf>
    <xf numFmtId="2" fontId="3" fillId="5" borderId="3" xfId="0" applyNumberFormat="1" applyFont="1" applyFill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0" fontId="9" fillId="0" borderId="3" xfId="1" applyFont="1" applyBorder="1" applyAlignment="1">
      <alignment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10" fillId="6" borderId="3" xfId="0" applyFont="1" applyFill="1" applyBorder="1" applyAlignment="1">
      <alignment vertical="center" wrapText="1"/>
    </xf>
    <xf numFmtId="4" fontId="11" fillId="2" borderId="3" xfId="0" applyNumberFormat="1" applyFont="1" applyFill="1" applyBorder="1" applyAlignment="1">
      <alignment horizontal="right" vertical="center" wrapText="1"/>
    </xf>
    <xf numFmtId="0" fontId="3" fillId="0" borderId="5" xfId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43" fontId="3" fillId="0" borderId="4" xfId="2" applyFont="1" applyFill="1" applyBorder="1" applyAlignment="1">
      <alignment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13" fillId="0" borderId="3" xfId="1" applyFont="1" applyBorder="1" applyAlignment="1">
      <alignment vertical="center"/>
    </xf>
    <xf numFmtId="2" fontId="3" fillId="4" borderId="4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0" fontId="14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2" fillId="0" borderId="7" xfId="0" applyFont="1" applyBorder="1" applyAlignment="1">
      <alignment horizontal="left"/>
    </xf>
    <xf numFmtId="0" fontId="3" fillId="4" borderId="5" xfId="1" applyFont="1" applyFill="1" applyBorder="1" applyAlignment="1">
      <alignment horizontal="center" vertical="center" wrapText="1"/>
    </xf>
    <xf numFmtId="0" fontId="3" fillId="4" borderId="6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right" vertical="center" wrapText="1"/>
    </xf>
    <xf numFmtId="0" fontId="11" fillId="2" borderId="5" xfId="0" applyFont="1" applyFill="1" applyBorder="1" applyAlignment="1">
      <alignment horizontal="right" vertical="center" wrapText="1"/>
    </xf>
    <xf numFmtId="0" fontId="11" fillId="2" borderId="6" xfId="0" applyFont="1" applyFill="1" applyBorder="1" applyAlignment="1">
      <alignment horizontal="right" vertical="center" wrapText="1"/>
    </xf>
    <xf numFmtId="0" fontId="11" fillId="2" borderId="4" xfId="0" applyFont="1" applyFill="1" applyBorder="1" applyAlignment="1">
      <alignment horizontal="right" vertical="center" wrapText="1"/>
    </xf>
    <xf numFmtId="0" fontId="14" fillId="2" borderId="0" xfId="0" applyFont="1" applyFill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3">
    <cellStyle name="Millier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5</xdr:row>
      <xdr:rowOff>0</xdr:rowOff>
    </xdr:from>
    <xdr:to>
      <xdr:col>5</xdr:col>
      <xdr:colOff>101600</xdr:colOff>
      <xdr:row>6</xdr:row>
      <xdr:rowOff>123825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7DEC1EB9-C248-4480-95CC-EA2897AEA07C}"/>
            </a:ext>
          </a:extLst>
        </xdr:cNvPr>
        <xdr:cNvSpPr txBox="1">
          <a:spLocks noChangeArrowheads="1"/>
        </xdr:cNvSpPr>
      </xdr:nvSpPr>
      <xdr:spPr bwMode="auto">
        <a:xfrm>
          <a:off x="7239000" y="14643100"/>
          <a:ext cx="101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101600</xdr:colOff>
      <xdr:row>6</xdr:row>
      <xdr:rowOff>123825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xmlns="" id="{F1CC501A-508A-4497-BB7F-87CA8DA55C70}"/>
            </a:ext>
          </a:extLst>
        </xdr:cNvPr>
        <xdr:cNvSpPr txBox="1">
          <a:spLocks noChangeArrowheads="1"/>
        </xdr:cNvSpPr>
      </xdr:nvSpPr>
      <xdr:spPr bwMode="auto">
        <a:xfrm>
          <a:off x="7239000" y="14643100"/>
          <a:ext cx="101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101600</xdr:colOff>
      <xdr:row>6</xdr:row>
      <xdr:rowOff>123825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xmlns="" id="{8C1B6766-18E1-4270-B323-660D8A952BED}"/>
            </a:ext>
          </a:extLst>
        </xdr:cNvPr>
        <xdr:cNvSpPr txBox="1">
          <a:spLocks noChangeArrowheads="1"/>
        </xdr:cNvSpPr>
      </xdr:nvSpPr>
      <xdr:spPr bwMode="auto">
        <a:xfrm>
          <a:off x="7239000" y="14643100"/>
          <a:ext cx="101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101600</xdr:colOff>
      <xdr:row>6</xdr:row>
      <xdr:rowOff>123825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xmlns="" id="{B9E81B75-50DD-4ADF-B995-EC51AC21ADAB}"/>
            </a:ext>
          </a:extLst>
        </xdr:cNvPr>
        <xdr:cNvSpPr txBox="1">
          <a:spLocks noChangeArrowheads="1"/>
        </xdr:cNvSpPr>
      </xdr:nvSpPr>
      <xdr:spPr bwMode="auto">
        <a:xfrm>
          <a:off x="7239000" y="14643100"/>
          <a:ext cx="101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101600</xdr:colOff>
      <xdr:row>6</xdr:row>
      <xdr:rowOff>123825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xmlns="" id="{D5929E96-126E-43F6-84EA-44FD215306C3}"/>
            </a:ext>
          </a:extLst>
        </xdr:cNvPr>
        <xdr:cNvSpPr txBox="1">
          <a:spLocks noChangeArrowheads="1"/>
        </xdr:cNvSpPr>
      </xdr:nvSpPr>
      <xdr:spPr bwMode="auto">
        <a:xfrm>
          <a:off x="7239000" y="14643100"/>
          <a:ext cx="101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101600</xdr:colOff>
      <xdr:row>6</xdr:row>
      <xdr:rowOff>123825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xmlns="" id="{3482C09F-32B8-4E87-A0E5-3AB05EA43E9A}"/>
            </a:ext>
          </a:extLst>
        </xdr:cNvPr>
        <xdr:cNvSpPr txBox="1">
          <a:spLocks noChangeArrowheads="1"/>
        </xdr:cNvSpPr>
      </xdr:nvSpPr>
      <xdr:spPr bwMode="auto">
        <a:xfrm>
          <a:off x="7239000" y="14643100"/>
          <a:ext cx="101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101600</xdr:colOff>
      <xdr:row>6</xdr:row>
      <xdr:rowOff>123825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xmlns="" id="{7B6A6C45-DC40-456A-9715-5466C0CAA364}"/>
            </a:ext>
          </a:extLst>
        </xdr:cNvPr>
        <xdr:cNvSpPr txBox="1">
          <a:spLocks noChangeArrowheads="1"/>
        </xdr:cNvSpPr>
      </xdr:nvSpPr>
      <xdr:spPr bwMode="auto">
        <a:xfrm>
          <a:off x="7239000" y="14643100"/>
          <a:ext cx="101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101600</xdr:colOff>
      <xdr:row>6</xdr:row>
      <xdr:rowOff>123825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4D37EE5D-321A-4DCC-8EC9-878A06AD5D99}"/>
            </a:ext>
          </a:extLst>
        </xdr:cNvPr>
        <xdr:cNvSpPr txBox="1">
          <a:spLocks noChangeArrowheads="1"/>
        </xdr:cNvSpPr>
      </xdr:nvSpPr>
      <xdr:spPr bwMode="auto">
        <a:xfrm>
          <a:off x="7239000" y="14643100"/>
          <a:ext cx="101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101600</xdr:colOff>
      <xdr:row>6</xdr:row>
      <xdr:rowOff>123825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xmlns="" id="{A8CEEF37-DEB4-422C-8393-8C5080B4668F}"/>
            </a:ext>
          </a:extLst>
        </xdr:cNvPr>
        <xdr:cNvSpPr txBox="1">
          <a:spLocks noChangeArrowheads="1"/>
        </xdr:cNvSpPr>
      </xdr:nvSpPr>
      <xdr:spPr bwMode="auto">
        <a:xfrm>
          <a:off x="7239000" y="14643100"/>
          <a:ext cx="101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101600</xdr:colOff>
      <xdr:row>6</xdr:row>
      <xdr:rowOff>123825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xmlns="" id="{95C722E0-0539-4E63-8EAB-14E558B57E49}"/>
            </a:ext>
          </a:extLst>
        </xdr:cNvPr>
        <xdr:cNvSpPr txBox="1">
          <a:spLocks noChangeArrowheads="1"/>
        </xdr:cNvSpPr>
      </xdr:nvSpPr>
      <xdr:spPr bwMode="auto">
        <a:xfrm>
          <a:off x="7239000" y="14643100"/>
          <a:ext cx="101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101600</xdr:colOff>
      <xdr:row>6</xdr:row>
      <xdr:rowOff>123825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xmlns="" id="{BA122534-2970-4B91-9A12-D95461907E8A}"/>
            </a:ext>
          </a:extLst>
        </xdr:cNvPr>
        <xdr:cNvSpPr txBox="1">
          <a:spLocks noChangeArrowheads="1"/>
        </xdr:cNvSpPr>
      </xdr:nvSpPr>
      <xdr:spPr bwMode="auto">
        <a:xfrm>
          <a:off x="7239000" y="14643100"/>
          <a:ext cx="101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101600</xdr:colOff>
      <xdr:row>6</xdr:row>
      <xdr:rowOff>123825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xmlns="" id="{98C19A5A-2931-4024-86A2-64981F2167DF}"/>
            </a:ext>
          </a:extLst>
        </xdr:cNvPr>
        <xdr:cNvSpPr txBox="1">
          <a:spLocks noChangeArrowheads="1"/>
        </xdr:cNvSpPr>
      </xdr:nvSpPr>
      <xdr:spPr bwMode="auto">
        <a:xfrm>
          <a:off x="7239000" y="14643100"/>
          <a:ext cx="101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101600</xdr:colOff>
      <xdr:row>6</xdr:row>
      <xdr:rowOff>123825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xmlns="" id="{21EC1E91-C202-4517-99A1-97C833B64D89}"/>
            </a:ext>
          </a:extLst>
        </xdr:cNvPr>
        <xdr:cNvSpPr txBox="1">
          <a:spLocks noChangeArrowheads="1"/>
        </xdr:cNvSpPr>
      </xdr:nvSpPr>
      <xdr:spPr bwMode="auto">
        <a:xfrm>
          <a:off x="7239000" y="14643100"/>
          <a:ext cx="101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101600</xdr:colOff>
      <xdr:row>6</xdr:row>
      <xdr:rowOff>123825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xmlns="" id="{E9FB4677-AA51-4F4A-AE04-7BEE218CDCD8}"/>
            </a:ext>
          </a:extLst>
        </xdr:cNvPr>
        <xdr:cNvSpPr txBox="1">
          <a:spLocks noChangeArrowheads="1"/>
        </xdr:cNvSpPr>
      </xdr:nvSpPr>
      <xdr:spPr bwMode="auto">
        <a:xfrm>
          <a:off x="7239000" y="14643100"/>
          <a:ext cx="101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101600</xdr:colOff>
      <xdr:row>6</xdr:row>
      <xdr:rowOff>123825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02B7AF9E-7E33-405A-A0EC-C7B223103E84}"/>
            </a:ext>
          </a:extLst>
        </xdr:cNvPr>
        <xdr:cNvSpPr txBox="1">
          <a:spLocks noChangeArrowheads="1"/>
        </xdr:cNvSpPr>
      </xdr:nvSpPr>
      <xdr:spPr bwMode="auto">
        <a:xfrm>
          <a:off x="7239000" y="14643100"/>
          <a:ext cx="101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101600</xdr:colOff>
      <xdr:row>6</xdr:row>
      <xdr:rowOff>123825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xmlns="" id="{9573CB1A-99BD-4314-B485-C3F6C6691FB0}"/>
            </a:ext>
          </a:extLst>
        </xdr:cNvPr>
        <xdr:cNvSpPr txBox="1">
          <a:spLocks noChangeArrowheads="1"/>
        </xdr:cNvSpPr>
      </xdr:nvSpPr>
      <xdr:spPr bwMode="auto">
        <a:xfrm>
          <a:off x="7239000" y="14643100"/>
          <a:ext cx="101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101600</xdr:colOff>
      <xdr:row>6</xdr:row>
      <xdr:rowOff>123825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xmlns="" id="{222B0EFE-AE33-467D-BFB4-BA5556C65FB1}"/>
            </a:ext>
          </a:extLst>
        </xdr:cNvPr>
        <xdr:cNvSpPr txBox="1">
          <a:spLocks noChangeArrowheads="1"/>
        </xdr:cNvSpPr>
      </xdr:nvSpPr>
      <xdr:spPr bwMode="auto">
        <a:xfrm>
          <a:off x="7239000" y="14643100"/>
          <a:ext cx="101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101600</xdr:colOff>
      <xdr:row>6</xdr:row>
      <xdr:rowOff>123825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xmlns="" id="{C6FDDAFF-9B94-4EF0-AC5D-4A9730F321C4}"/>
            </a:ext>
          </a:extLst>
        </xdr:cNvPr>
        <xdr:cNvSpPr txBox="1">
          <a:spLocks noChangeArrowheads="1"/>
        </xdr:cNvSpPr>
      </xdr:nvSpPr>
      <xdr:spPr bwMode="auto">
        <a:xfrm>
          <a:off x="7239000" y="14643100"/>
          <a:ext cx="101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101600</xdr:colOff>
      <xdr:row>6</xdr:row>
      <xdr:rowOff>123825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xmlns="" id="{A213667E-B927-4EAC-A890-190D5AA7E790}"/>
            </a:ext>
          </a:extLst>
        </xdr:cNvPr>
        <xdr:cNvSpPr txBox="1">
          <a:spLocks noChangeArrowheads="1"/>
        </xdr:cNvSpPr>
      </xdr:nvSpPr>
      <xdr:spPr bwMode="auto">
        <a:xfrm>
          <a:off x="7239000" y="14643100"/>
          <a:ext cx="101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101600</xdr:colOff>
      <xdr:row>6</xdr:row>
      <xdr:rowOff>123825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xmlns="" id="{61924BEF-BEA2-4360-B387-6BD7D508DFCC}"/>
            </a:ext>
          </a:extLst>
        </xdr:cNvPr>
        <xdr:cNvSpPr txBox="1">
          <a:spLocks noChangeArrowheads="1"/>
        </xdr:cNvSpPr>
      </xdr:nvSpPr>
      <xdr:spPr bwMode="auto">
        <a:xfrm>
          <a:off x="7239000" y="14643100"/>
          <a:ext cx="101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101600</xdr:colOff>
      <xdr:row>6</xdr:row>
      <xdr:rowOff>123825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xmlns="" id="{BB35C4AB-FAC5-4A2D-A17A-39C4D5A1D495}"/>
            </a:ext>
          </a:extLst>
        </xdr:cNvPr>
        <xdr:cNvSpPr txBox="1">
          <a:spLocks noChangeArrowheads="1"/>
        </xdr:cNvSpPr>
      </xdr:nvSpPr>
      <xdr:spPr bwMode="auto">
        <a:xfrm>
          <a:off x="7239000" y="14643100"/>
          <a:ext cx="101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101600</xdr:colOff>
      <xdr:row>6</xdr:row>
      <xdr:rowOff>123825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57FAFD30-46AB-4841-B18D-EA4640C1C476}"/>
            </a:ext>
          </a:extLst>
        </xdr:cNvPr>
        <xdr:cNvSpPr txBox="1">
          <a:spLocks noChangeArrowheads="1"/>
        </xdr:cNvSpPr>
      </xdr:nvSpPr>
      <xdr:spPr bwMode="auto">
        <a:xfrm>
          <a:off x="7239000" y="14643100"/>
          <a:ext cx="101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101600</xdr:colOff>
      <xdr:row>6</xdr:row>
      <xdr:rowOff>123825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xmlns="" id="{F1A7A5BE-F1F3-479A-A638-D97CA9E29BCC}"/>
            </a:ext>
          </a:extLst>
        </xdr:cNvPr>
        <xdr:cNvSpPr txBox="1">
          <a:spLocks noChangeArrowheads="1"/>
        </xdr:cNvSpPr>
      </xdr:nvSpPr>
      <xdr:spPr bwMode="auto">
        <a:xfrm>
          <a:off x="7239000" y="14643100"/>
          <a:ext cx="101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101600</xdr:colOff>
      <xdr:row>6</xdr:row>
      <xdr:rowOff>123825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xmlns="" id="{E37D08A9-DC09-42FE-8613-1564BDCDED13}"/>
            </a:ext>
          </a:extLst>
        </xdr:cNvPr>
        <xdr:cNvSpPr txBox="1">
          <a:spLocks noChangeArrowheads="1"/>
        </xdr:cNvSpPr>
      </xdr:nvSpPr>
      <xdr:spPr bwMode="auto">
        <a:xfrm>
          <a:off x="7239000" y="14643100"/>
          <a:ext cx="101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95250</xdr:colOff>
      <xdr:row>51</xdr:row>
      <xdr:rowOff>12700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19800" y="12658725"/>
          <a:ext cx="95250" cy="498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95250</xdr:colOff>
      <xdr:row>51</xdr:row>
      <xdr:rowOff>12700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19800" y="12658725"/>
          <a:ext cx="95250" cy="498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95250</xdr:colOff>
      <xdr:row>51</xdr:row>
      <xdr:rowOff>12700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19800" y="12658725"/>
          <a:ext cx="95250" cy="498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95250</xdr:colOff>
      <xdr:row>51</xdr:row>
      <xdr:rowOff>12700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19800" y="12658725"/>
          <a:ext cx="95250" cy="498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95250</xdr:colOff>
      <xdr:row>51</xdr:row>
      <xdr:rowOff>12700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19800" y="12658725"/>
          <a:ext cx="95250" cy="498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95250</xdr:colOff>
      <xdr:row>51</xdr:row>
      <xdr:rowOff>12700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19800" y="12658725"/>
          <a:ext cx="95250" cy="498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95250</xdr:colOff>
      <xdr:row>51</xdr:row>
      <xdr:rowOff>12700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19800" y="12658725"/>
          <a:ext cx="95250" cy="498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95250</xdr:colOff>
      <xdr:row>51</xdr:row>
      <xdr:rowOff>12700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19800" y="12658725"/>
          <a:ext cx="95250" cy="498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95250</xdr:colOff>
      <xdr:row>51</xdr:row>
      <xdr:rowOff>12700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19800" y="12658725"/>
          <a:ext cx="95250" cy="498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95250</xdr:colOff>
      <xdr:row>51</xdr:row>
      <xdr:rowOff>12700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19800" y="12658725"/>
          <a:ext cx="95250" cy="498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95250</xdr:colOff>
      <xdr:row>51</xdr:row>
      <xdr:rowOff>12700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19800" y="12658725"/>
          <a:ext cx="95250" cy="498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95250</xdr:colOff>
      <xdr:row>51</xdr:row>
      <xdr:rowOff>12700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19800" y="12658725"/>
          <a:ext cx="95250" cy="498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95250</xdr:colOff>
      <xdr:row>51</xdr:row>
      <xdr:rowOff>12700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19800" y="12658725"/>
          <a:ext cx="95250" cy="498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95250</xdr:colOff>
      <xdr:row>51</xdr:row>
      <xdr:rowOff>12700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19800" y="12658725"/>
          <a:ext cx="95250" cy="498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95250</xdr:colOff>
      <xdr:row>51</xdr:row>
      <xdr:rowOff>12700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19800" y="12658725"/>
          <a:ext cx="95250" cy="498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95250</xdr:colOff>
      <xdr:row>51</xdr:row>
      <xdr:rowOff>12700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19800" y="12658725"/>
          <a:ext cx="95250" cy="498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95250</xdr:colOff>
      <xdr:row>51</xdr:row>
      <xdr:rowOff>12700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19800" y="12658725"/>
          <a:ext cx="95250" cy="498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95250</xdr:colOff>
      <xdr:row>51</xdr:row>
      <xdr:rowOff>12700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19800" y="12658725"/>
          <a:ext cx="95250" cy="498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95250</xdr:colOff>
      <xdr:row>51</xdr:row>
      <xdr:rowOff>12700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19800" y="12658725"/>
          <a:ext cx="95250" cy="498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95250</xdr:colOff>
      <xdr:row>51</xdr:row>
      <xdr:rowOff>12700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19800" y="12658725"/>
          <a:ext cx="95250" cy="498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95250</xdr:colOff>
      <xdr:row>51</xdr:row>
      <xdr:rowOff>12700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19800" y="12658725"/>
          <a:ext cx="95250" cy="498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95250</xdr:colOff>
      <xdr:row>51</xdr:row>
      <xdr:rowOff>12700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19800" y="12658725"/>
          <a:ext cx="95250" cy="498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95250</xdr:colOff>
      <xdr:row>51</xdr:row>
      <xdr:rowOff>12700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19800" y="12658725"/>
          <a:ext cx="95250" cy="498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95250</xdr:colOff>
      <xdr:row>51</xdr:row>
      <xdr:rowOff>12700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19800" y="12658725"/>
          <a:ext cx="95250" cy="498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PEFLCD-CH1/Downloads/LA-%20BA-%20DPANEF%20CHICHAOUA/1-%20DPANEF%20CHICHAOUA/2-BA%20DE%20ZDTF%20D'IMINTANOUT/EST%20BATIMENT%20ADMINISTRATIF%20ZDTF%20D&#8217;IMINTANOU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"/>
      <sheetName val="BA ZDTF D'IMINTANOUT"/>
    </sheetNames>
    <sheetDataSet>
      <sheetData sheetId="0"/>
      <sheetData sheetId="1">
        <row r="16">
          <cell r="I16">
            <v>165</v>
          </cell>
        </row>
        <row r="20">
          <cell r="B20" t="str">
            <v>DALLETTES EN BETON ARME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G91"/>
  <sheetViews>
    <sheetView tabSelected="1" zoomScale="90" zoomScaleNormal="90" zoomScaleSheetLayoutView="100" workbookViewId="0">
      <selection activeCell="B1" sqref="B1:G1"/>
    </sheetView>
  </sheetViews>
  <sheetFormatPr baseColWidth="10" defaultRowHeight="13.2" x14ac:dyDescent="0.25"/>
  <cols>
    <col min="2" max="2" width="10" customWidth="1"/>
    <col min="3" max="3" width="107.88671875" customWidth="1"/>
    <col min="4" max="4" width="8" customWidth="1"/>
    <col min="5" max="5" width="14.44140625" customWidth="1"/>
    <col min="6" max="6" width="14" customWidth="1"/>
    <col min="7" max="7" width="16.44140625" bestFit="1" customWidth="1"/>
    <col min="249" max="249" width="10" customWidth="1"/>
    <col min="250" max="250" width="71.109375" customWidth="1"/>
    <col min="251" max="251" width="8" customWidth="1"/>
    <col min="252" max="252" width="14.44140625" customWidth="1"/>
    <col min="253" max="253" width="14" customWidth="1"/>
    <col min="254" max="254" width="16.44140625" bestFit="1" customWidth="1"/>
    <col min="505" max="505" width="10" customWidth="1"/>
    <col min="506" max="506" width="71.109375" customWidth="1"/>
    <col min="507" max="507" width="8" customWidth="1"/>
    <col min="508" max="508" width="14.44140625" customWidth="1"/>
    <col min="509" max="509" width="14" customWidth="1"/>
    <col min="510" max="510" width="16.44140625" bestFit="1" customWidth="1"/>
    <col min="761" max="761" width="10" customWidth="1"/>
    <col min="762" max="762" width="71.109375" customWidth="1"/>
    <col min="763" max="763" width="8" customWidth="1"/>
    <col min="764" max="764" width="14.44140625" customWidth="1"/>
    <col min="765" max="765" width="14" customWidth="1"/>
    <col min="766" max="766" width="16.44140625" bestFit="1" customWidth="1"/>
    <col min="1017" max="1017" width="10" customWidth="1"/>
    <col min="1018" max="1018" width="71.109375" customWidth="1"/>
    <col min="1019" max="1019" width="8" customWidth="1"/>
    <col min="1020" max="1020" width="14.44140625" customWidth="1"/>
    <col min="1021" max="1021" width="14" customWidth="1"/>
    <col min="1022" max="1022" width="16.44140625" bestFit="1" customWidth="1"/>
    <col min="1273" max="1273" width="10" customWidth="1"/>
    <col min="1274" max="1274" width="71.109375" customWidth="1"/>
    <col min="1275" max="1275" width="8" customWidth="1"/>
    <col min="1276" max="1276" width="14.44140625" customWidth="1"/>
    <col min="1277" max="1277" width="14" customWidth="1"/>
    <col min="1278" max="1278" width="16.44140625" bestFit="1" customWidth="1"/>
    <col min="1529" max="1529" width="10" customWidth="1"/>
    <col min="1530" max="1530" width="71.109375" customWidth="1"/>
    <col min="1531" max="1531" width="8" customWidth="1"/>
    <col min="1532" max="1532" width="14.44140625" customWidth="1"/>
    <col min="1533" max="1533" width="14" customWidth="1"/>
    <col min="1534" max="1534" width="16.44140625" bestFit="1" customWidth="1"/>
    <col min="1785" max="1785" width="10" customWidth="1"/>
    <col min="1786" max="1786" width="71.109375" customWidth="1"/>
    <col min="1787" max="1787" width="8" customWidth="1"/>
    <col min="1788" max="1788" width="14.44140625" customWidth="1"/>
    <col min="1789" max="1789" width="14" customWidth="1"/>
    <col min="1790" max="1790" width="16.44140625" bestFit="1" customWidth="1"/>
    <col min="2041" max="2041" width="10" customWidth="1"/>
    <col min="2042" max="2042" width="71.109375" customWidth="1"/>
    <col min="2043" max="2043" width="8" customWidth="1"/>
    <col min="2044" max="2044" width="14.44140625" customWidth="1"/>
    <col min="2045" max="2045" width="14" customWidth="1"/>
    <col min="2046" max="2046" width="16.44140625" bestFit="1" customWidth="1"/>
    <col min="2297" max="2297" width="10" customWidth="1"/>
    <col min="2298" max="2298" width="71.109375" customWidth="1"/>
    <col min="2299" max="2299" width="8" customWidth="1"/>
    <col min="2300" max="2300" width="14.44140625" customWidth="1"/>
    <col min="2301" max="2301" width="14" customWidth="1"/>
    <col min="2302" max="2302" width="16.44140625" bestFit="1" customWidth="1"/>
    <col min="2553" max="2553" width="10" customWidth="1"/>
    <col min="2554" max="2554" width="71.109375" customWidth="1"/>
    <col min="2555" max="2555" width="8" customWidth="1"/>
    <col min="2556" max="2556" width="14.44140625" customWidth="1"/>
    <col min="2557" max="2557" width="14" customWidth="1"/>
    <col min="2558" max="2558" width="16.44140625" bestFit="1" customWidth="1"/>
    <col min="2809" max="2809" width="10" customWidth="1"/>
    <col min="2810" max="2810" width="71.109375" customWidth="1"/>
    <col min="2811" max="2811" width="8" customWidth="1"/>
    <col min="2812" max="2812" width="14.44140625" customWidth="1"/>
    <col min="2813" max="2813" width="14" customWidth="1"/>
    <col min="2814" max="2814" width="16.44140625" bestFit="1" customWidth="1"/>
    <col min="3065" max="3065" width="10" customWidth="1"/>
    <col min="3066" max="3066" width="71.109375" customWidth="1"/>
    <col min="3067" max="3067" width="8" customWidth="1"/>
    <col min="3068" max="3068" width="14.44140625" customWidth="1"/>
    <col min="3069" max="3069" width="14" customWidth="1"/>
    <col min="3070" max="3070" width="16.44140625" bestFit="1" customWidth="1"/>
    <col min="3321" max="3321" width="10" customWidth="1"/>
    <col min="3322" max="3322" width="71.109375" customWidth="1"/>
    <col min="3323" max="3323" width="8" customWidth="1"/>
    <col min="3324" max="3324" width="14.44140625" customWidth="1"/>
    <col min="3325" max="3325" width="14" customWidth="1"/>
    <col min="3326" max="3326" width="16.44140625" bestFit="1" customWidth="1"/>
    <col min="3577" max="3577" width="10" customWidth="1"/>
    <col min="3578" max="3578" width="71.109375" customWidth="1"/>
    <col min="3579" max="3579" width="8" customWidth="1"/>
    <col min="3580" max="3580" width="14.44140625" customWidth="1"/>
    <col min="3581" max="3581" width="14" customWidth="1"/>
    <col min="3582" max="3582" width="16.44140625" bestFit="1" customWidth="1"/>
    <col min="3833" max="3833" width="10" customWidth="1"/>
    <col min="3834" max="3834" width="71.109375" customWidth="1"/>
    <col min="3835" max="3835" width="8" customWidth="1"/>
    <col min="3836" max="3836" width="14.44140625" customWidth="1"/>
    <col min="3837" max="3837" width="14" customWidth="1"/>
    <col min="3838" max="3838" width="16.44140625" bestFit="1" customWidth="1"/>
    <col min="4089" max="4089" width="10" customWidth="1"/>
    <col min="4090" max="4090" width="71.109375" customWidth="1"/>
    <col min="4091" max="4091" width="8" customWidth="1"/>
    <col min="4092" max="4092" width="14.44140625" customWidth="1"/>
    <col min="4093" max="4093" width="14" customWidth="1"/>
    <col min="4094" max="4094" width="16.44140625" bestFit="1" customWidth="1"/>
    <col min="4345" max="4345" width="10" customWidth="1"/>
    <col min="4346" max="4346" width="71.109375" customWidth="1"/>
    <col min="4347" max="4347" width="8" customWidth="1"/>
    <col min="4348" max="4348" width="14.44140625" customWidth="1"/>
    <col min="4349" max="4349" width="14" customWidth="1"/>
    <col min="4350" max="4350" width="16.44140625" bestFit="1" customWidth="1"/>
    <col min="4601" max="4601" width="10" customWidth="1"/>
    <col min="4602" max="4602" width="71.109375" customWidth="1"/>
    <col min="4603" max="4603" width="8" customWidth="1"/>
    <col min="4604" max="4604" width="14.44140625" customWidth="1"/>
    <col min="4605" max="4605" width="14" customWidth="1"/>
    <col min="4606" max="4606" width="16.44140625" bestFit="1" customWidth="1"/>
    <col min="4857" max="4857" width="10" customWidth="1"/>
    <col min="4858" max="4858" width="71.109375" customWidth="1"/>
    <col min="4859" max="4859" width="8" customWidth="1"/>
    <col min="4860" max="4860" width="14.44140625" customWidth="1"/>
    <col min="4861" max="4861" width="14" customWidth="1"/>
    <col min="4862" max="4862" width="16.44140625" bestFit="1" customWidth="1"/>
    <col min="5113" max="5113" width="10" customWidth="1"/>
    <col min="5114" max="5114" width="71.109375" customWidth="1"/>
    <col min="5115" max="5115" width="8" customWidth="1"/>
    <col min="5116" max="5116" width="14.44140625" customWidth="1"/>
    <col min="5117" max="5117" width="14" customWidth="1"/>
    <col min="5118" max="5118" width="16.44140625" bestFit="1" customWidth="1"/>
    <col min="5369" max="5369" width="10" customWidth="1"/>
    <col min="5370" max="5370" width="71.109375" customWidth="1"/>
    <col min="5371" max="5371" width="8" customWidth="1"/>
    <col min="5372" max="5372" width="14.44140625" customWidth="1"/>
    <col min="5373" max="5373" width="14" customWidth="1"/>
    <col min="5374" max="5374" width="16.44140625" bestFit="1" customWidth="1"/>
    <col min="5625" max="5625" width="10" customWidth="1"/>
    <col min="5626" max="5626" width="71.109375" customWidth="1"/>
    <col min="5627" max="5627" width="8" customWidth="1"/>
    <col min="5628" max="5628" width="14.44140625" customWidth="1"/>
    <col min="5629" max="5629" width="14" customWidth="1"/>
    <col min="5630" max="5630" width="16.44140625" bestFit="1" customWidth="1"/>
    <col min="5881" max="5881" width="10" customWidth="1"/>
    <col min="5882" max="5882" width="71.109375" customWidth="1"/>
    <col min="5883" max="5883" width="8" customWidth="1"/>
    <col min="5884" max="5884" width="14.44140625" customWidth="1"/>
    <col min="5885" max="5885" width="14" customWidth="1"/>
    <col min="5886" max="5886" width="16.44140625" bestFit="1" customWidth="1"/>
    <col min="6137" max="6137" width="10" customWidth="1"/>
    <col min="6138" max="6138" width="71.109375" customWidth="1"/>
    <col min="6139" max="6139" width="8" customWidth="1"/>
    <col min="6140" max="6140" width="14.44140625" customWidth="1"/>
    <col min="6141" max="6141" width="14" customWidth="1"/>
    <col min="6142" max="6142" width="16.44140625" bestFit="1" customWidth="1"/>
    <col min="6393" max="6393" width="10" customWidth="1"/>
    <col min="6394" max="6394" width="71.109375" customWidth="1"/>
    <col min="6395" max="6395" width="8" customWidth="1"/>
    <col min="6396" max="6396" width="14.44140625" customWidth="1"/>
    <col min="6397" max="6397" width="14" customWidth="1"/>
    <col min="6398" max="6398" width="16.44140625" bestFit="1" customWidth="1"/>
    <col min="6649" max="6649" width="10" customWidth="1"/>
    <col min="6650" max="6650" width="71.109375" customWidth="1"/>
    <col min="6651" max="6651" width="8" customWidth="1"/>
    <col min="6652" max="6652" width="14.44140625" customWidth="1"/>
    <col min="6653" max="6653" width="14" customWidth="1"/>
    <col min="6654" max="6654" width="16.44140625" bestFit="1" customWidth="1"/>
    <col min="6905" max="6905" width="10" customWidth="1"/>
    <col min="6906" max="6906" width="71.109375" customWidth="1"/>
    <col min="6907" max="6907" width="8" customWidth="1"/>
    <col min="6908" max="6908" width="14.44140625" customWidth="1"/>
    <col min="6909" max="6909" width="14" customWidth="1"/>
    <col min="6910" max="6910" width="16.44140625" bestFit="1" customWidth="1"/>
    <col min="7161" max="7161" width="10" customWidth="1"/>
    <col min="7162" max="7162" width="71.109375" customWidth="1"/>
    <col min="7163" max="7163" width="8" customWidth="1"/>
    <col min="7164" max="7164" width="14.44140625" customWidth="1"/>
    <col min="7165" max="7165" width="14" customWidth="1"/>
    <col min="7166" max="7166" width="16.44140625" bestFit="1" customWidth="1"/>
    <col min="7417" max="7417" width="10" customWidth="1"/>
    <col min="7418" max="7418" width="71.109375" customWidth="1"/>
    <col min="7419" max="7419" width="8" customWidth="1"/>
    <col min="7420" max="7420" width="14.44140625" customWidth="1"/>
    <col min="7421" max="7421" width="14" customWidth="1"/>
    <col min="7422" max="7422" width="16.44140625" bestFit="1" customWidth="1"/>
    <col min="7673" max="7673" width="10" customWidth="1"/>
    <col min="7674" max="7674" width="71.109375" customWidth="1"/>
    <col min="7675" max="7675" width="8" customWidth="1"/>
    <col min="7676" max="7676" width="14.44140625" customWidth="1"/>
    <col min="7677" max="7677" width="14" customWidth="1"/>
    <col min="7678" max="7678" width="16.44140625" bestFit="1" customWidth="1"/>
    <col min="7929" max="7929" width="10" customWidth="1"/>
    <col min="7930" max="7930" width="71.109375" customWidth="1"/>
    <col min="7931" max="7931" width="8" customWidth="1"/>
    <col min="7932" max="7932" width="14.44140625" customWidth="1"/>
    <col min="7933" max="7933" width="14" customWidth="1"/>
    <col min="7934" max="7934" width="16.44140625" bestFit="1" customWidth="1"/>
    <col min="8185" max="8185" width="10" customWidth="1"/>
    <col min="8186" max="8186" width="71.109375" customWidth="1"/>
    <col min="8187" max="8187" width="8" customWidth="1"/>
    <col min="8188" max="8188" width="14.44140625" customWidth="1"/>
    <col min="8189" max="8189" width="14" customWidth="1"/>
    <col min="8190" max="8190" width="16.44140625" bestFit="1" customWidth="1"/>
    <col min="8441" max="8441" width="10" customWidth="1"/>
    <col min="8442" max="8442" width="71.109375" customWidth="1"/>
    <col min="8443" max="8443" width="8" customWidth="1"/>
    <col min="8444" max="8444" width="14.44140625" customWidth="1"/>
    <col min="8445" max="8445" width="14" customWidth="1"/>
    <col min="8446" max="8446" width="16.44140625" bestFit="1" customWidth="1"/>
    <col min="8697" max="8697" width="10" customWidth="1"/>
    <col min="8698" max="8698" width="71.109375" customWidth="1"/>
    <col min="8699" max="8699" width="8" customWidth="1"/>
    <col min="8700" max="8700" width="14.44140625" customWidth="1"/>
    <col min="8701" max="8701" width="14" customWidth="1"/>
    <col min="8702" max="8702" width="16.44140625" bestFit="1" customWidth="1"/>
    <col min="8953" max="8953" width="10" customWidth="1"/>
    <col min="8954" max="8954" width="71.109375" customWidth="1"/>
    <col min="8955" max="8955" width="8" customWidth="1"/>
    <col min="8956" max="8956" width="14.44140625" customWidth="1"/>
    <col min="8957" max="8957" width="14" customWidth="1"/>
    <col min="8958" max="8958" width="16.44140625" bestFit="1" customWidth="1"/>
    <col min="9209" max="9209" width="10" customWidth="1"/>
    <col min="9210" max="9210" width="71.109375" customWidth="1"/>
    <col min="9211" max="9211" width="8" customWidth="1"/>
    <col min="9212" max="9212" width="14.44140625" customWidth="1"/>
    <col min="9213" max="9213" width="14" customWidth="1"/>
    <col min="9214" max="9214" width="16.44140625" bestFit="1" customWidth="1"/>
    <col min="9465" max="9465" width="10" customWidth="1"/>
    <col min="9466" max="9466" width="71.109375" customWidth="1"/>
    <col min="9467" max="9467" width="8" customWidth="1"/>
    <col min="9468" max="9468" width="14.44140625" customWidth="1"/>
    <col min="9469" max="9469" width="14" customWidth="1"/>
    <col min="9470" max="9470" width="16.44140625" bestFit="1" customWidth="1"/>
    <col min="9721" max="9721" width="10" customWidth="1"/>
    <col min="9722" max="9722" width="71.109375" customWidth="1"/>
    <col min="9723" max="9723" width="8" customWidth="1"/>
    <col min="9724" max="9724" width="14.44140625" customWidth="1"/>
    <col min="9725" max="9725" width="14" customWidth="1"/>
    <col min="9726" max="9726" width="16.44140625" bestFit="1" customWidth="1"/>
    <col min="9977" max="9977" width="10" customWidth="1"/>
    <col min="9978" max="9978" width="71.109375" customWidth="1"/>
    <col min="9979" max="9979" width="8" customWidth="1"/>
    <col min="9980" max="9980" width="14.44140625" customWidth="1"/>
    <col min="9981" max="9981" width="14" customWidth="1"/>
    <col min="9982" max="9982" width="16.44140625" bestFit="1" customWidth="1"/>
    <col min="10233" max="10233" width="10" customWidth="1"/>
    <col min="10234" max="10234" width="71.109375" customWidth="1"/>
    <col min="10235" max="10235" width="8" customWidth="1"/>
    <col min="10236" max="10236" width="14.44140625" customWidth="1"/>
    <col min="10237" max="10237" width="14" customWidth="1"/>
    <col min="10238" max="10238" width="16.44140625" bestFit="1" customWidth="1"/>
    <col min="10489" max="10489" width="10" customWidth="1"/>
    <col min="10490" max="10490" width="71.109375" customWidth="1"/>
    <col min="10491" max="10491" width="8" customWidth="1"/>
    <col min="10492" max="10492" width="14.44140625" customWidth="1"/>
    <col min="10493" max="10493" width="14" customWidth="1"/>
    <col min="10494" max="10494" width="16.44140625" bestFit="1" customWidth="1"/>
    <col min="10745" max="10745" width="10" customWidth="1"/>
    <col min="10746" max="10746" width="71.109375" customWidth="1"/>
    <col min="10747" max="10747" width="8" customWidth="1"/>
    <col min="10748" max="10748" width="14.44140625" customWidth="1"/>
    <col min="10749" max="10749" width="14" customWidth="1"/>
    <col min="10750" max="10750" width="16.44140625" bestFit="1" customWidth="1"/>
    <col min="11001" max="11001" width="10" customWidth="1"/>
    <col min="11002" max="11002" width="71.109375" customWidth="1"/>
    <col min="11003" max="11003" width="8" customWidth="1"/>
    <col min="11004" max="11004" width="14.44140625" customWidth="1"/>
    <col min="11005" max="11005" width="14" customWidth="1"/>
    <col min="11006" max="11006" width="16.44140625" bestFit="1" customWidth="1"/>
    <col min="11257" max="11257" width="10" customWidth="1"/>
    <col min="11258" max="11258" width="71.109375" customWidth="1"/>
    <col min="11259" max="11259" width="8" customWidth="1"/>
    <col min="11260" max="11260" width="14.44140625" customWidth="1"/>
    <col min="11261" max="11261" width="14" customWidth="1"/>
    <col min="11262" max="11262" width="16.44140625" bestFit="1" customWidth="1"/>
    <col min="11513" max="11513" width="10" customWidth="1"/>
    <col min="11514" max="11514" width="71.109375" customWidth="1"/>
    <col min="11515" max="11515" width="8" customWidth="1"/>
    <col min="11516" max="11516" width="14.44140625" customWidth="1"/>
    <col min="11517" max="11517" width="14" customWidth="1"/>
    <col min="11518" max="11518" width="16.44140625" bestFit="1" customWidth="1"/>
    <col min="11769" max="11769" width="10" customWidth="1"/>
    <col min="11770" max="11770" width="71.109375" customWidth="1"/>
    <col min="11771" max="11771" width="8" customWidth="1"/>
    <col min="11772" max="11772" width="14.44140625" customWidth="1"/>
    <col min="11773" max="11773" width="14" customWidth="1"/>
    <col min="11774" max="11774" width="16.44140625" bestFit="1" customWidth="1"/>
    <col min="12025" max="12025" width="10" customWidth="1"/>
    <col min="12026" max="12026" width="71.109375" customWidth="1"/>
    <col min="12027" max="12027" width="8" customWidth="1"/>
    <col min="12028" max="12028" width="14.44140625" customWidth="1"/>
    <col min="12029" max="12029" width="14" customWidth="1"/>
    <col min="12030" max="12030" width="16.44140625" bestFit="1" customWidth="1"/>
    <col min="12281" max="12281" width="10" customWidth="1"/>
    <col min="12282" max="12282" width="71.109375" customWidth="1"/>
    <col min="12283" max="12283" width="8" customWidth="1"/>
    <col min="12284" max="12284" width="14.44140625" customWidth="1"/>
    <col min="12285" max="12285" width="14" customWidth="1"/>
    <col min="12286" max="12286" width="16.44140625" bestFit="1" customWidth="1"/>
    <col min="12537" max="12537" width="10" customWidth="1"/>
    <col min="12538" max="12538" width="71.109375" customWidth="1"/>
    <col min="12539" max="12539" width="8" customWidth="1"/>
    <col min="12540" max="12540" width="14.44140625" customWidth="1"/>
    <col min="12541" max="12541" width="14" customWidth="1"/>
    <col min="12542" max="12542" width="16.44140625" bestFit="1" customWidth="1"/>
    <col min="12793" max="12793" width="10" customWidth="1"/>
    <col min="12794" max="12794" width="71.109375" customWidth="1"/>
    <col min="12795" max="12795" width="8" customWidth="1"/>
    <col min="12796" max="12796" width="14.44140625" customWidth="1"/>
    <col min="12797" max="12797" width="14" customWidth="1"/>
    <col min="12798" max="12798" width="16.44140625" bestFit="1" customWidth="1"/>
    <col min="13049" max="13049" width="10" customWidth="1"/>
    <col min="13050" max="13050" width="71.109375" customWidth="1"/>
    <col min="13051" max="13051" width="8" customWidth="1"/>
    <col min="13052" max="13052" width="14.44140625" customWidth="1"/>
    <col min="13053" max="13053" width="14" customWidth="1"/>
    <col min="13054" max="13054" width="16.44140625" bestFit="1" customWidth="1"/>
    <col min="13305" max="13305" width="10" customWidth="1"/>
    <col min="13306" max="13306" width="71.109375" customWidth="1"/>
    <col min="13307" max="13307" width="8" customWidth="1"/>
    <col min="13308" max="13308" width="14.44140625" customWidth="1"/>
    <col min="13309" max="13309" width="14" customWidth="1"/>
    <col min="13310" max="13310" width="16.44140625" bestFit="1" customWidth="1"/>
    <col min="13561" max="13561" width="10" customWidth="1"/>
    <col min="13562" max="13562" width="71.109375" customWidth="1"/>
    <col min="13563" max="13563" width="8" customWidth="1"/>
    <col min="13564" max="13564" width="14.44140625" customWidth="1"/>
    <col min="13565" max="13565" width="14" customWidth="1"/>
    <col min="13566" max="13566" width="16.44140625" bestFit="1" customWidth="1"/>
    <col min="13817" max="13817" width="10" customWidth="1"/>
    <col min="13818" max="13818" width="71.109375" customWidth="1"/>
    <col min="13819" max="13819" width="8" customWidth="1"/>
    <col min="13820" max="13820" width="14.44140625" customWidth="1"/>
    <col min="13821" max="13821" width="14" customWidth="1"/>
    <col min="13822" max="13822" width="16.44140625" bestFit="1" customWidth="1"/>
    <col min="14073" max="14073" width="10" customWidth="1"/>
    <col min="14074" max="14074" width="71.109375" customWidth="1"/>
    <col min="14075" max="14075" width="8" customWidth="1"/>
    <col min="14076" max="14076" width="14.44140625" customWidth="1"/>
    <col min="14077" max="14077" width="14" customWidth="1"/>
    <col min="14078" max="14078" width="16.44140625" bestFit="1" customWidth="1"/>
    <col min="14329" max="14329" width="10" customWidth="1"/>
    <col min="14330" max="14330" width="71.109375" customWidth="1"/>
    <col min="14331" max="14331" width="8" customWidth="1"/>
    <col min="14332" max="14332" width="14.44140625" customWidth="1"/>
    <col min="14333" max="14333" width="14" customWidth="1"/>
    <col min="14334" max="14334" width="16.44140625" bestFit="1" customWidth="1"/>
    <col min="14585" max="14585" width="10" customWidth="1"/>
    <col min="14586" max="14586" width="71.109375" customWidth="1"/>
    <col min="14587" max="14587" width="8" customWidth="1"/>
    <col min="14588" max="14588" width="14.44140625" customWidth="1"/>
    <col min="14589" max="14589" width="14" customWidth="1"/>
    <col min="14590" max="14590" width="16.44140625" bestFit="1" customWidth="1"/>
    <col min="14841" max="14841" width="10" customWidth="1"/>
    <col min="14842" max="14842" width="71.109375" customWidth="1"/>
    <col min="14843" max="14843" width="8" customWidth="1"/>
    <col min="14844" max="14844" width="14.44140625" customWidth="1"/>
    <col min="14845" max="14845" width="14" customWidth="1"/>
    <col min="14846" max="14846" width="16.44140625" bestFit="1" customWidth="1"/>
    <col min="15097" max="15097" width="10" customWidth="1"/>
    <col min="15098" max="15098" width="71.109375" customWidth="1"/>
    <col min="15099" max="15099" width="8" customWidth="1"/>
    <col min="15100" max="15100" width="14.44140625" customWidth="1"/>
    <col min="15101" max="15101" width="14" customWidth="1"/>
    <col min="15102" max="15102" width="16.44140625" bestFit="1" customWidth="1"/>
    <col min="15353" max="15353" width="10" customWidth="1"/>
    <col min="15354" max="15354" width="71.109375" customWidth="1"/>
    <col min="15355" max="15355" width="8" customWidth="1"/>
    <col min="15356" max="15356" width="14.44140625" customWidth="1"/>
    <col min="15357" max="15357" width="14" customWidth="1"/>
    <col min="15358" max="15358" width="16.44140625" bestFit="1" customWidth="1"/>
    <col min="15609" max="15609" width="10" customWidth="1"/>
    <col min="15610" max="15610" width="71.109375" customWidth="1"/>
    <col min="15611" max="15611" width="8" customWidth="1"/>
    <col min="15612" max="15612" width="14.44140625" customWidth="1"/>
    <col min="15613" max="15613" width="14" customWidth="1"/>
    <col min="15614" max="15614" width="16.44140625" bestFit="1" customWidth="1"/>
    <col min="15865" max="15865" width="10" customWidth="1"/>
    <col min="15866" max="15866" width="71.109375" customWidth="1"/>
    <col min="15867" max="15867" width="8" customWidth="1"/>
    <col min="15868" max="15868" width="14.44140625" customWidth="1"/>
    <col min="15869" max="15869" width="14" customWidth="1"/>
    <col min="15870" max="15870" width="16.44140625" bestFit="1" customWidth="1"/>
    <col min="16121" max="16121" width="10" customWidth="1"/>
    <col min="16122" max="16122" width="71.109375" customWidth="1"/>
    <col min="16123" max="16123" width="8" customWidth="1"/>
    <col min="16124" max="16124" width="14.44140625" customWidth="1"/>
    <col min="16125" max="16125" width="14" customWidth="1"/>
    <col min="16126" max="16126" width="16.44140625" bestFit="1" customWidth="1"/>
  </cols>
  <sheetData>
    <row r="1" spans="2:7" ht="29.25" customHeight="1" x14ac:dyDescent="0.25">
      <c r="B1" s="31" t="s">
        <v>95</v>
      </c>
      <c r="C1" s="31"/>
      <c r="D1" s="31"/>
      <c r="E1" s="31"/>
      <c r="F1" s="31"/>
      <c r="G1" s="31"/>
    </row>
    <row r="2" spans="2:7" ht="24" customHeight="1" x14ac:dyDescent="0.25">
      <c r="B2" s="32"/>
      <c r="C2" s="32"/>
      <c r="D2" s="32"/>
      <c r="E2" s="32"/>
      <c r="F2" s="32"/>
      <c r="G2" s="32"/>
    </row>
    <row r="3" spans="2:7" ht="38.25" customHeight="1" thickBot="1" x14ac:dyDescent="0.3">
      <c r="B3" s="41" t="s">
        <v>94</v>
      </c>
      <c r="C3" s="41"/>
      <c r="D3" s="41"/>
      <c r="E3" s="41"/>
      <c r="F3" s="41"/>
      <c r="G3" s="41"/>
    </row>
    <row r="4" spans="2:7" ht="20.100000000000001" customHeight="1" thickBot="1" x14ac:dyDescent="0.3">
      <c r="B4" s="42" t="s">
        <v>0</v>
      </c>
      <c r="C4" s="43"/>
      <c r="D4" s="43"/>
      <c r="E4" s="43"/>
      <c r="F4" s="43"/>
      <c r="G4" s="44"/>
    </row>
    <row r="5" spans="2:7" ht="20.100000000000001" customHeight="1" x14ac:dyDescent="0.25">
      <c r="B5" s="1"/>
      <c r="C5" s="1"/>
      <c r="D5" s="1"/>
      <c r="E5" s="1"/>
      <c r="F5" s="1"/>
      <c r="G5" s="1"/>
    </row>
    <row r="6" spans="2:7" x14ac:dyDescent="0.25">
      <c r="B6" s="45" t="s">
        <v>1</v>
      </c>
      <c r="C6" s="47" t="s">
        <v>2</v>
      </c>
      <c r="D6" s="47" t="s">
        <v>3</v>
      </c>
      <c r="E6" s="47" t="s">
        <v>69</v>
      </c>
      <c r="F6" s="47" t="s">
        <v>4</v>
      </c>
      <c r="G6" s="47" t="s">
        <v>5</v>
      </c>
    </row>
    <row r="7" spans="2:7" ht="23.25" customHeight="1" x14ac:dyDescent="0.25">
      <c r="B7" s="46"/>
      <c r="C7" s="48"/>
      <c r="D7" s="48"/>
      <c r="E7" s="48"/>
      <c r="F7" s="48"/>
      <c r="G7" s="48"/>
    </row>
    <row r="8" spans="2:7" ht="24" customHeight="1" x14ac:dyDescent="0.25">
      <c r="B8" s="2">
        <v>100</v>
      </c>
      <c r="C8" s="2" t="s">
        <v>6</v>
      </c>
      <c r="D8" s="2"/>
      <c r="E8" s="2"/>
      <c r="F8" s="2"/>
      <c r="G8" s="2"/>
    </row>
    <row r="9" spans="2:7" ht="31.2" x14ac:dyDescent="0.25">
      <c r="B9" s="3">
        <f>+B8+1</f>
        <v>101</v>
      </c>
      <c r="C9" s="4" t="s">
        <v>7</v>
      </c>
      <c r="D9" s="5" t="s">
        <v>8</v>
      </c>
      <c r="E9" s="24">
        <v>1</v>
      </c>
      <c r="F9" s="6"/>
      <c r="G9" s="7">
        <f>+E9*F9</f>
        <v>0</v>
      </c>
    </row>
    <row r="10" spans="2:7" ht="18" x14ac:dyDescent="0.25">
      <c r="B10" s="3">
        <f>+B9+1</f>
        <v>102</v>
      </c>
      <c r="C10" s="4" t="s">
        <v>10</v>
      </c>
      <c r="D10" s="5" t="s">
        <v>11</v>
      </c>
      <c r="E10" s="24">
        <v>165</v>
      </c>
      <c r="F10" s="6"/>
      <c r="G10" s="7">
        <f t="shared" ref="G10:G26" si="0">+E10*F10</f>
        <v>0</v>
      </c>
    </row>
    <row r="11" spans="2:7" ht="18" x14ac:dyDescent="0.25">
      <c r="B11" s="3"/>
      <c r="C11" s="8" t="s">
        <v>12</v>
      </c>
      <c r="D11" s="5"/>
      <c r="E11" s="24"/>
      <c r="F11" s="6"/>
      <c r="G11" s="7"/>
    </row>
    <row r="12" spans="2:7" ht="18" x14ac:dyDescent="0.25">
      <c r="B12" s="3">
        <f>+B10+1</f>
        <v>103</v>
      </c>
      <c r="C12" s="4" t="s">
        <v>13</v>
      </c>
      <c r="D12" s="5" t="s">
        <v>9</v>
      </c>
      <c r="E12" s="24">
        <v>25</v>
      </c>
      <c r="F12" s="6"/>
      <c r="G12" s="7">
        <f t="shared" si="0"/>
        <v>0</v>
      </c>
    </row>
    <row r="13" spans="2:7" ht="18" x14ac:dyDescent="0.25">
      <c r="B13" s="3">
        <f>+B12+1</f>
        <v>104</v>
      </c>
      <c r="C13" s="4" t="str">
        <f>'[1]BA ZDTF D''IMINTANOUT'!B20</f>
        <v>DALLETTES EN BETON ARME</v>
      </c>
      <c r="D13" s="5" t="s">
        <v>9</v>
      </c>
      <c r="E13" s="24">
        <v>2.13</v>
      </c>
      <c r="F13" s="6"/>
      <c r="G13" s="7">
        <f t="shared" si="0"/>
        <v>0</v>
      </c>
    </row>
    <row r="14" spans="2:7" ht="18" x14ac:dyDescent="0.25">
      <c r="B14" s="3"/>
      <c r="C14" s="8" t="s">
        <v>14</v>
      </c>
      <c r="D14" s="9"/>
      <c r="E14" s="24"/>
      <c r="F14" s="10"/>
      <c r="G14" s="7"/>
    </row>
    <row r="15" spans="2:7" ht="18" x14ac:dyDescent="0.25">
      <c r="B15" s="3">
        <f>+B13+1</f>
        <v>105</v>
      </c>
      <c r="C15" s="11" t="s">
        <v>15</v>
      </c>
      <c r="D15" s="9" t="s">
        <v>3</v>
      </c>
      <c r="E15" s="24">
        <v>6</v>
      </c>
      <c r="F15" s="12"/>
      <c r="G15" s="7">
        <f t="shared" si="0"/>
        <v>0</v>
      </c>
    </row>
    <row r="16" spans="2:7" ht="18" x14ac:dyDescent="0.25">
      <c r="B16" s="3">
        <f>+B15+1</f>
        <v>106</v>
      </c>
      <c r="C16" s="11" t="s">
        <v>70</v>
      </c>
      <c r="D16" s="9" t="s">
        <v>3</v>
      </c>
      <c r="E16" s="24">
        <v>2</v>
      </c>
      <c r="F16" s="12"/>
      <c r="G16" s="7">
        <f t="shared" si="0"/>
        <v>0</v>
      </c>
    </row>
    <row r="17" spans="2:7" ht="18" x14ac:dyDescent="0.25">
      <c r="B17" s="3">
        <f>+B16+1</f>
        <v>107</v>
      </c>
      <c r="C17" s="11" t="s">
        <v>16</v>
      </c>
      <c r="D17" s="9" t="s">
        <v>3</v>
      </c>
      <c r="E17" s="24">
        <v>2</v>
      </c>
      <c r="F17" s="12"/>
      <c r="G17" s="7">
        <f t="shared" si="0"/>
        <v>0</v>
      </c>
    </row>
    <row r="18" spans="2:7" ht="18" x14ac:dyDescent="0.25">
      <c r="B18" s="3">
        <f>+B17+1</f>
        <v>108</v>
      </c>
      <c r="C18" s="11" t="s">
        <v>17</v>
      </c>
      <c r="D18" s="9" t="s">
        <v>3</v>
      </c>
      <c r="E18" s="24">
        <v>1</v>
      </c>
      <c r="F18" s="12"/>
      <c r="G18" s="7">
        <f t="shared" si="0"/>
        <v>0</v>
      </c>
    </row>
    <row r="19" spans="2:7" ht="18" x14ac:dyDescent="0.25">
      <c r="B19" s="3"/>
      <c r="C19" s="8" t="s">
        <v>18</v>
      </c>
      <c r="D19" s="9"/>
      <c r="E19" s="24"/>
      <c r="F19" s="12"/>
      <c r="G19" s="7"/>
    </row>
    <row r="20" spans="2:7" ht="18" x14ac:dyDescent="0.25">
      <c r="B20" s="3">
        <f>+B18+1</f>
        <v>109</v>
      </c>
      <c r="C20" s="13" t="s">
        <v>71</v>
      </c>
      <c r="D20" s="9" t="s">
        <v>11</v>
      </c>
      <c r="E20" s="24">
        <v>13.2</v>
      </c>
      <c r="F20" s="12"/>
      <c r="G20" s="7">
        <f t="shared" si="0"/>
        <v>0</v>
      </c>
    </row>
    <row r="21" spans="2:7" ht="18" x14ac:dyDescent="0.25">
      <c r="B21" s="3">
        <f>+B20+1</f>
        <v>110</v>
      </c>
      <c r="C21" s="13" t="s">
        <v>64</v>
      </c>
      <c r="D21" s="9" t="s">
        <v>11</v>
      </c>
      <c r="E21" s="24">
        <v>7.4</v>
      </c>
      <c r="F21" s="12"/>
      <c r="G21" s="7">
        <f t="shared" si="0"/>
        <v>0</v>
      </c>
    </row>
    <row r="22" spans="2:7" ht="18" x14ac:dyDescent="0.25">
      <c r="B22" s="3">
        <f>+B21+1</f>
        <v>111</v>
      </c>
      <c r="C22" s="13" t="s">
        <v>72</v>
      </c>
      <c r="D22" s="9" t="s">
        <v>11</v>
      </c>
      <c r="E22" s="24">
        <v>3.7</v>
      </c>
      <c r="F22" s="12"/>
      <c r="G22" s="7">
        <f t="shared" si="0"/>
        <v>0</v>
      </c>
    </row>
    <row r="23" spans="2:7" ht="18" x14ac:dyDescent="0.25">
      <c r="B23" s="3">
        <f>+B22+1</f>
        <v>112</v>
      </c>
      <c r="C23" s="13" t="s">
        <v>65</v>
      </c>
      <c r="D23" s="9" t="s">
        <v>11</v>
      </c>
      <c r="E23" s="24">
        <v>3.7</v>
      </c>
      <c r="F23" s="12"/>
      <c r="G23" s="7">
        <f t="shared" si="0"/>
        <v>0</v>
      </c>
    </row>
    <row r="24" spans="2:7" ht="18" x14ac:dyDescent="0.25">
      <c r="B24" s="3"/>
      <c r="C24" s="8" t="s">
        <v>19</v>
      </c>
      <c r="D24" s="9"/>
      <c r="E24" s="24"/>
      <c r="F24" s="12"/>
      <c r="G24" s="7"/>
    </row>
    <row r="25" spans="2:7" ht="18" x14ac:dyDescent="0.25">
      <c r="B25" s="3">
        <f>+B23+1</f>
        <v>113</v>
      </c>
      <c r="C25" s="13" t="s">
        <v>20</v>
      </c>
      <c r="D25" s="9" t="s">
        <v>11</v>
      </c>
      <c r="E25" s="24">
        <v>76</v>
      </c>
      <c r="F25" s="12"/>
      <c r="G25" s="7">
        <f t="shared" si="0"/>
        <v>0</v>
      </c>
    </row>
    <row r="26" spans="2:7" ht="18" x14ac:dyDescent="0.25">
      <c r="B26" s="3">
        <f>+B25+1</f>
        <v>114</v>
      </c>
      <c r="C26" s="4" t="s">
        <v>27</v>
      </c>
      <c r="D26" s="9" t="s">
        <v>3</v>
      </c>
      <c r="E26" s="24">
        <v>4</v>
      </c>
      <c r="F26" s="25"/>
      <c r="G26" s="7">
        <f t="shared" si="0"/>
        <v>0</v>
      </c>
    </row>
    <row r="27" spans="2:7" ht="18" x14ac:dyDescent="0.25">
      <c r="B27" s="34" t="s">
        <v>21</v>
      </c>
      <c r="C27" s="35"/>
      <c r="D27" s="35"/>
      <c r="E27" s="35"/>
      <c r="F27" s="36"/>
      <c r="G27" s="14">
        <f>SUM(G9:G26)</f>
        <v>0</v>
      </c>
    </row>
    <row r="28" spans="2:7" ht="18" x14ac:dyDescent="0.25">
      <c r="B28" s="2">
        <v>200</v>
      </c>
      <c r="C28" s="2" t="s">
        <v>22</v>
      </c>
      <c r="D28" s="15"/>
      <c r="E28" s="15"/>
      <c r="F28" s="16"/>
      <c r="G28" s="26"/>
    </row>
    <row r="29" spans="2:7" ht="18" x14ac:dyDescent="0.25">
      <c r="B29" s="3">
        <v>201</v>
      </c>
      <c r="C29" s="4" t="s">
        <v>23</v>
      </c>
      <c r="D29" s="5" t="s">
        <v>9</v>
      </c>
      <c r="E29" s="24">
        <v>313</v>
      </c>
      <c r="F29" s="17"/>
      <c r="G29" s="7">
        <f>E29*F29</f>
        <v>0</v>
      </c>
    </row>
    <row r="30" spans="2:7" ht="18" x14ac:dyDescent="0.25">
      <c r="B30" s="3">
        <f>+B29+1</f>
        <v>202</v>
      </c>
      <c r="C30" s="4" t="s">
        <v>24</v>
      </c>
      <c r="D30" s="5" t="s">
        <v>9</v>
      </c>
      <c r="E30" s="24">
        <v>313</v>
      </c>
      <c r="F30" s="17"/>
      <c r="G30" s="7">
        <f t="shared" ref="G30:G33" si="1">E30*F30</f>
        <v>0</v>
      </c>
    </row>
    <row r="31" spans="2:7" ht="18" x14ac:dyDescent="0.25">
      <c r="B31" s="3">
        <f>+B30+1</f>
        <v>203</v>
      </c>
      <c r="C31" s="4" t="s">
        <v>25</v>
      </c>
      <c r="D31" s="5" t="s">
        <v>11</v>
      </c>
      <c r="E31" s="24">
        <v>146</v>
      </c>
      <c r="F31" s="17"/>
      <c r="G31" s="7">
        <f t="shared" si="1"/>
        <v>0</v>
      </c>
    </row>
    <row r="32" spans="2:7" ht="18" x14ac:dyDescent="0.25">
      <c r="B32" s="3">
        <f>+B31+1</f>
        <v>204</v>
      </c>
      <c r="C32" s="4" t="s">
        <v>26</v>
      </c>
      <c r="D32" s="5" t="s">
        <v>11</v>
      </c>
      <c r="E32" s="24">
        <v>146</v>
      </c>
      <c r="F32" s="17"/>
      <c r="G32" s="7">
        <f t="shared" si="1"/>
        <v>0</v>
      </c>
    </row>
    <row r="33" spans="2:7" ht="18" x14ac:dyDescent="0.25">
      <c r="B33" s="3">
        <f>+B32+1</f>
        <v>205</v>
      </c>
      <c r="C33" s="4" t="s">
        <v>28</v>
      </c>
      <c r="D33" s="5" t="s">
        <v>9</v>
      </c>
      <c r="E33" s="24">
        <v>313</v>
      </c>
      <c r="F33" s="17"/>
      <c r="G33" s="7">
        <f t="shared" si="1"/>
        <v>0</v>
      </c>
    </row>
    <row r="34" spans="2:7" ht="18" x14ac:dyDescent="0.25">
      <c r="B34" s="34" t="s">
        <v>29</v>
      </c>
      <c r="C34" s="35"/>
      <c r="D34" s="35"/>
      <c r="E34" s="35"/>
      <c r="F34" s="36"/>
      <c r="G34" s="14">
        <f>SUM(G28:G33)</f>
        <v>0</v>
      </c>
    </row>
    <row r="35" spans="2:7" ht="18" x14ac:dyDescent="0.25">
      <c r="B35" s="2">
        <v>300</v>
      </c>
      <c r="C35" s="2" t="s">
        <v>30</v>
      </c>
      <c r="D35" s="15"/>
      <c r="E35" s="15"/>
      <c r="F35" s="16"/>
      <c r="G35" s="16"/>
    </row>
    <row r="36" spans="2:7" ht="18" x14ac:dyDescent="0.25">
      <c r="B36" s="3">
        <f>+B35+1</f>
        <v>301</v>
      </c>
      <c r="C36" s="4" t="s">
        <v>31</v>
      </c>
      <c r="D36" s="5" t="s">
        <v>3</v>
      </c>
      <c r="E36" s="24">
        <v>12</v>
      </c>
      <c r="F36" s="6"/>
      <c r="G36" s="7">
        <f>+E36*F36</f>
        <v>0</v>
      </c>
    </row>
    <row r="37" spans="2:7" ht="18" x14ac:dyDescent="0.25">
      <c r="B37" s="18"/>
      <c r="C37" s="19" t="s">
        <v>33</v>
      </c>
      <c r="D37" s="5"/>
      <c r="E37" s="24"/>
      <c r="F37" s="6"/>
      <c r="G37" s="7"/>
    </row>
    <row r="38" spans="2:7" ht="18" x14ac:dyDescent="0.25">
      <c r="B38" s="3">
        <f>+B36+1</f>
        <v>302</v>
      </c>
      <c r="C38" s="4" t="s">
        <v>34</v>
      </c>
      <c r="D38" s="5" t="s">
        <v>9</v>
      </c>
      <c r="E38" s="24">
        <v>37.400000000000006</v>
      </c>
      <c r="F38" s="6"/>
      <c r="G38" s="7">
        <f>+E38*F38</f>
        <v>0</v>
      </c>
    </row>
    <row r="39" spans="2:7" ht="18" x14ac:dyDescent="0.25">
      <c r="B39" s="18"/>
      <c r="C39" s="19" t="s">
        <v>35</v>
      </c>
      <c r="D39" s="5"/>
      <c r="E39" s="24"/>
      <c r="F39" s="6"/>
      <c r="G39" s="7"/>
    </row>
    <row r="40" spans="2:7" ht="18" x14ac:dyDescent="0.25">
      <c r="B40" s="3">
        <f>+B38+1</f>
        <v>303</v>
      </c>
      <c r="C40" s="4" t="s">
        <v>73</v>
      </c>
      <c r="D40" s="5" t="s">
        <v>9</v>
      </c>
      <c r="E40" s="24">
        <v>5.5600000000000005</v>
      </c>
      <c r="F40" s="6"/>
      <c r="G40" s="7">
        <f>+E40*F40</f>
        <v>0</v>
      </c>
    </row>
    <row r="41" spans="2:7" ht="18" x14ac:dyDescent="0.25">
      <c r="B41" s="18"/>
      <c r="C41" s="19" t="s">
        <v>36</v>
      </c>
      <c r="D41" s="5"/>
      <c r="E41" s="24"/>
      <c r="F41" s="6"/>
      <c r="G41" s="7"/>
    </row>
    <row r="42" spans="2:7" ht="18" x14ac:dyDescent="0.25">
      <c r="B42" s="3">
        <f>+B40+1</f>
        <v>304</v>
      </c>
      <c r="C42" s="4" t="s">
        <v>37</v>
      </c>
      <c r="D42" s="5" t="s">
        <v>9</v>
      </c>
      <c r="E42" s="24">
        <v>10.29</v>
      </c>
      <c r="F42" s="6"/>
      <c r="G42" s="7">
        <f>+E42*F42</f>
        <v>0</v>
      </c>
    </row>
    <row r="43" spans="2:7" ht="18" x14ac:dyDescent="0.25">
      <c r="B43" s="3">
        <f>+B42+1</f>
        <v>305</v>
      </c>
      <c r="C43" s="4" t="s">
        <v>38</v>
      </c>
      <c r="D43" s="5" t="s">
        <v>9</v>
      </c>
      <c r="E43" s="24">
        <v>0.60000000000000009</v>
      </c>
      <c r="F43" s="6"/>
      <c r="G43" s="7">
        <f>+E43*F43</f>
        <v>0</v>
      </c>
    </row>
    <row r="44" spans="2:7" ht="18" x14ac:dyDescent="0.25">
      <c r="B44" s="23">
        <f>+B43+1</f>
        <v>306</v>
      </c>
      <c r="C44" s="27" t="s">
        <v>68</v>
      </c>
      <c r="D44" s="5" t="s">
        <v>3</v>
      </c>
      <c r="E44" s="24">
        <v>1</v>
      </c>
      <c r="F44" s="24"/>
      <c r="G44" s="7">
        <f>+E44*F44</f>
        <v>0</v>
      </c>
    </row>
    <row r="45" spans="2:7" ht="18" x14ac:dyDescent="0.25">
      <c r="B45" s="34" t="s">
        <v>39</v>
      </c>
      <c r="C45" s="35"/>
      <c r="D45" s="35"/>
      <c r="E45" s="35"/>
      <c r="F45" s="36"/>
      <c r="G45" s="14">
        <f>SUM(G36:G44)</f>
        <v>0</v>
      </c>
    </row>
    <row r="46" spans="2:7" ht="18" x14ac:dyDescent="0.25">
      <c r="B46" s="2">
        <v>400</v>
      </c>
      <c r="C46" s="2" t="s">
        <v>40</v>
      </c>
      <c r="D46" s="15"/>
      <c r="E46" s="15"/>
      <c r="F46" s="16"/>
      <c r="G46" s="16"/>
    </row>
    <row r="47" spans="2:7" ht="18" x14ac:dyDescent="0.25">
      <c r="B47" s="3">
        <f>+B46+1</f>
        <v>401</v>
      </c>
      <c r="C47" s="4" t="s">
        <v>41</v>
      </c>
      <c r="D47" s="5" t="s">
        <v>9</v>
      </c>
      <c r="E47" s="24">
        <v>121.76</v>
      </c>
      <c r="F47" s="6"/>
      <c r="G47" s="7">
        <f>+E47*F47</f>
        <v>0</v>
      </c>
    </row>
    <row r="48" spans="2:7" ht="18" x14ac:dyDescent="0.25">
      <c r="B48" s="3">
        <f>+B47+1</f>
        <v>402</v>
      </c>
      <c r="C48" s="4" t="s">
        <v>42</v>
      </c>
      <c r="D48" s="20" t="s">
        <v>9</v>
      </c>
      <c r="E48" s="24">
        <v>103.61</v>
      </c>
      <c r="F48" s="6"/>
      <c r="G48" s="7">
        <f t="shared" ref="G48:G49" si="2">+E48*F48</f>
        <v>0</v>
      </c>
    </row>
    <row r="49" spans="2:7" ht="18" x14ac:dyDescent="0.25">
      <c r="B49" s="3">
        <f>B48+1</f>
        <v>403</v>
      </c>
      <c r="C49" s="4" t="s">
        <v>66</v>
      </c>
      <c r="D49" s="20" t="s">
        <v>9</v>
      </c>
      <c r="E49" s="24">
        <v>39.319999999999993</v>
      </c>
      <c r="F49" s="6"/>
      <c r="G49" s="7">
        <f t="shared" si="2"/>
        <v>0</v>
      </c>
    </row>
    <row r="50" spans="2:7" ht="18" x14ac:dyDescent="0.25">
      <c r="B50" s="34" t="s">
        <v>67</v>
      </c>
      <c r="C50" s="35"/>
      <c r="D50" s="35"/>
      <c r="E50" s="35"/>
      <c r="F50" s="36"/>
      <c r="G50" s="14">
        <f>SUM(G47:G49)</f>
        <v>0</v>
      </c>
    </row>
    <row r="51" spans="2:7" ht="18" x14ac:dyDescent="0.25">
      <c r="B51" s="2">
        <v>500</v>
      </c>
      <c r="C51" s="2" t="s">
        <v>74</v>
      </c>
      <c r="D51" s="2"/>
      <c r="E51" s="2"/>
      <c r="F51" s="2"/>
      <c r="G51" s="14"/>
    </row>
    <row r="52" spans="2:7" ht="18" x14ac:dyDescent="0.25">
      <c r="B52" s="3">
        <v>501</v>
      </c>
      <c r="C52" s="13" t="s">
        <v>75</v>
      </c>
      <c r="D52" s="5" t="s">
        <v>9</v>
      </c>
      <c r="E52" s="24">
        <v>121.76</v>
      </c>
      <c r="F52" s="6"/>
      <c r="G52" s="7">
        <f t="shared" ref="G52" si="3">+E52*F52</f>
        <v>0</v>
      </c>
    </row>
    <row r="53" spans="2:7" ht="18" x14ac:dyDescent="0.25">
      <c r="B53" s="34" t="s">
        <v>76</v>
      </c>
      <c r="C53" s="35"/>
      <c r="D53" s="35"/>
      <c r="E53" s="35"/>
      <c r="F53" s="28"/>
      <c r="G53" s="14">
        <f>+G52</f>
        <v>0</v>
      </c>
    </row>
    <row r="54" spans="2:7" ht="17.399999999999999" x14ac:dyDescent="0.25">
      <c r="B54" s="2">
        <v>600</v>
      </c>
      <c r="C54" s="2" t="s">
        <v>43</v>
      </c>
      <c r="D54" s="2"/>
      <c r="E54" s="2"/>
      <c r="F54" s="2"/>
      <c r="G54" s="2"/>
    </row>
    <row r="55" spans="2:7" ht="18" x14ac:dyDescent="0.25">
      <c r="B55" s="3">
        <f>+B54+1</f>
        <v>601</v>
      </c>
      <c r="C55" s="13" t="s">
        <v>44</v>
      </c>
      <c r="D55" s="20" t="s">
        <v>3</v>
      </c>
      <c r="E55" s="24">
        <v>3</v>
      </c>
      <c r="F55" s="6"/>
      <c r="G55" s="7">
        <f>+E55*F55</f>
        <v>0</v>
      </c>
    </row>
    <row r="56" spans="2:7" ht="18" x14ac:dyDescent="0.25">
      <c r="B56" s="3"/>
      <c r="C56" s="21" t="s">
        <v>45</v>
      </c>
      <c r="D56" s="4"/>
      <c r="E56" s="24"/>
      <c r="F56" s="4"/>
      <c r="G56" s="7"/>
    </row>
    <row r="57" spans="2:7" ht="18" x14ac:dyDescent="0.25">
      <c r="B57" s="3">
        <f>+B55+1</f>
        <v>602</v>
      </c>
      <c r="C57" s="4" t="s">
        <v>46</v>
      </c>
      <c r="D57" s="20" t="s">
        <v>11</v>
      </c>
      <c r="E57" s="24">
        <v>19.5</v>
      </c>
      <c r="F57" s="6"/>
      <c r="G57" s="7">
        <f t="shared" ref="G57:G65" si="4">+E57*F57</f>
        <v>0</v>
      </c>
    </row>
    <row r="58" spans="2:7" ht="18" x14ac:dyDescent="0.25">
      <c r="B58" s="3"/>
      <c r="C58" s="21" t="s">
        <v>47</v>
      </c>
      <c r="D58" s="4"/>
      <c r="E58" s="24"/>
      <c r="F58" s="4"/>
      <c r="G58" s="7"/>
    </row>
    <row r="59" spans="2:7" ht="18" x14ac:dyDescent="0.25">
      <c r="B59" s="3">
        <f>+B57+1</f>
        <v>603</v>
      </c>
      <c r="C59" s="13" t="s">
        <v>77</v>
      </c>
      <c r="D59" s="20" t="s">
        <v>11</v>
      </c>
      <c r="E59" s="24">
        <v>49</v>
      </c>
      <c r="F59" s="6"/>
      <c r="G59" s="7">
        <f t="shared" si="4"/>
        <v>0</v>
      </c>
    </row>
    <row r="60" spans="2:7" ht="18" x14ac:dyDescent="0.25">
      <c r="B60" s="3">
        <f>+B59+1</f>
        <v>604</v>
      </c>
      <c r="C60" s="4" t="s">
        <v>78</v>
      </c>
      <c r="D60" s="20" t="s">
        <v>11</v>
      </c>
      <c r="E60" s="24">
        <v>20</v>
      </c>
      <c r="F60" s="6"/>
      <c r="G60" s="7">
        <f t="shared" si="4"/>
        <v>0</v>
      </c>
    </row>
    <row r="61" spans="2:7" ht="18" x14ac:dyDescent="0.25">
      <c r="B61" s="3">
        <f t="shared" ref="B61:B65" si="5">+B60+1</f>
        <v>605</v>
      </c>
      <c r="C61" s="4" t="s">
        <v>48</v>
      </c>
      <c r="D61" s="20" t="s">
        <v>3</v>
      </c>
      <c r="E61" s="24">
        <v>3</v>
      </c>
      <c r="F61" s="6"/>
      <c r="G61" s="7">
        <f t="shared" si="4"/>
        <v>0</v>
      </c>
    </row>
    <row r="62" spans="2:7" ht="18" x14ac:dyDescent="0.25">
      <c r="B62" s="3">
        <f t="shared" si="5"/>
        <v>606</v>
      </c>
      <c r="C62" s="4" t="s">
        <v>49</v>
      </c>
      <c r="D62" s="20" t="s">
        <v>3</v>
      </c>
      <c r="E62" s="24">
        <v>3</v>
      </c>
      <c r="F62" s="6"/>
      <c r="G62" s="7">
        <f t="shared" si="4"/>
        <v>0</v>
      </c>
    </row>
    <row r="63" spans="2:7" ht="18" x14ac:dyDescent="0.25">
      <c r="B63" s="3">
        <f t="shared" si="5"/>
        <v>607</v>
      </c>
      <c r="C63" s="4" t="s">
        <v>50</v>
      </c>
      <c r="D63" s="20" t="s">
        <v>3</v>
      </c>
      <c r="E63" s="24">
        <v>1</v>
      </c>
      <c r="F63" s="6"/>
      <c r="G63" s="7">
        <f t="shared" si="4"/>
        <v>0</v>
      </c>
    </row>
    <row r="64" spans="2:7" ht="18" x14ac:dyDescent="0.25">
      <c r="B64" s="3">
        <f t="shared" si="5"/>
        <v>608</v>
      </c>
      <c r="C64" s="4" t="s">
        <v>51</v>
      </c>
      <c r="D64" s="20" t="s">
        <v>3</v>
      </c>
      <c r="E64" s="24">
        <v>1</v>
      </c>
      <c r="F64" s="6"/>
      <c r="G64" s="7">
        <f t="shared" si="4"/>
        <v>0</v>
      </c>
    </row>
    <row r="65" spans="2:7" ht="18" x14ac:dyDescent="0.25">
      <c r="B65" s="3">
        <f t="shared" si="5"/>
        <v>609</v>
      </c>
      <c r="C65" s="4" t="s">
        <v>63</v>
      </c>
      <c r="D65" s="20" t="s">
        <v>3</v>
      </c>
      <c r="E65" s="24">
        <v>1</v>
      </c>
      <c r="F65" s="24"/>
      <c r="G65" s="7">
        <f t="shared" si="4"/>
        <v>0</v>
      </c>
    </row>
    <row r="66" spans="2:7" ht="18" x14ac:dyDescent="0.25">
      <c r="B66" s="34" t="s">
        <v>52</v>
      </c>
      <c r="C66" s="35"/>
      <c r="D66" s="35"/>
      <c r="E66" s="35"/>
      <c r="F66" s="36"/>
      <c r="G66" s="14">
        <f>SUM(G55:G65)</f>
        <v>0</v>
      </c>
    </row>
    <row r="67" spans="2:7" ht="17.399999999999999" x14ac:dyDescent="0.25">
      <c r="B67" s="2">
        <f>B54+100</f>
        <v>700</v>
      </c>
      <c r="C67" s="2" t="s">
        <v>53</v>
      </c>
      <c r="D67" s="2"/>
      <c r="E67" s="2"/>
      <c r="F67" s="2"/>
      <c r="G67" s="2"/>
    </row>
    <row r="68" spans="2:7" ht="18" x14ac:dyDescent="0.25">
      <c r="B68" s="23">
        <f>+B67+1</f>
        <v>701</v>
      </c>
      <c r="C68" s="4" t="s">
        <v>79</v>
      </c>
      <c r="D68" s="20" t="s">
        <v>3</v>
      </c>
      <c r="E68" s="24">
        <v>1</v>
      </c>
      <c r="F68" s="24"/>
      <c r="G68" s="7">
        <f>+E68*F68</f>
        <v>0</v>
      </c>
    </row>
    <row r="69" spans="2:7" ht="18" x14ac:dyDescent="0.25">
      <c r="B69" s="23">
        <f>+B68+1</f>
        <v>702</v>
      </c>
      <c r="C69" s="4" t="s">
        <v>80</v>
      </c>
      <c r="D69" s="20" t="s">
        <v>3</v>
      </c>
      <c r="E69" s="24">
        <v>1</v>
      </c>
      <c r="F69" s="24"/>
      <c r="G69" s="7">
        <f>+E69*F69</f>
        <v>0</v>
      </c>
    </row>
    <row r="70" spans="2:7" ht="18" x14ac:dyDescent="0.25">
      <c r="B70" s="23">
        <f>+B69+1</f>
        <v>703</v>
      </c>
      <c r="C70" s="29" t="s">
        <v>81</v>
      </c>
      <c r="D70" s="20" t="s">
        <v>32</v>
      </c>
      <c r="E70" s="24">
        <v>1</v>
      </c>
      <c r="F70" s="24"/>
      <c r="G70" s="7">
        <f t="shared" ref="G70:G79" si="6">+E70*F70</f>
        <v>0</v>
      </c>
    </row>
    <row r="71" spans="2:7" ht="18" x14ac:dyDescent="0.25">
      <c r="B71" s="23"/>
      <c r="C71" s="21" t="s">
        <v>82</v>
      </c>
      <c r="D71" s="20"/>
      <c r="E71" s="24"/>
      <c r="F71" s="24"/>
      <c r="G71" s="7"/>
    </row>
    <row r="72" spans="2:7" ht="18" x14ac:dyDescent="0.25">
      <c r="B72" s="23">
        <f>+B70+1</f>
        <v>704</v>
      </c>
      <c r="C72" s="4" t="s">
        <v>83</v>
      </c>
      <c r="D72" s="20" t="s">
        <v>11</v>
      </c>
      <c r="E72" s="24">
        <v>15</v>
      </c>
      <c r="F72" s="24"/>
      <c r="G72" s="7">
        <f t="shared" ref="G72" si="7">+E72*F72</f>
        <v>0</v>
      </c>
    </row>
    <row r="73" spans="2:7" ht="18" x14ac:dyDescent="0.25">
      <c r="B73" s="23">
        <f>+B72+1</f>
        <v>705</v>
      </c>
      <c r="C73" s="4" t="s">
        <v>84</v>
      </c>
      <c r="D73" s="20" t="s">
        <v>11</v>
      </c>
      <c r="E73" s="24">
        <v>10</v>
      </c>
      <c r="F73" s="24"/>
      <c r="G73" s="7">
        <f>+E73*F73</f>
        <v>0</v>
      </c>
    </row>
    <row r="74" spans="2:7" ht="18" x14ac:dyDescent="0.25">
      <c r="B74" s="23"/>
      <c r="C74" s="21" t="s">
        <v>85</v>
      </c>
      <c r="D74" s="20"/>
      <c r="E74" s="24"/>
      <c r="F74" s="24"/>
      <c r="G74" s="7"/>
    </row>
    <row r="75" spans="2:7" ht="18" x14ac:dyDescent="0.25">
      <c r="B75" s="23">
        <f>+B73+1</f>
        <v>706</v>
      </c>
      <c r="C75" s="13" t="s">
        <v>86</v>
      </c>
      <c r="D75" s="20" t="s">
        <v>3</v>
      </c>
      <c r="E75" s="24">
        <v>26</v>
      </c>
      <c r="F75" s="24"/>
      <c r="G75" s="7">
        <f t="shared" si="6"/>
        <v>0</v>
      </c>
    </row>
    <row r="76" spans="2:7" ht="18" x14ac:dyDescent="0.25">
      <c r="B76" s="23">
        <f>+B75+1</f>
        <v>707</v>
      </c>
      <c r="C76" s="30" t="s">
        <v>87</v>
      </c>
      <c r="D76" s="20" t="s">
        <v>3</v>
      </c>
      <c r="E76" s="24">
        <v>30</v>
      </c>
      <c r="F76" s="24"/>
      <c r="G76" s="7">
        <f t="shared" si="6"/>
        <v>0</v>
      </c>
    </row>
    <row r="77" spans="2:7" ht="18" x14ac:dyDescent="0.25">
      <c r="B77" s="23"/>
      <c r="C77" s="21" t="s">
        <v>88</v>
      </c>
      <c r="D77" s="20"/>
      <c r="E77" s="24"/>
      <c r="F77" s="24"/>
      <c r="G77" s="7"/>
    </row>
    <row r="78" spans="2:7" ht="18" x14ac:dyDescent="0.25">
      <c r="B78" s="23">
        <f>+B76+1</f>
        <v>708</v>
      </c>
      <c r="C78" s="13" t="s">
        <v>89</v>
      </c>
      <c r="D78" s="20" t="s">
        <v>3</v>
      </c>
      <c r="E78" s="24">
        <v>26</v>
      </c>
      <c r="F78" s="24"/>
      <c r="G78" s="7">
        <f t="shared" si="6"/>
        <v>0</v>
      </c>
    </row>
    <row r="79" spans="2:7" ht="18" x14ac:dyDescent="0.25">
      <c r="B79" s="23">
        <f>+B78+1</f>
        <v>709</v>
      </c>
      <c r="C79" s="30" t="s">
        <v>90</v>
      </c>
      <c r="D79" s="20" t="s">
        <v>3</v>
      </c>
      <c r="E79" s="24">
        <v>12</v>
      </c>
      <c r="F79" s="24"/>
      <c r="G79" s="7">
        <f t="shared" si="6"/>
        <v>0</v>
      </c>
    </row>
    <row r="80" spans="2:7" ht="18" x14ac:dyDescent="0.25">
      <c r="B80" s="34" t="s">
        <v>54</v>
      </c>
      <c r="C80" s="35"/>
      <c r="D80" s="35"/>
      <c r="E80" s="35"/>
      <c r="F80" s="36"/>
      <c r="G80" s="14">
        <f>SUM(G68:G79)</f>
        <v>0</v>
      </c>
    </row>
    <row r="81" spans="2:7" ht="18" x14ac:dyDescent="0.25">
      <c r="B81" s="2">
        <v>800</v>
      </c>
      <c r="C81" s="2" t="s">
        <v>55</v>
      </c>
      <c r="D81" s="15"/>
      <c r="E81" s="15"/>
      <c r="F81" s="16"/>
      <c r="G81" s="16"/>
    </row>
    <row r="82" spans="2:7" ht="18" x14ac:dyDescent="0.25">
      <c r="B82" s="3">
        <f>+B81+1</f>
        <v>801</v>
      </c>
      <c r="C82" s="4" t="s">
        <v>56</v>
      </c>
      <c r="D82" s="5" t="s">
        <v>9</v>
      </c>
      <c r="E82" s="24">
        <v>815.5</v>
      </c>
      <c r="F82" s="17"/>
      <c r="G82" s="7">
        <f>+E82*F82</f>
        <v>0</v>
      </c>
    </row>
    <row r="83" spans="2:7" ht="18" x14ac:dyDescent="0.25">
      <c r="B83" s="3">
        <f>+B82+1</f>
        <v>802</v>
      </c>
      <c r="C83" s="4" t="s">
        <v>57</v>
      </c>
      <c r="D83" s="5" t="s">
        <v>9</v>
      </c>
      <c r="E83" s="24">
        <v>1070.8800000000001</v>
      </c>
      <c r="F83" s="17"/>
      <c r="G83" s="7">
        <f>+E83*F83</f>
        <v>0</v>
      </c>
    </row>
    <row r="84" spans="2:7" ht="18" x14ac:dyDescent="0.25">
      <c r="B84" s="34" t="s">
        <v>58</v>
      </c>
      <c r="C84" s="35"/>
      <c r="D84" s="35"/>
      <c r="E84" s="35"/>
      <c r="F84" s="36"/>
      <c r="G84" s="14">
        <f>SUM(G82:G83)</f>
        <v>0</v>
      </c>
    </row>
    <row r="85" spans="2:7" ht="15" customHeight="1" x14ac:dyDescent="0.25">
      <c r="B85" s="2">
        <v>900</v>
      </c>
      <c r="C85" s="2" t="s">
        <v>91</v>
      </c>
      <c r="D85" s="15"/>
      <c r="E85" s="15"/>
      <c r="F85" s="16"/>
      <c r="G85" s="16"/>
    </row>
    <row r="86" spans="2:7" ht="32.25" customHeight="1" x14ac:dyDescent="0.25">
      <c r="B86" s="3">
        <f>+B85+1</f>
        <v>901</v>
      </c>
      <c r="C86" s="4" t="s">
        <v>93</v>
      </c>
      <c r="D86" s="5" t="s">
        <v>11</v>
      </c>
      <c r="E86" s="24">
        <v>100</v>
      </c>
      <c r="F86" s="17"/>
      <c r="G86" s="7">
        <f>+E86*F86</f>
        <v>0</v>
      </c>
    </row>
    <row r="87" spans="2:7" ht="18" x14ac:dyDescent="0.25">
      <c r="B87" s="34" t="s">
        <v>92</v>
      </c>
      <c r="C87" s="35"/>
      <c r="D87" s="35"/>
      <c r="E87" s="35"/>
      <c r="F87" s="36"/>
      <c r="G87" s="14">
        <f>SUM(G85:G86)</f>
        <v>0</v>
      </c>
    </row>
    <row r="88" spans="2:7" ht="17.399999999999999" x14ac:dyDescent="0.25">
      <c r="B88" s="37" t="s">
        <v>59</v>
      </c>
      <c r="C88" s="37"/>
      <c r="D88" s="37"/>
      <c r="E88" s="37"/>
      <c r="F88" s="37"/>
      <c r="G88" s="22">
        <f>SUM(G27+G45+G84+G50+G66+G80+G34)+G53+G87</f>
        <v>0</v>
      </c>
    </row>
    <row r="89" spans="2:7" ht="19.5" customHeight="1" x14ac:dyDescent="0.25">
      <c r="B89" s="38" t="s">
        <v>60</v>
      </c>
      <c r="C89" s="39"/>
      <c r="D89" s="39"/>
      <c r="E89" s="39"/>
      <c r="F89" s="40"/>
      <c r="G89" s="22">
        <f>PRODUCT(G88*0.2)</f>
        <v>0</v>
      </c>
    </row>
    <row r="90" spans="2:7" ht="17.399999999999999" x14ac:dyDescent="0.25">
      <c r="B90" s="37" t="s">
        <v>61</v>
      </c>
      <c r="C90" s="37"/>
      <c r="D90" s="37"/>
      <c r="E90" s="37"/>
      <c r="F90" s="37"/>
      <c r="G90" s="22">
        <f>SUM(G88:G89)</f>
        <v>0</v>
      </c>
    </row>
    <row r="91" spans="2:7" ht="17.399999999999999" x14ac:dyDescent="0.3">
      <c r="B91" s="33" t="s">
        <v>62</v>
      </c>
      <c r="C91" s="33"/>
      <c r="D91" s="33"/>
      <c r="E91" s="33"/>
      <c r="F91" s="33"/>
      <c r="G91" s="33"/>
    </row>
  </sheetData>
  <mergeCells count="23">
    <mergeCell ref="B4:G4"/>
    <mergeCell ref="B6:B7"/>
    <mergeCell ref="C6:C7"/>
    <mergeCell ref="D6:D7"/>
    <mergeCell ref="E6:E7"/>
    <mergeCell ref="F6:F7"/>
    <mergeCell ref="G6:G7"/>
    <mergeCell ref="B1:G1"/>
    <mergeCell ref="B2:G2"/>
    <mergeCell ref="B91:G91"/>
    <mergeCell ref="B80:F80"/>
    <mergeCell ref="B84:F84"/>
    <mergeCell ref="B88:F88"/>
    <mergeCell ref="B89:F89"/>
    <mergeCell ref="B90:F90"/>
    <mergeCell ref="B87:F87"/>
    <mergeCell ref="B27:F27"/>
    <mergeCell ref="B45:F45"/>
    <mergeCell ref="B50:F50"/>
    <mergeCell ref="B53:E53"/>
    <mergeCell ref="B66:F66"/>
    <mergeCell ref="B34:F34"/>
    <mergeCell ref="B3:G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9" firstPageNumber="34" fitToHeight="0" orientation="portrait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Lot unique</vt:lpstr>
      <vt:lpstr>'Lot unique'!Zone_d_impression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nabil AMEGRISSI</cp:lastModifiedBy>
  <cp:lastPrinted>2026-08-07T10:00:33Z</cp:lastPrinted>
  <dcterms:created xsi:type="dcterms:W3CDTF">2025-10-30T21:28:23Z</dcterms:created>
  <dcterms:modified xsi:type="dcterms:W3CDTF">2026-09-21T09:39:56Z</dcterms:modified>
</cp:coreProperties>
</file>