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4000" windowHeight="9735" firstSheet="1" activeTab="1"/>
  </bookViews>
  <sheets>
    <sheet name="Feuil1" sheetId="5" state="hidden" r:id="rId1"/>
    <sheet name="estimation " sheetId="8" r:id="rId2"/>
  </sheets>
  <definedNames>
    <definedName name="_xlnm.Print_Titles" localSheetId="1">'estimation '!$5:$5</definedName>
    <definedName name="_xlnm.Print_Area" localSheetId="1">'estimation '!$A$1:$G$45</definedName>
  </definedNames>
  <calcPr calcId="144525"/>
  <extLst>
    <ext uri="GoogleSheetsCustomDataVersion2">
      <go:sheetsCustomData xmlns:go="http://customooxmlschemas.google.com/" r:id="" roundtripDataChecksum="YJfWxZq/99B/JKF7aQtxriAm1UdyUk8ARnYzl8gKv2M="/>
    </ext>
  </extLst>
</workbook>
</file>

<file path=xl/calcChain.xml><?xml version="1.0" encoding="utf-8"?>
<calcChain xmlns="http://schemas.openxmlformats.org/spreadsheetml/2006/main">
  <c r="G29" i="8" l="1"/>
  <c r="I29" i="8"/>
  <c r="I7" i="8" l="1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30" i="8"/>
  <c r="I31" i="8"/>
  <c r="I32" i="8"/>
  <c r="I33" i="8"/>
  <c r="I34" i="8"/>
  <c r="I35" i="8"/>
  <c r="I36" i="8"/>
  <c r="I37" i="8"/>
  <c r="I38" i="8"/>
  <c r="I6" i="8"/>
  <c r="I39" i="8" l="1"/>
  <c r="I40" i="8" s="1"/>
  <c r="I41" i="8" s="1"/>
  <c r="G35" i="8"/>
  <c r="G36" i="8"/>
  <c r="G37" i="8"/>
  <c r="G38" i="8"/>
  <c r="G7" i="8" l="1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30" i="8"/>
  <c r="G31" i="8"/>
  <c r="G32" i="8"/>
  <c r="G33" i="8"/>
  <c r="G34" i="8"/>
  <c r="G6" i="8"/>
  <c r="G39" i="8" l="1"/>
  <c r="G40" i="8" s="1"/>
  <c r="G41" i="8" s="1"/>
  <c r="G46" i="8" s="1"/>
  <c r="F52" i="5" l="1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53" i="5" l="1"/>
  <c r="F55" i="5" s="1"/>
</calcChain>
</file>

<file path=xl/sharedStrings.xml><?xml version="1.0" encoding="utf-8"?>
<sst xmlns="http://schemas.openxmlformats.org/spreadsheetml/2006/main" count="219" uniqueCount="91">
  <si>
    <t>Analyse granulométrique sous l'eau</t>
  </si>
  <si>
    <t>Limites d'Atterberg</t>
  </si>
  <si>
    <t>Mesure de l’activité argileuse au bleu de méthylène d'un sol</t>
  </si>
  <si>
    <t>Essai Proctor</t>
  </si>
  <si>
    <t>Mesure de la teneur en eau</t>
  </si>
  <si>
    <t>Mesure de la densité au densitométre</t>
  </si>
  <si>
    <t>Equivalent de sable sur 0/5 ou 0/2</t>
  </si>
  <si>
    <t>Mesure de l’activité argileuse au bleu de méthylène d'une grave</t>
  </si>
  <si>
    <t>Mesure de dureté Los Angeles</t>
  </si>
  <si>
    <t xml:space="preserve">Mesure de la résistance à l'usure par Micro Deval humide </t>
  </si>
  <si>
    <t>Mesure de l’indice de concassage</t>
  </si>
  <si>
    <t>Mesure du coefficient d’aplatissement CA</t>
  </si>
  <si>
    <t>Mesure de dosage de la couche d’imprégnation</t>
  </si>
  <si>
    <t>Analyse granulométrique à sec</t>
  </si>
  <si>
    <t>Propreté (% des éléments inférieurs à 0,5 mm)</t>
  </si>
  <si>
    <t>Essai d’adhésivité des granulats et liant</t>
  </si>
  <si>
    <t>Mesure de dosage des granulats pour RS</t>
  </si>
  <si>
    <t>Mesure du dosage des liants pour RS</t>
  </si>
  <si>
    <t>Identification complète d’une émulsion</t>
  </si>
  <si>
    <t>Identification complète d’un bitume fluidifié</t>
  </si>
  <si>
    <t>Mesure de la teneur en CaCo3</t>
  </si>
  <si>
    <t>Essai dimensionnel sur buses</t>
  </si>
  <si>
    <t>Essai d’écrasement sur buses</t>
  </si>
  <si>
    <t>Essai Marshal (stabilité, fluage, compacité)</t>
  </si>
  <si>
    <t>Teneur en liant et filler d'un mélange hydrocarbonné</t>
  </si>
  <si>
    <t>Granulométie du mélange hydrocarboné</t>
  </si>
  <si>
    <t>Teneur en eau du mélange séché</t>
  </si>
  <si>
    <t>Essai Duriez (Résistance, compacité, rapport RH/RS)</t>
  </si>
  <si>
    <t>Exécution des carottes</t>
  </si>
  <si>
    <t>Identification complète d'un bitume pur</t>
  </si>
  <si>
    <t>Essai à la PCG</t>
  </si>
  <si>
    <t>Mesure des épaisseurs des couches en GNT et MS</t>
  </si>
  <si>
    <t>Identification complète d’un CB 0/1</t>
  </si>
  <si>
    <t>ENTRTIEN RN1</t>
  </si>
  <si>
    <t>N° des prix</t>
  </si>
  <si>
    <t>Désignation des prestations</t>
  </si>
  <si>
    <t xml:space="preserve">Uté </t>
  </si>
  <si>
    <t>Quantité</t>
  </si>
  <si>
    <t>Prix unitaire en dirhams (hors TVA) en chiffre</t>
  </si>
  <si>
    <t>Total (HT)</t>
  </si>
  <si>
    <t>U</t>
  </si>
  <si>
    <t>Mesure de dossage de liant pour accrochage</t>
  </si>
  <si>
    <t>Entretien de la RN14 sur divrses sections</t>
  </si>
  <si>
    <t>Total HT</t>
  </si>
  <si>
    <t>Reliquat marche 5/2013 HT</t>
  </si>
  <si>
    <t>RESTE HT</t>
  </si>
  <si>
    <t>REFERENCE AU CPS</t>
  </si>
  <si>
    <t>DESIGNATION DU PRIX</t>
  </si>
  <si>
    <t>UNITE</t>
  </si>
  <si>
    <t>QUANTITE</t>
  </si>
  <si>
    <t>PRIX UNITAIRE HT (en chiffres)</t>
  </si>
  <si>
    <t>La production du rapport de synthèse mensuel en trois exemplaires</t>
  </si>
  <si>
    <t>FM</t>
  </si>
  <si>
    <t>La production du rapport de synthèse définitif en trois exemplaires</t>
  </si>
  <si>
    <t>F</t>
  </si>
  <si>
    <t>Analyse granulométrique sous l'eau ou à sec</t>
  </si>
  <si>
    <t>Equivalent de sable sur la fraction 0/5 ou sur la fraction 0/2 à 10% de fine</t>
  </si>
  <si>
    <t>Mesure de la résistance à l'usure par Micro Deval humide ou sec</t>
  </si>
  <si>
    <t>Essai Proctor Normal ou Modifié</t>
  </si>
  <si>
    <t>Mesure du dosage des liants pour RSB</t>
  </si>
  <si>
    <t>Identification complète d’une émulsion de bitume pour imprégnation</t>
  </si>
  <si>
    <t>Identification complète d’une émulsion de bitume pour RSB</t>
  </si>
  <si>
    <t xml:space="preserve">Essai de résistance à la compression simple sur béton (1U=6 éprouvettes)   </t>
  </si>
  <si>
    <t>Essai d'affaissement au cône d'Abrams</t>
  </si>
  <si>
    <t>Essai de traction sur fil de gabions</t>
  </si>
  <si>
    <t>Essai de flexion sur fil de gabions</t>
  </si>
  <si>
    <t>Essai sur pierres de gabions (Identification, LA, Dimensions)</t>
  </si>
  <si>
    <t>Total H.T.V.A. :</t>
  </si>
  <si>
    <t>Taux T.V.A. (20%) :</t>
  </si>
  <si>
    <t>Total  T.T.C. :</t>
  </si>
  <si>
    <t xml:space="preserve"> Mesure de propreté d’un granulat </t>
  </si>
  <si>
    <t xml:space="preserve"> Mesure de Coefficient d’aplatissement </t>
  </si>
  <si>
    <t xml:space="preserve">  Détermination  de l’indice de concassage</t>
  </si>
  <si>
    <t xml:space="preserve"> Mesure de la teneur en CaCo3</t>
  </si>
  <si>
    <t>Vérification des documents remis par l'entreprise</t>
  </si>
  <si>
    <t>Mesure des épaisseurs des couches en  GNT et MS</t>
  </si>
  <si>
    <t>Mesure de l’activité argileuse au bleu de méthylène d’un granulat ou d’un matériau rocheux</t>
  </si>
  <si>
    <t>Mobilisation du technicien du prestataire sur chantier</t>
  </si>
  <si>
    <t>PRIX 
N°</t>
  </si>
  <si>
    <t xml:space="preserve">PRIX TOTAL
(Quantité * PU HT) </t>
  </si>
  <si>
    <t>Estimation de l'Administration
KF 02/2026/CFR</t>
  </si>
  <si>
    <t>Objet:Réalisation des essais de contrôle et suivi de la qualité des travaux de construction de la route non classée menant à AJDIR sur une longueur de 9,083 Kms 
Province de Khénifra</t>
  </si>
  <si>
    <t>Mesure de dosage des granulats pour RSB</t>
  </si>
  <si>
    <t>Porosité volumique des granulats pour béton</t>
  </si>
  <si>
    <t> Art 11 du présent CPS</t>
  </si>
  <si>
    <t xml:space="preserve">Essai d’identification sur géotextile </t>
  </si>
  <si>
    <t>H/j</t>
  </si>
  <si>
    <t>Essai de résistance à la traction par fendage sur béton (01 Unité = 03 éprouvettes)</t>
  </si>
  <si>
    <t>Arrêté le présent bordereau des prix - détail estimatif à la somme de (Total TTC en DH)  : .................................................................(en chiffres et lettres)</t>
  </si>
  <si>
    <t>Fait à ……………………… le …………………</t>
  </si>
  <si>
    <t>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</si>
</sst>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\ _€_-;\-* #,##0.00\ _€_-;_-* &quot;-&quot;??\ _€_-;_-@"/>
  </numFmts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Arial"/>
      <scheme val="minor"/>
    </font>
    <font>
      <b/>
      <sz val="16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2" xfId="0" applyFont="1" applyBorder="1"/>
    <xf numFmtId="2" fontId="5" fillId="0" borderId="2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2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 vertical="center"/>
    </xf>
    <xf numFmtId="2" fontId="1" fillId="0" borderId="0" xfId="0" applyNumberFormat="1" applyFont="1"/>
    <xf numFmtId="165" fontId="5" fillId="0" borderId="2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43" fontId="11" fillId="0" borderId="7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43" fontId="12" fillId="0" borderId="7" xfId="0" applyNumberFormat="1" applyFont="1" applyBorder="1" applyAlignment="1">
      <alignment horizontal="center" vertical="center" wrapText="1"/>
    </xf>
    <xf numFmtId="164" fontId="12" fillId="0" borderId="8" xfId="1" applyFont="1" applyBorder="1" applyAlignment="1">
      <alignment horizontal="center" vertical="center" wrapText="1"/>
    </xf>
    <xf numFmtId="43" fontId="12" fillId="0" borderId="11" xfId="0" applyNumberFormat="1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2" fontId="13" fillId="0" borderId="0" xfId="0" applyNumberFormat="1" applyFont="1" applyAlignment="1" applyProtection="1">
      <alignment horizontal="left" vertical="center" wrapText="1"/>
      <protection locked="0"/>
    </xf>
    <xf numFmtId="2" fontId="14" fillId="0" borderId="0" xfId="0" applyNumberFormat="1" applyFont="1"/>
    <xf numFmtId="2" fontId="14" fillId="0" borderId="0" xfId="0" applyNumberFormat="1" applyFont="1" applyProtection="1">
      <protection locked="0"/>
    </xf>
    <xf numFmtId="2" fontId="15" fillId="0" borderId="0" xfId="0" applyNumberFormat="1" applyFont="1" applyAlignment="1" applyProtection="1">
      <alignment horizontal="left"/>
      <protection locked="0"/>
    </xf>
    <xf numFmtId="2" fontId="14" fillId="0" borderId="0" xfId="0" applyNumberFormat="1" applyFont="1" applyAlignment="1" applyProtection="1">
      <alignment horizontal="left"/>
      <protection locked="0"/>
    </xf>
    <xf numFmtId="2" fontId="13" fillId="0" borderId="0" xfId="0" applyNumberFormat="1" applyFont="1" applyAlignment="1" applyProtection="1">
      <alignment horizontal="center"/>
      <protection locked="0"/>
    </xf>
    <xf numFmtId="164" fontId="11" fillId="0" borderId="7" xfId="1" applyFont="1" applyBorder="1" applyAlignment="1" applyProtection="1">
      <alignment horizontal="center" vertical="center" wrapText="1"/>
      <protection locked="0"/>
    </xf>
    <xf numFmtId="164" fontId="11" fillId="0" borderId="7" xfId="1" applyFont="1" applyFill="1" applyBorder="1" applyAlignment="1" applyProtection="1">
      <alignment horizontal="center" vertical="center" wrapText="1"/>
      <protection locked="0"/>
    </xf>
    <xf numFmtId="164" fontId="11" fillId="0" borderId="8" xfId="1" applyFont="1" applyFill="1" applyBorder="1" applyAlignment="1" applyProtection="1">
      <alignment horizontal="center" vertical="center" wrapText="1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7" workbookViewId="0">
      <selection activeCell="E22" sqref="E22:E27"/>
    </sheetView>
  </sheetViews>
  <sheetFormatPr baseColWidth="10" defaultColWidth="12.5703125" defaultRowHeight="15" customHeight="1" x14ac:dyDescent="0.2"/>
  <cols>
    <col min="1" max="1" width="11.42578125" customWidth="1"/>
    <col min="2" max="2" width="61.85546875" customWidth="1"/>
    <col min="3" max="3" width="14" customWidth="1"/>
    <col min="4" max="4" width="11.42578125" customWidth="1"/>
    <col min="5" max="5" width="28" customWidth="1"/>
    <col min="6" max="6" width="13.28515625" customWidth="1"/>
    <col min="7" max="7" width="9.140625" customWidth="1"/>
    <col min="8" max="26" width="10" customWidth="1"/>
  </cols>
  <sheetData>
    <row r="1" spans="1:6" ht="12.75" customHeight="1" x14ac:dyDescent="0.2"/>
    <row r="2" spans="1:6" ht="12.75" customHeight="1" x14ac:dyDescent="0.2"/>
    <row r="3" spans="1:6" ht="27" customHeight="1" x14ac:dyDescent="0.4">
      <c r="A3" s="1" t="s">
        <v>33</v>
      </c>
    </row>
    <row r="4" spans="1:6" ht="58.5" customHeight="1" x14ac:dyDescent="0.2">
      <c r="A4" s="2" t="s">
        <v>34</v>
      </c>
      <c r="B4" s="3" t="s">
        <v>35</v>
      </c>
      <c r="C4" s="3" t="s">
        <v>36</v>
      </c>
      <c r="D4" s="3" t="s">
        <v>37</v>
      </c>
      <c r="E4" s="2" t="s">
        <v>38</v>
      </c>
      <c r="F4" s="3" t="s">
        <v>39</v>
      </c>
    </row>
    <row r="5" spans="1:6" ht="12.75" customHeight="1" x14ac:dyDescent="0.2">
      <c r="A5" s="4">
        <v>1</v>
      </c>
      <c r="B5" s="5" t="s">
        <v>0</v>
      </c>
      <c r="C5" s="6" t="s">
        <v>40</v>
      </c>
      <c r="D5" s="6">
        <v>4</v>
      </c>
      <c r="E5" s="7">
        <v>170</v>
      </c>
      <c r="F5" s="8">
        <f t="shared" ref="F5:F28" si="0">D5*E5</f>
        <v>680</v>
      </c>
    </row>
    <row r="6" spans="1:6" ht="12.75" customHeight="1" x14ac:dyDescent="0.2">
      <c r="A6" s="4">
        <v>2</v>
      </c>
      <c r="B6" s="9" t="s">
        <v>13</v>
      </c>
      <c r="C6" s="4" t="s">
        <v>40</v>
      </c>
      <c r="D6" s="4">
        <v>24</v>
      </c>
      <c r="E6" s="10">
        <v>130</v>
      </c>
      <c r="F6" s="11">
        <f t="shared" si="0"/>
        <v>3120</v>
      </c>
    </row>
    <row r="7" spans="1:6" ht="12.75" customHeight="1" x14ac:dyDescent="0.2">
      <c r="A7" s="4">
        <v>3</v>
      </c>
      <c r="B7" s="9" t="s">
        <v>1</v>
      </c>
      <c r="C7" s="4" t="s">
        <v>40</v>
      </c>
      <c r="D7" s="4">
        <v>14</v>
      </c>
      <c r="E7" s="10">
        <v>120</v>
      </c>
      <c r="F7" s="11">
        <f t="shared" si="0"/>
        <v>1680</v>
      </c>
    </row>
    <row r="8" spans="1:6" ht="12.75" customHeight="1" x14ac:dyDescent="0.2">
      <c r="A8" s="4">
        <v>4</v>
      </c>
      <c r="B8" s="9" t="s">
        <v>6</v>
      </c>
      <c r="C8" s="4" t="s">
        <v>40</v>
      </c>
      <c r="D8" s="4">
        <v>10</v>
      </c>
      <c r="E8" s="10">
        <v>120</v>
      </c>
      <c r="F8" s="11">
        <f t="shared" si="0"/>
        <v>1200</v>
      </c>
    </row>
    <row r="9" spans="1:6" ht="12.75" customHeight="1" x14ac:dyDescent="0.2">
      <c r="A9" s="4">
        <v>5</v>
      </c>
      <c r="B9" s="9" t="s">
        <v>2</v>
      </c>
      <c r="C9" s="4" t="s">
        <v>40</v>
      </c>
      <c r="D9" s="12">
        <v>4</v>
      </c>
      <c r="E9" s="10">
        <v>250</v>
      </c>
      <c r="F9" s="11">
        <f t="shared" si="0"/>
        <v>1000</v>
      </c>
    </row>
    <row r="10" spans="1:6" ht="12.75" customHeight="1" x14ac:dyDescent="0.2">
      <c r="A10" s="4">
        <v>6</v>
      </c>
      <c r="B10" s="9" t="s">
        <v>7</v>
      </c>
      <c r="C10" s="4" t="s">
        <v>40</v>
      </c>
      <c r="D10" s="4">
        <v>10</v>
      </c>
      <c r="E10" s="10">
        <v>120</v>
      </c>
      <c r="F10" s="11">
        <f t="shared" si="0"/>
        <v>1200</v>
      </c>
    </row>
    <row r="11" spans="1:6" ht="12.75" customHeight="1" x14ac:dyDescent="0.2">
      <c r="A11" s="4">
        <v>7</v>
      </c>
      <c r="B11" s="9" t="s">
        <v>14</v>
      </c>
      <c r="C11" s="4" t="s">
        <v>40</v>
      </c>
      <c r="D11" s="4">
        <v>26</v>
      </c>
      <c r="E11" s="10">
        <v>100</v>
      </c>
      <c r="F11" s="11">
        <f t="shared" si="0"/>
        <v>2600</v>
      </c>
    </row>
    <row r="12" spans="1:6" ht="12.75" customHeight="1" x14ac:dyDescent="0.2">
      <c r="A12" s="4">
        <v>8</v>
      </c>
      <c r="B12" s="9" t="s">
        <v>8</v>
      </c>
      <c r="C12" s="4" t="s">
        <v>40</v>
      </c>
      <c r="D12" s="4">
        <v>2</v>
      </c>
      <c r="E12" s="10">
        <v>200</v>
      </c>
      <c r="F12" s="11">
        <f t="shared" si="0"/>
        <v>400</v>
      </c>
    </row>
    <row r="13" spans="1:6" ht="12.75" customHeight="1" x14ac:dyDescent="0.2">
      <c r="A13" s="4">
        <v>9</v>
      </c>
      <c r="B13" s="9" t="s">
        <v>9</v>
      </c>
      <c r="C13" s="4" t="s">
        <v>40</v>
      </c>
      <c r="D13" s="4">
        <v>2</v>
      </c>
      <c r="E13" s="10">
        <v>200</v>
      </c>
      <c r="F13" s="11">
        <f t="shared" si="0"/>
        <v>400</v>
      </c>
    </row>
    <row r="14" spans="1:6" ht="12.75" customHeight="1" x14ac:dyDescent="0.2">
      <c r="A14" s="4">
        <v>10</v>
      </c>
      <c r="B14" s="9" t="s">
        <v>10</v>
      </c>
      <c r="C14" s="4" t="s">
        <v>40</v>
      </c>
      <c r="D14" s="4">
        <v>2</v>
      </c>
      <c r="E14" s="10">
        <v>100</v>
      </c>
      <c r="F14" s="11">
        <f t="shared" si="0"/>
        <v>200</v>
      </c>
    </row>
    <row r="15" spans="1:6" ht="12.75" customHeight="1" x14ac:dyDescent="0.2">
      <c r="A15" s="4">
        <v>11</v>
      </c>
      <c r="B15" s="9" t="s">
        <v>11</v>
      </c>
      <c r="C15" s="4" t="s">
        <v>40</v>
      </c>
      <c r="D15" s="4">
        <v>2</v>
      </c>
      <c r="E15" s="10">
        <v>130</v>
      </c>
      <c r="F15" s="11">
        <f t="shared" si="0"/>
        <v>260</v>
      </c>
    </row>
    <row r="16" spans="1:6" ht="12.75" customHeight="1" x14ac:dyDescent="0.2">
      <c r="A16" s="4">
        <v>12</v>
      </c>
      <c r="B16" s="9" t="s">
        <v>3</v>
      </c>
      <c r="C16" s="4" t="s">
        <v>40</v>
      </c>
      <c r="D16" s="4">
        <v>2</v>
      </c>
      <c r="E16" s="10">
        <v>200</v>
      </c>
      <c r="F16" s="11">
        <f t="shared" si="0"/>
        <v>400</v>
      </c>
    </row>
    <row r="17" spans="1:7" ht="12.75" customHeight="1" x14ac:dyDescent="0.2">
      <c r="A17" s="4">
        <v>13</v>
      </c>
      <c r="B17" s="9" t="s">
        <v>4</v>
      </c>
      <c r="C17" s="4" t="s">
        <v>40</v>
      </c>
      <c r="D17" s="4">
        <v>255</v>
      </c>
      <c r="E17" s="10">
        <v>10</v>
      </c>
      <c r="F17" s="11">
        <f t="shared" si="0"/>
        <v>2550</v>
      </c>
    </row>
    <row r="18" spans="1:7" ht="12.75" customHeight="1" x14ac:dyDescent="0.2">
      <c r="A18" s="4">
        <v>14</v>
      </c>
      <c r="B18" s="9" t="s">
        <v>5</v>
      </c>
      <c r="C18" s="4" t="s">
        <v>40</v>
      </c>
      <c r="D18" s="4">
        <v>255</v>
      </c>
      <c r="E18" s="10">
        <v>150</v>
      </c>
      <c r="F18" s="11">
        <f t="shared" si="0"/>
        <v>38250</v>
      </c>
    </row>
    <row r="19" spans="1:7" ht="12.75" customHeight="1" x14ac:dyDescent="0.2">
      <c r="A19" s="4">
        <v>15</v>
      </c>
      <c r="B19" s="9" t="s">
        <v>18</v>
      </c>
      <c r="C19" s="4" t="s">
        <v>40</v>
      </c>
      <c r="D19" s="4">
        <v>4</v>
      </c>
      <c r="E19" s="10">
        <v>400</v>
      </c>
      <c r="F19" s="11">
        <f t="shared" si="0"/>
        <v>1600</v>
      </c>
    </row>
    <row r="20" spans="1:7" ht="12.75" customHeight="1" x14ac:dyDescent="0.2">
      <c r="A20" s="4">
        <v>16</v>
      </c>
      <c r="B20" s="9" t="s">
        <v>29</v>
      </c>
      <c r="C20" s="4" t="s">
        <v>40</v>
      </c>
      <c r="D20" s="4">
        <v>34</v>
      </c>
      <c r="E20" s="10">
        <v>500</v>
      </c>
      <c r="F20" s="11">
        <f t="shared" si="0"/>
        <v>17000</v>
      </c>
    </row>
    <row r="21" spans="1:7" ht="12.75" customHeight="1" x14ac:dyDescent="0.2">
      <c r="A21" s="4">
        <v>17</v>
      </c>
      <c r="B21" s="9" t="s">
        <v>23</v>
      </c>
      <c r="C21" s="4" t="s">
        <v>40</v>
      </c>
      <c r="D21" s="4">
        <v>34</v>
      </c>
      <c r="E21" s="10">
        <v>400</v>
      </c>
      <c r="F21" s="11">
        <f t="shared" si="0"/>
        <v>13600</v>
      </c>
    </row>
    <row r="22" spans="1:7" ht="12.75" customHeight="1" x14ac:dyDescent="0.2">
      <c r="A22" s="4">
        <v>18</v>
      </c>
      <c r="B22" s="9" t="s">
        <v>24</v>
      </c>
      <c r="C22" s="4" t="s">
        <v>40</v>
      </c>
      <c r="D22" s="4">
        <v>34</v>
      </c>
      <c r="E22" s="10">
        <v>200</v>
      </c>
      <c r="F22" s="11">
        <f t="shared" si="0"/>
        <v>6800</v>
      </c>
    </row>
    <row r="23" spans="1:7" ht="12.75" customHeight="1" x14ac:dyDescent="0.2">
      <c r="A23" s="4">
        <v>19</v>
      </c>
      <c r="B23" s="9" t="s">
        <v>25</v>
      </c>
      <c r="C23" s="4" t="s">
        <v>40</v>
      </c>
      <c r="D23" s="12">
        <v>34</v>
      </c>
      <c r="E23" s="10">
        <v>150</v>
      </c>
      <c r="F23" s="11">
        <f t="shared" si="0"/>
        <v>5100</v>
      </c>
    </row>
    <row r="24" spans="1:7" ht="12.75" customHeight="1" x14ac:dyDescent="0.2">
      <c r="A24" s="4">
        <v>20</v>
      </c>
      <c r="B24" s="9" t="s">
        <v>26</v>
      </c>
      <c r="C24" s="4" t="s">
        <v>40</v>
      </c>
      <c r="D24" s="4">
        <v>34</v>
      </c>
      <c r="E24" s="10">
        <v>10</v>
      </c>
      <c r="F24" s="11">
        <f t="shared" si="0"/>
        <v>340</v>
      </c>
    </row>
    <row r="25" spans="1:7" ht="12.75" customHeight="1" x14ac:dyDescent="0.2">
      <c r="A25" s="4">
        <v>21</v>
      </c>
      <c r="B25" s="9" t="s">
        <v>27</v>
      </c>
      <c r="C25" s="4" t="s">
        <v>40</v>
      </c>
      <c r="D25" s="4">
        <v>9</v>
      </c>
      <c r="E25" s="10">
        <v>750</v>
      </c>
      <c r="F25" s="11">
        <f t="shared" si="0"/>
        <v>6750</v>
      </c>
    </row>
    <row r="26" spans="1:7" ht="12.75" customHeight="1" x14ac:dyDescent="0.2">
      <c r="A26" s="4">
        <v>22</v>
      </c>
      <c r="B26" s="9" t="s">
        <v>28</v>
      </c>
      <c r="C26" s="4" t="s">
        <v>40</v>
      </c>
      <c r="D26" s="4">
        <v>158</v>
      </c>
      <c r="E26" s="10">
        <v>150</v>
      </c>
      <c r="F26" s="11">
        <f t="shared" si="0"/>
        <v>23700</v>
      </c>
    </row>
    <row r="27" spans="1:7" ht="12.75" customHeight="1" x14ac:dyDescent="0.2">
      <c r="A27" s="4">
        <v>23</v>
      </c>
      <c r="B27" s="9" t="s">
        <v>30</v>
      </c>
      <c r="C27" s="4" t="s">
        <v>40</v>
      </c>
      <c r="D27" s="4">
        <v>3</v>
      </c>
      <c r="E27" s="10">
        <v>1500</v>
      </c>
      <c r="F27" s="11">
        <f t="shared" si="0"/>
        <v>4500</v>
      </c>
    </row>
    <row r="28" spans="1:7" ht="12.75" customHeight="1" x14ac:dyDescent="0.2">
      <c r="A28" s="12">
        <v>24</v>
      </c>
      <c r="B28" s="13" t="s">
        <v>41</v>
      </c>
      <c r="C28" s="12" t="s">
        <v>40</v>
      </c>
      <c r="D28" s="12">
        <v>158</v>
      </c>
      <c r="E28" s="14">
        <v>180</v>
      </c>
      <c r="F28" s="15">
        <f t="shared" si="0"/>
        <v>28440</v>
      </c>
    </row>
    <row r="29" spans="1:7" ht="26.25" customHeight="1" x14ac:dyDescent="0.4">
      <c r="A29" s="1" t="s">
        <v>42</v>
      </c>
      <c r="G29" s="16"/>
    </row>
    <row r="30" spans="1:7" ht="12.75" customHeight="1" x14ac:dyDescent="0.2">
      <c r="A30" s="4">
        <v>1</v>
      </c>
      <c r="B30" s="9" t="s">
        <v>0</v>
      </c>
      <c r="C30" s="4" t="s">
        <v>40</v>
      </c>
      <c r="D30" s="4">
        <v>19</v>
      </c>
      <c r="E30" s="10">
        <v>170</v>
      </c>
      <c r="F30" s="17">
        <f t="shared" ref="F30:F52" si="1">D30*E30</f>
        <v>3230</v>
      </c>
    </row>
    <row r="31" spans="1:7" ht="12.75" customHeight="1" x14ac:dyDescent="0.2">
      <c r="A31" s="4">
        <v>2</v>
      </c>
      <c r="B31" s="9" t="s">
        <v>13</v>
      </c>
      <c r="C31" s="4" t="s">
        <v>40</v>
      </c>
      <c r="D31" s="4">
        <v>9</v>
      </c>
      <c r="E31" s="10">
        <v>170</v>
      </c>
      <c r="F31" s="17">
        <f t="shared" si="1"/>
        <v>1530</v>
      </c>
    </row>
    <row r="32" spans="1:7" ht="12.75" customHeight="1" x14ac:dyDescent="0.2">
      <c r="A32" s="4">
        <v>3</v>
      </c>
      <c r="B32" s="9" t="s">
        <v>1</v>
      </c>
      <c r="C32" s="4" t="s">
        <v>40</v>
      </c>
      <c r="D32" s="4">
        <v>15</v>
      </c>
      <c r="E32" s="10">
        <v>120</v>
      </c>
      <c r="F32" s="17">
        <f t="shared" si="1"/>
        <v>1800</v>
      </c>
    </row>
    <row r="33" spans="1:6" ht="12.75" customHeight="1" x14ac:dyDescent="0.2">
      <c r="A33" s="4">
        <v>4</v>
      </c>
      <c r="B33" s="9" t="s">
        <v>6</v>
      </c>
      <c r="C33" s="4" t="s">
        <v>40</v>
      </c>
      <c r="D33" s="4">
        <v>12</v>
      </c>
      <c r="E33" s="10">
        <v>120</v>
      </c>
      <c r="F33" s="17">
        <f t="shared" si="1"/>
        <v>1440</v>
      </c>
    </row>
    <row r="34" spans="1:6" ht="12.75" customHeight="1" x14ac:dyDescent="0.2">
      <c r="A34" s="4">
        <v>5</v>
      </c>
      <c r="B34" s="9" t="s">
        <v>2</v>
      </c>
      <c r="C34" s="4" t="s">
        <v>40</v>
      </c>
      <c r="D34" s="12">
        <v>19</v>
      </c>
      <c r="E34" s="10">
        <v>250</v>
      </c>
      <c r="F34" s="17">
        <f t="shared" si="1"/>
        <v>4750</v>
      </c>
    </row>
    <row r="35" spans="1:6" ht="12.75" customHeight="1" x14ac:dyDescent="0.2">
      <c r="A35" s="4">
        <v>6</v>
      </c>
      <c r="B35" s="9" t="s">
        <v>7</v>
      </c>
      <c r="C35" s="4" t="s">
        <v>40</v>
      </c>
      <c r="D35" s="4">
        <v>12</v>
      </c>
      <c r="E35" s="10">
        <v>120</v>
      </c>
      <c r="F35" s="17">
        <f t="shared" si="1"/>
        <v>1440</v>
      </c>
    </row>
    <row r="36" spans="1:6" ht="12.75" customHeight="1" x14ac:dyDescent="0.2">
      <c r="A36" s="4">
        <v>7</v>
      </c>
      <c r="B36" s="9" t="s">
        <v>14</v>
      </c>
      <c r="C36" s="4" t="s">
        <v>40</v>
      </c>
      <c r="D36" s="4">
        <v>9</v>
      </c>
      <c r="E36" s="10">
        <v>100</v>
      </c>
      <c r="F36" s="17">
        <f t="shared" si="1"/>
        <v>900</v>
      </c>
    </row>
    <row r="37" spans="1:6" ht="12.75" customHeight="1" x14ac:dyDescent="0.2">
      <c r="A37" s="4">
        <v>8</v>
      </c>
      <c r="B37" s="9" t="s">
        <v>8</v>
      </c>
      <c r="C37" s="4" t="s">
        <v>40</v>
      </c>
      <c r="D37" s="4">
        <v>11</v>
      </c>
      <c r="E37" s="10">
        <v>200</v>
      </c>
      <c r="F37" s="17">
        <f t="shared" si="1"/>
        <v>2200</v>
      </c>
    </row>
    <row r="38" spans="1:6" ht="12.75" customHeight="1" x14ac:dyDescent="0.2">
      <c r="A38" s="4">
        <v>9</v>
      </c>
      <c r="B38" s="9" t="s">
        <v>9</v>
      </c>
      <c r="C38" s="4" t="s">
        <v>40</v>
      </c>
      <c r="D38" s="4">
        <v>7</v>
      </c>
      <c r="E38" s="10">
        <v>200</v>
      </c>
      <c r="F38" s="17">
        <f t="shared" si="1"/>
        <v>1400</v>
      </c>
    </row>
    <row r="39" spans="1:6" ht="12.75" customHeight="1" x14ac:dyDescent="0.2">
      <c r="A39" s="4">
        <v>10</v>
      </c>
      <c r="B39" s="9" t="s">
        <v>10</v>
      </c>
      <c r="C39" s="4" t="s">
        <v>40</v>
      </c>
      <c r="D39" s="4">
        <v>12</v>
      </c>
      <c r="E39" s="10">
        <v>100</v>
      </c>
      <c r="F39" s="17">
        <f t="shared" si="1"/>
        <v>1200</v>
      </c>
    </row>
    <row r="40" spans="1:6" ht="12.75" customHeight="1" x14ac:dyDescent="0.2">
      <c r="A40" s="4">
        <v>11</v>
      </c>
      <c r="B40" s="9" t="s">
        <v>11</v>
      </c>
      <c r="C40" s="4" t="s">
        <v>40</v>
      </c>
      <c r="D40" s="4">
        <v>9</v>
      </c>
      <c r="E40" s="10">
        <v>130</v>
      </c>
      <c r="F40" s="17">
        <f t="shared" si="1"/>
        <v>1170</v>
      </c>
    </row>
    <row r="41" spans="1:6" ht="12.75" customHeight="1" x14ac:dyDescent="0.2">
      <c r="A41" s="4">
        <v>12</v>
      </c>
      <c r="B41" s="9" t="s">
        <v>3</v>
      </c>
      <c r="C41" s="4" t="s">
        <v>40</v>
      </c>
      <c r="D41" s="4">
        <v>9</v>
      </c>
      <c r="E41" s="10">
        <v>200</v>
      </c>
      <c r="F41" s="17">
        <f t="shared" si="1"/>
        <v>1800</v>
      </c>
    </row>
    <row r="42" spans="1:6" ht="12.75" customHeight="1" x14ac:dyDescent="0.2">
      <c r="A42" s="4">
        <v>13</v>
      </c>
      <c r="B42" s="9" t="s">
        <v>4</v>
      </c>
      <c r="C42" s="4" t="s">
        <v>40</v>
      </c>
      <c r="D42" s="4">
        <v>172</v>
      </c>
      <c r="E42" s="10">
        <v>10</v>
      </c>
      <c r="F42" s="17">
        <f t="shared" si="1"/>
        <v>1720</v>
      </c>
    </row>
    <row r="43" spans="1:6" ht="12.75" customHeight="1" x14ac:dyDescent="0.2">
      <c r="A43" s="4">
        <v>14</v>
      </c>
      <c r="B43" s="9" t="s">
        <v>5</v>
      </c>
      <c r="C43" s="4" t="s">
        <v>40</v>
      </c>
      <c r="D43" s="4">
        <v>172</v>
      </c>
      <c r="E43" s="10">
        <v>150</v>
      </c>
      <c r="F43" s="17">
        <f t="shared" si="1"/>
        <v>25800</v>
      </c>
    </row>
    <row r="44" spans="1:6" ht="12.75" customHeight="1" x14ac:dyDescent="0.2">
      <c r="A44" s="4">
        <v>15</v>
      </c>
      <c r="B44" s="9" t="s">
        <v>31</v>
      </c>
      <c r="C44" s="4" t="s">
        <v>40</v>
      </c>
      <c r="D44" s="4">
        <v>130</v>
      </c>
      <c r="E44" s="10">
        <v>10</v>
      </c>
      <c r="F44" s="17">
        <f t="shared" si="1"/>
        <v>1300</v>
      </c>
    </row>
    <row r="45" spans="1:6" ht="12.75" customHeight="1" x14ac:dyDescent="0.2">
      <c r="A45" s="4">
        <v>16</v>
      </c>
      <c r="B45" s="9" t="s">
        <v>15</v>
      </c>
      <c r="C45" s="4" t="s">
        <v>40</v>
      </c>
      <c r="D45" s="4">
        <v>4</v>
      </c>
      <c r="E45" s="10">
        <v>200</v>
      </c>
      <c r="F45" s="17">
        <f t="shared" si="1"/>
        <v>800</v>
      </c>
    </row>
    <row r="46" spans="1:6" ht="12.75" customHeight="1" x14ac:dyDescent="0.2">
      <c r="A46" s="4">
        <v>17</v>
      </c>
      <c r="B46" s="9" t="s">
        <v>16</v>
      </c>
      <c r="C46" s="4" t="s">
        <v>40</v>
      </c>
      <c r="D46" s="4">
        <v>42</v>
      </c>
      <c r="E46" s="10">
        <v>130</v>
      </c>
      <c r="F46" s="17">
        <f t="shared" si="1"/>
        <v>5460</v>
      </c>
    </row>
    <row r="47" spans="1:6" ht="12.75" customHeight="1" x14ac:dyDescent="0.2">
      <c r="A47" s="4">
        <v>18</v>
      </c>
      <c r="B47" s="9" t="s">
        <v>17</v>
      </c>
      <c r="C47" s="4" t="s">
        <v>40</v>
      </c>
      <c r="D47" s="4">
        <v>42</v>
      </c>
      <c r="E47" s="10">
        <v>130</v>
      </c>
      <c r="F47" s="17">
        <f t="shared" si="1"/>
        <v>5460</v>
      </c>
    </row>
    <row r="48" spans="1:6" ht="12.75" customHeight="1" x14ac:dyDescent="0.2">
      <c r="A48" s="4">
        <v>19</v>
      </c>
      <c r="B48" s="9" t="s">
        <v>18</v>
      </c>
      <c r="C48" s="4" t="s">
        <v>40</v>
      </c>
      <c r="D48" s="4">
        <v>12</v>
      </c>
      <c r="E48" s="10">
        <v>600</v>
      </c>
      <c r="F48" s="17">
        <f t="shared" si="1"/>
        <v>7200</v>
      </c>
    </row>
    <row r="49" spans="1:7" ht="12.75" customHeight="1" x14ac:dyDescent="0.2">
      <c r="A49" s="4">
        <v>20</v>
      </c>
      <c r="B49" s="9" t="s">
        <v>19</v>
      </c>
      <c r="C49" s="4" t="s">
        <v>40</v>
      </c>
      <c r="D49" s="4">
        <v>12</v>
      </c>
      <c r="E49" s="10">
        <v>400</v>
      </c>
      <c r="F49" s="17">
        <f t="shared" si="1"/>
        <v>4800</v>
      </c>
    </row>
    <row r="50" spans="1:7" ht="12.75" customHeight="1" x14ac:dyDescent="0.2">
      <c r="A50" s="4">
        <v>21</v>
      </c>
      <c r="B50" s="9" t="s">
        <v>32</v>
      </c>
      <c r="C50" s="4" t="s">
        <v>40</v>
      </c>
      <c r="D50" s="4">
        <v>1</v>
      </c>
      <c r="E50" s="10">
        <v>10</v>
      </c>
      <c r="F50" s="17">
        <f t="shared" si="1"/>
        <v>10</v>
      </c>
    </row>
    <row r="51" spans="1:7" ht="12.75" customHeight="1" x14ac:dyDescent="0.2">
      <c r="A51" s="4">
        <v>22</v>
      </c>
      <c r="B51" s="9" t="s">
        <v>12</v>
      </c>
      <c r="C51" s="4" t="s">
        <v>40</v>
      </c>
      <c r="D51" s="4">
        <v>2</v>
      </c>
      <c r="E51" s="10">
        <v>300</v>
      </c>
      <c r="F51" s="17">
        <f t="shared" si="1"/>
        <v>600</v>
      </c>
    </row>
    <row r="52" spans="1:7" ht="13.5" customHeight="1" x14ac:dyDescent="0.2">
      <c r="A52" s="4">
        <v>23</v>
      </c>
      <c r="B52" s="9" t="s">
        <v>20</v>
      </c>
      <c r="C52" s="4" t="s">
        <v>40</v>
      </c>
      <c r="D52" s="4">
        <v>1</v>
      </c>
      <c r="E52" s="10">
        <v>10</v>
      </c>
      <c r="F52" s="18">
        <f t="shared" si="1"/>
        <v>10</v>
      </c>
      <c r="G52" s="16"/>
    </row>
    <row r="53" spans="1:7" ht="15" customHeight="1" x14ac:dyDescent="0.2">
      <c r="E53" s="3" t="s">
        <v>43</v>
      </c>
      <c r="F53" s="19">
        <f>SUM(F5:F52)</f>
        <v>237790</v>
      </c>
    </row>
    <row r="54" spans="1:7" ht="19.5" customHeight="1" x14ac:dyDescent="0.2">
      <c r="E54" s="3" t="s">
        <v>44</v>
      </c>
      <c r="F54" s="19">
        <v>304280</v>
      </c>
    </row>
    <row r="55" spans="1:7" ht="15" customHeight="1" x14ac:dyDescent="0.2">
      <c r="E55" s="3" t="s">
        <v>45</v>
      </c>
      <c r="F55" s="19">
        <f>F54-F53</f>
        <v>66490</v>
      </c>
    </row>
    <row r="56" spans="1:7" ht="12.75" customHeight="1" x14ac:dyDescent="0.2"/>
    <row r="57" spans="1:7" ht="12.75" customHeight="1" x14ac:dyDescent="0.2"/>
    <row r="58" spans="1:7" ht="12.75" customHeight="1" x14ac:dyDescent="0.2"/>
    <row r="59" spans="1:7" ht="12.75" customHeight="1" x14ac:dyDescent="0.2"/>
    <row r="60" spans="1:7" ht="12.75" customHeight="1" x14ac:dyDescent="0.2"/>
    <row r="61" spans="1:7" ht="12.75" customHeight="1" x14ac:dyDescent="0.2"/>
    <row r="62" spans="1:7" ht="12.75" customHeight="1" x14ac:dyDescent="0.2"/>
    <row r="63" spans="1:7" ht="12.75" customHeight="1" x14ac:dyDescent="0.2"/>
    <row r="64" spans="1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2"/>
  <sheetViews>
    <sheetView tabSelected="1" view="pageBreakPreview" topLeftCell="A37" zoomScale="80" zoomScaleNormal="100" zoomScaleSheetLayoutView="80" workbookViewId="0">
      <selection activeCell="A42" sqref="A42:G44"/>
    </sheetView>
  </sheetViews>
  <sheetFormatPr baseColWidth="10" defaultColWidth="12.5703125" defaultRowHeight="15" customHeight="1" x14ac:dyDescent="0.2"/>
  <cols>
    <col min="1" max="1" width="9.140625" customWidth="1"/>
    <col min="2" max="2" width="12.28515625" customWidth="1"/>
    <col min="3" max="3" width="52.85546875" customWidth="1"/>
    <col min="4" max="4" width="9.140625" customWidth="1"/>
    <col min="5" max="5" width="15" customWidth="1"/>
    <col min="6" max="6" width="18.140625" bestFit="1" customWidth="1"/>
    <col min="7" max="7" width="23.42578125" customWidth="1"/>
    <col min="9" max="9" width="16.5703125" customWidth="1"/>
  </cols>
  <sheetData>
    <row r="1" spans="1:9" ht="12.75" customHeight="1" thickBot="1" x14ac:dyDescent="0.25"/>
    <row r="2" spans="1:9" ht="77.25" customHeight="1" thickBot="1" x14ac:dyDescent="0.25">
      <c r="A2" s="42" t="s">
        <v>81</v>
      </c>
      <c r="B2" s="43"/>
      <c r="C2" s="43"/>
      <c r="D2" s="43"/>
      <c r="E2" s="43"/>
      <c r="F2" s="43"/>
      <c r="G2" s="44"/>
    </row>
    <row r="3" spans="1:9" s="23" customFormat="1" ht="45.75" customHeight="1" thickBot="1" x14ac:dyDescent="0.25">
      <c r="A3" s="42" t="s">
        <v>80</v>
      </c>
      <c r="B3" s="43"/>
      <c r="C3" s="43"/>
      <c r="D3" s="43"/>
      <c r="E3" s="43"/>
      <c r="F3" s="43"/>
      <c r="G3" s="44"/>
    </row>
    <row r="4" spans="1:9" ht="12.75" customHeight="1" thickBot="1" x14ac:dyDescent="0.25"/>
    <row r="5" spans="1:9" ht="42" customHeight="1" thickBot="1" x14ac:dyDescent="0.25">
      <c r="A5" s="25" t="s">
        <v>78</v>
      </c>
      <c r="B5" s="26" t="s">
        <v>46</v>
      </c>
      <c r="C5" s="26" t="s">
        <v>47</v>
      </c>
      <c r="D5" s="26" t="s">
        <v>48</v>
      </c>
      <c r="E5" s="26" t="s">
        <v>49</v>
      </c>
      <c r="F5" s="26" t="s">
        <v>50</v>
      </c>
      <c r="G5" s="24" t="s">
        <v>79</v>
      </c>
    </row>
    <row r="6" spans="1:9" ht="42.75" customHeight="1" thickBot="1" x14ac:dyDescent="0.25">
      <c r="A6" s="27">
        <v>1</v>
      </c>
      <c r="B6" s="28" t="s">
        <v>84</v>
      </c>
      <c r="C6" s="29" t="s">
        <v>51</v>
      </c>
      <c r="D6" s="28" t="s">
        <v>52</v>
      </c>
      <c r="E6" s="28">
        <v>10</v>
      </c>
      <c r="F6" s="51"/>
      <c r="G6" s="30">
        <f>+E6*F6</f>
        <v>0</v>
      </c>
      <c r="I6" s="30">
        <f>E6*F6</f>
        <v>0</v>
      </c>
    </row>
    <row r="7" spans="1:9" ht="42" customHeight="1" thickBot="1" x14ac:dyDescent="0.25">
      <c r="A7" s="27">
        <v>2</v>
      </c>
      <c r="B7" s="28" t="s">
        <v>84</v>
      </c>
      <c r="C7" s="29" t="s">
        <v>53</v>
      </c>
      <c r="D7" s="28" t="s">
        <v>54</v>
      </c>
      <c r="E7" s="28">
        <v>1</v>
      </c>
      <c r="F7" s="51"/>
      <c r="G7" s="30">
        <f t="shared" ref="G7:G38" si="0">+E7*F7</f>
        <v>0</v>
      </c>
      <c r="I7" s="30">
        <f t="shared" ref="I7:I38" si="1">E7*F7</f>
        <v>0</v>
      </c>
    </row>
    <row r="8" spans="1:9" ht="30" customHeight="1" thickBot="1" x14ac:dyDescent="0.25">
      <c r="A8" s="27">
        <v>3</v>
      </c>
      <c r="B8" s="28" t="s">
        <v>84</v>
      </c>
      <c r="C8" s="29" t="s">
        <v>55</v>
      </c>
      <c r="D8" s="28" t="s">
        <v>40</v>
      </c>
      <c r="E8" s="28">
        <v>49</v>
      </c>
      <c r="F8" s="51"/>
      <c r="G8" s="30">
        <f t="shared" si="0"/>
        <v>0</v>
      </c>
      <c r="I8" s="30">
        <f t="shared" si="1"/>
        <v>0</v>
      </c>
    </row>
    <row r="9" spans="1:9" ht="30" customHeight="1" thickBot="1" x14ac:dyDescent="0.25">
      <c r="A9" s="27">
        <v>4</v>
      </c>
      <c r="B9" s="28" t="s">
        <v>84</v>
      </c>
      <c r="C9" s="29" t="s">
        <v>1</v>
      </c>
      <c r="D9" s="28" t="s">
        <v>40</v>
      </c>
      <c r="E9" s="28">
        <v>30</v>
      </c>
      <c r="F9" s="51"/>
      <c r="G9" s="30">
        <f t="shared" si="0"/>
        <v>0</v>
      </c>
      <c r="I9" s="30">
        <f t="shared" si="1"/>
        <v>0</v>
      </c>
    </row>
    <row r="10" spans="1:9" ht="44.25" customHeight="1" thickBot="1" x14ac:dyDescent="0.25">
      <c r="A10" s="27">
        <v>5</v>
      </c>
      <c r="B10" s="28" t="s">
        <v>84</v>
      </c>
      <c r="C10" s="29" t="s">
        <v>56</v>
      </c>
      <c r="D10" s="28" t="s">
        <v>40</v>
      </c>
      <c r="E10" s="28">
        <v>31</v>
      </c>
      <c r="F10" s="51"/>
      <c r="G10" s="30">
        <f t="shared" si="0"/>
        <v>0</v>
      </c>
      <c r="I10" s="30">
        <f t="shared" si="1"/>
        <v>0</v>
      </c>
    </row>
    <row r="11" spans="1:9" ht="39" customHeight="1" thickBot="1" x14ac:dyDescent="0.25">
      <c r="A11" s="27">
        <v>6</v>
      </c>
      <c r="B11" s="28" t="s">
        <v>84</v>
      </c>
      <c r="C11" s="29" t="s">
        <v>76</v>
      </c>
      <c r="D11" s="28" t="s">
        <v>40</v>
      </c>
      <c r="E11" s="28">
        <v>19</v>
      </c>
      <c r="F11" s="51"/>
      <c r="G11" s="30">
        <f t="shared" si="0"/>
        <v>0</v>
      </c>
      <c r="I11" s="30">
        <f t="shared" si="1"/>
        <v>0</v>
      </c>
    </row>
    <row r="12" spans="1:9" ht="39" customHeight="1" thickBot="1" x14ac:dyDescent="0.25">
      <c r="A12" s="27">
        <v>7</v>
      </c>
      <c r="B12" s="28" t="s">
        <v>84</v>
      </c>
      <c r="C12" s="29" t="s">
        <v>2</v>
      </c>
      <c r="D12" s="28" t="s">
        <v>40</v>
      </c>
      <c r="E12" s="28">
        <v>8</v>
      </c>
      <c r="F12" s="51"/>
      <c r="G12" s="30">
        <f t="shared" si="0"/>
        <v>0</v>
      </c>
      <c r="I12" s="30">
        <f t="shared" si="1"/>
        <v>0</v>
      </c>
    </row>
    <row r="13" spans="1:9" ht="43.5" customHeight="1" thickBot="1" x14ac:dyDescent="0.25">
      <c r="A13" s="27">
        <v>8</v>
      </c>
      <c r="B13" s="28" t="s">
        <v>84</v>
      </c>
      <c r="C13" s="29" t="s">
        <v>70</v>
      </c>
      <c r="D13" s="28" t="s">
        <v>40</v>
      </c>
      <c r="E13" s="28">
        <v>27</v>
      </c>
      <c r="F13" s="51"/>
      <c r="G13" s="30">
        <f t="shared" si="0"/>
        <v>0</v>
      </c>
      <c r="I13" s="30">
        <f t="shared" si="1"/>
        <v>0</v>
      </c>
    </row>
    <row r="14" spans="1:9" ht="30" customHeight="1" thickBot="1" x14ac:dyDescent="0.25">
      <c r="A14" s="27">
        <v>9</v>
      </c>
      <c r="B14" s="28" t="s">
        <v>84</v>
      </c>
      <c r="C14" s="29" t="s">
        <v>71</v>
      </c>
      <c r="D14" s="28" t="s">
        <v>40</v>
      </c>
      <c r="E14" s="28">
        <v>4</v>
      </c>
      <c r="F14" s="51"/>
      <c r="G14" s="30">
        <f t="shared" si="0"/>
        <v>0</v>
      </c>
      <c r="I14" s="30">
        <f t="shared" si="1"/>
        <v>0</v>
      </c>
    </row>
    <row r="15" spans="1:9" ht="30" customHeight="1" thickBot="1" x14ac:dyDescent="0.25">
      <c r="A15" s="27">
        <v>10</v>
      </c>
      <c r="B15" s="28" t="s">
        <v>84</v>
      </c>
      <c r="C15" s="29" t="s">
        <v>8</v>
      </c>
      <c r="D15" s="28" t="s">
        <v>40</v>
      </c>
      <c r="E15" s="28">
        <v>15</v>
      </c>
      <c r="F15" s="51"/>
      <c r="G15" s="30">
        <f t="shared" si="0"/>
        <v>0</v>
      </c>
      <c r="I15" s="30">
        <f t="shared" si="1"/>
        <v>0</v>
      </c>
    </row>
    <row r="16" spans="1:9" ht="30" customHeight="1" thickBot="1" x14ac:dyDescent="0.25">
      <c r="A16" s="27">
        <v>11</v>
      </c>
      <c r="B16" s="28" t="s">
        <v>84</v>
      </c>
      <c r="C16" s="29" t="s">
        <v>57</v>
      </c>
      <c r="D16" s="28" t="s">
        <v>40</v>
      </c>
      <c r="E16" s="28">
        <v>7</v>
      </c>
      <c r="F16" s="51"/>
      <c r="G16" s="30">
        <f t="shared" si="0"/>
        <v>0</v>
      </c>
      <c r="I16" s="30">
        <f t="shared" si="1"/>
        <v>0</v>
      </c>
    </row>
    <row r="17" spans="1:9" ht="30" customHeight="1" thickBot="1" x14ac:dyDescent="0.25">
      <c r="A17" s="27">
        <v>12</v>
      </c>
      <c r="B17" s="28" t="s">
        <v>84</v>
      </c>
      <c r="C17" s="29" t="s">
        <v>72</v>
      </c>
      <c r="D17" s="28" t="s">
        <v>40</v>
      </c>
      <c r="E17" s="28">
        <v>9</v>
      </c>
      <c r="F17" s="51"/>
      <c r="G17" s="30">
        <f t="shared" si="0"/>
        <v>0</v>
      </c>
      <c r="I17" s="30">
        <f t="shared" si="1"/>
        <v>0</v>
      </c>
    </row>
    <row r="18" spans="1:9" ht="30" customHeight="1" thickBot="1" x14ac:dyDescent="0.25">
      <c r="A18" s="27">
        <v>13</v>
      </c>
      <c r="B18" s="28" t="s">
        <v>84</v>
      </c>
      <c r="C18" s="29" t="s">
        <v>73</v>
      </c>
      <c r="D18" s="28" t="s">
        <v>40</v>
      </c>
      <c r="E18" s="28">
        <v>1</v>
      </c>
      <c r="F18" s="52"/>
      <c r="G18" s="30">
        <f t="shared" si="0"/>
        <v>0</v>
      </c>
      <c r="I18" s="30">
        <f t="shared" si="1"/>
        <v>0</v>
      </c>
    </row>
    <row r="19" spans="1:9" ht="30" customHeight="1" thickBot="1" x14ac:dyDescent="0.25">
      <c r="A19" s="27">
        <v>14</v>
      </c>
      <c r="B19" s="28" t="s">
        <v>84</v>
      </c>
      <c r="C19" s="29" t="s">
        <v>58</v>
      </c>
      <c r="D19" s="28" t="s">
        <v>40</v>
      </c>
      <c r="E19" s="28">
        <v>21</v>
      </c>
      <c r="F19" s="51"/>
      <c r="G19" s="30">
        <f t="shared" si="0"/>
        <v>0</v>
      </c>
      <c r="I19" s="30">
        <f t="shared" si="1"/>
        <v>0</v>
      </c>
    </row>
    <row r="20" spans="1:9" ht="30" customHeight="1" thickBot="1" x14ac:dyDescent="0.25">
      <c r="A20" s="27">
        <v>15</v>
      </c>
      <c r="B20" s="28" t="s">
        <v>84</v>
      </c>
      <c r="C20" s="29" t="s">
        <v>5</v>
      </c>
      <c r="D20" s="28" t="s">
        <v>40</v>
      </c>
      <c r="E20" s="28">
        <v>348</v>
      </c>
      <c r="F20" s="51"/>
      <c r="G20" s="30">
        <f t="shared" si="0"/>
        <v>0</v>
      </c>
      <c r="I20" s="30">
        <f t="shared" si="1"/>
        <v>0</v>
      </c>
    </row>
    <row r="21" spans="1:9" ht="30" customHeight="1" thickBot="1" x14ac:dyDescent="0.25">
      <c r="A21" s="27">
        <v>16</v>
      </c>
      <c r="B21" s="28" t="s">
        <v>84</v>
      </c>
      <c r="C21" s="29" t="s">
        <v>75</v>
      </c>
      <c r="D21" s="28" t="s">
        <v>40</v>
      </c>
      <c r="E21" s="28">
        <v>213</v>
      </c>
      <c r="F21" s="51"/>
      <c r="G21" s="30">
        <f t="shared" si="0"/>
        <v>0</v>
      </c>
      <c r="I21" s="30">
        <f t="shared" si="1"/>
        <v>0</v>
      </c>
    </row>
    <row r="22" spans="1:9" ht="30" customHeight="1" thickBot="1" x14ac:dyDescent="0.25">
      <c r="A22" s="27">
        <v>17</v>
      </c>
      <c r="B22" s="28" t="s">
        <v>84</v>
      </c>
      <c r="C22" s="29" t="s">
        <v>12</v>
      </c>
      <c r="D22" s="28" t="s">
        <v>40</v>
      </c>
      <c r="E22" s="28">
        <v>38</v>
      </c>
      <c r="F22" s="51"/>
      <c r="G22" s="30">
        <f t="shared" si="0"/>
        <v>0</v>
      </c>
      <c r="I22" s="30">
        <f t="shared" si="1"/>
        <v>0</v>
      </c>
    </row>
    <row r="23" spans="1:9" ht="30" customHeight="1" thickBot="1" x14ac:dyDescent="0.25">
      <c r="A23" s="27">
        <v>18</v>
      </c>
      <c r="B23" s="28" t="s">
        <v>84</v>
      </c>
      <c r="C23" s="29" t="s">
        <v>59</v>
      </c>
      <c r="D23" s="28" t="s">
        <v>40</v>
      </c>
      <c r="E23" s="28">
        <v>38</v>
      </c>
      <c r="F23" s="51"/>
      <c r="G23" s="30">
        <f t="shared" si="0"/>
        <v>0</v>
      </c>
      <c r="I23" s="30">
        <f t="shared" si="1"/>
        <v>0</v>
      </c>
    </row>
    <row r="24" spans="1:9" ht="48.75" customHeight="1" thickBot="1" x14ac:dyDescent="0.25">
      <c r="A24" s="27">
        <v>19</v>
      </c>
      <c r="B24" s="28" t="s">
        <v>84</v>
      </c>
      <c r="C24" s="29" t="s">
        <v>60</v>
      </c>
      <c r="D24" s="28" t="s">
        <v>40</v>
      </c>
      <c r="E24" s="28">
        <v>3</v>
      </c>
      <c r="F24" s="51"/>
      <c r="G24" s="30">
        <f t="shared" si="0"/>
        <v>0</v>
      </c>
      <c r="I24" s="30">
        <f t="shared" si="1"/>
        <v>0</v>
      </c>
    </row>
    <row r="25" spans="1:9" ht="30" customHeight="1" thickBot="1" x14ac:dyDescent="0.25">
      <c r="A25" s="27">
        <v>20</v>
      </c>
      <c r="B25" s="28" t="s">
        <v>84</v>
      </c>
      <c r="C25" s="29" t="s">
        <v>61</v>
      </c>
      <c r="D25" s="28" t="s">
        <v>40</v>
      </c>
      <c r="E25" s="28">
        <v>8</v>
      </c>
      <c r="F25" s="51"/>
      <c r="G25" s="30">
        <f t="shared" si="0"/>
        <v>0</v>
      </c>
      <c r="I25" s="30">
        <f t="shared" si="1"/>
        <v>0</v>
      </c>
    </row>
    <row r="26" spans="1:9" ht="44.25" customHeight="1" thickBot="1" x14ac:dyDescent="0.25">
      <c r="A26" s="27">
        <v>21</v>
      </c>
      <c r="B26" s="28" t="s">
        <v>84</v>
      </c>
      <c r="C26" s="29" t="s">
        <v>82</v>
      </c>
      <c r="D26" s="28" t="s">
        <v>40</v>
      </c>
      <c r="E26" s="28">
        <v>24</v>
      </c>
      <c r="F26" s="51"/>
      <c r="G26" s="30">
        <f t="shared" si="0"/>
        <v>0</v>
      </c>
      <c r="I26" s="30">
        <f t="shared" si="1"/>
        <v>0</v>
      </c>
    </row>
    <row r="27" spans="1:9" ht="30" customHeight="1" thickBot="1" x14ac:dyDescent="0.25">
      <c r="A27" s="27">
        <v>22</v>
      </c>
      <c r="B27" s="28" t="s">
        <v>84</v>
      </c>
      <c r="C27" s="29" t="s">
        <v>83</v>
      </c>
      <c r="D27" s="28" t="s">
        <v>40</v>
      </c>
      <c r="E27" s="28">
        <v>6</v>
      </c>
      <c r="F27" s="51"/>
      <c r="G27" s="30">
        <f t="shared" si="0"/>
        <v>0</v>
      </c>
      <c r="I27" s="30">
        <f t="shared" si="1"/>
        <v>0</v>
      </c>
    </row>
    <row r="28" spans="1:9" ht="30" customHeight="1" thickBot="1" x14ac:dyDescent="0.25">
      <c r="A28" s="27">
        <v>23</v>
      </c>
      <c r="B28" s="28" t="s">
        <v>84</v>
      </c>
      <c r="C28" s="29" t="s">
        <v>62</v>
      </c>
      <c r="D28" s="28" t="s">
        <v>40</v>
      </c>
      <c r="E28" s="28">
        <v>75</v>
      </c>
      <c r="F28" s="51"/>
      <c r="G28" s="30">
        <f t="shared" si="0"/>
        <v>0</v>
      </c>
      <c r="I28" s="30">
        <f t="shared" si="1"/>
        <v>0</v>
      </c>
    </row>
    <row r="29" spans="1:9" s="23" customFormat="1" ht="30" customHeight="1" thickBot="1" x14ac:dyDescent="0.25">
      <c r="A29" s="27">
        <v>24</v>
      </c>
      <c r="B29" s="28" t="s">
        <v>84</v>
      </c>
      <c r="C29" s="29" t="s">
        <v>87</v>
      </c>
      <c r="D29" s="28" t="s">
        <v>40</v>
      </c>
      <c r="E29" s="28">
        <v>42</v>
      </c>
      <c r="F29" s="51"/>
      <c r="G29" s="30">
        <f t="shared" si="0"/>
        <v>0</v>
      </c>
      <c r="I29" s="30">
        <f t="shared" si="1"/>
        <v>0</v>
      </c>
    </row>
    <row r="30" spans="1:9" ht="30" customHeight="1" thickBot="1" x14ac:dyDescent="0.25">
      <c r="A30" s="27">
        <v>25</v>
      </c>
      <c r="B30" s="28" t="s">
        <v>84</v>
      </c>
      <c r="C30" s="29" t="s">
        <v>63</v>
      </c>
      <c r="D30" s="28" t="s">
        <v>40</v>
      </c>
      <c r="E30" s="28">
        <v>75</v>
      </c>
      <c r="F30" s="51"/>
      <c r="G30" s="30">
        <f t="shared" si="0"/>
        <v>0</v>
      </c>
      <c r="I30" s="30">
        <f t="shared" si="1"/>
        <v>0</v>
      </c>
    </row>
    <row r="31" spans="1:9" ht="30" customHeight="1" thickBot="1" x14ac:dyDescent="0.25">
      <c r="A31" s="27">
        <v>26</v>
      </c>
      <c r="B31" s="28" t="s">
        <v>84</v>
      </c>
      <c r="C31" s="29" t="s">
        <v>21</v>
      </c>
      <c r="D31" s="28" t="s">
        <v>40</v>
      </c>
      <c r="E31" s="28">
        <v>3</v>
      </c>
      <c r="F31" s="51"/>
      <c r="G31" s="30">
        <f t="shared" si="0"/>
        <v>0</v>
      </c>
      <c r="I31" s="30">
        <f t="shared" si="1"/>
        <v>0</v>
      </c>
    </row>
    <row r="32" spans="1:9" ht="30" customHeight="1" thickBot="1" x14ac:dyDescent="0.25">
      <c r="A32" s="27">
        <v>27</v>
      </c>
      <c r="B32" s="28" t="s">
        <v>84</v>
      </c>
      <c r="C32" s="29" t="s">
        <v>22</v>
      </c>
      <c r="D32" s="28" t="s">
        <v>40</v>
      </c>
      <c r="E32" s="28">
        <v>3</v>
      </c>
      <c r="F32" s="51"/>
      <c r="G32" s="30">
        <f t="shared" si="0"/>
        <v>0</v>
      </c>
      <c r="I32" s="30">
        <f t="shared" si="1"/>
        <v>0</v>
      </c>
    </row>
    <row r="33" spans="1:9" ht="30" customHeight="1" thickBot="1" x14ac:dyDescent="0.25">
      <c r="A33" s="27">
        <v>28</v>
      </c>
      <c r="B33" s="28" t="s">
        <v>84</v>
      </c>
      <c r="C33" s="29" t="s">
        <v>64</v>
      </c>
      <c r="D33" s="28" t="s">
        <v>40</v>
      </c>
      <c r="E33" s="28">
        <v>30</v>
      </c>
      <c r="F33" s="51"/>
      <c r="G33" s="30">
        <f t="shared" si="0"/>
        <v>0</v>
      </c>
      <c r="I33" s="30">
        <f t="shared" si="1"/>
        <v>0</v>
      </c>
    </row>
    <row r="34" spans="1:9" ht="30" customHeight="1" thickBot="1" x14ac:dyDescent="0.25">
      <c r="A34" s="27">
        <v>29</v>
      </c>
      <c r="B34" s="28" t="s">
        <v>84</v>
      </c>
      <c r="C34" s="29" t="s">
        <v>65</v>
      </c>
      <c r="D34" s="28" t="s">
        <v>40</v>
      </c>
      <c r="E34" s="28">
        <v>30</v>
      </c>
      <c r="F34" s="51"/>
      <c r="G34" s="30">
        <f t="shared" si="0"/>
        <v>0</v>
      </c>
      <c r="I34" s="30">
        <f t="shared" si="1"/>
        <v>0</v>
      </c>
    </row>
    <row r="35" spans="1:9" ht="30" customHeight="1" thickBot="1" x14ac:dyDescent="0.25">
      <c r="A35" s="27">
        <v>30</v>
      </c>
      <c r="B35" s="28" t="s">
        <v>84</v>
      </c>
      <c r="C35" s="29" t="s">
        <v>66</v>
      </c>
      <c r="D35" s="28" t="s">
        <v>40</v>
      </c>
      <c r="E35" s="28">
        <v>15</v>
      </c>
      <c r="F35" s="51"/>
      <c r="G35" s="30">
        <f t="shared" si="0"/>
        <v>0</v>
      </c>
      <c r="I35" s="30">
        <f t="shared" si="1"/>
        <v>0</v>
      </c>
    </row>
    <row r="36" spans="1:9" ht="30" customHeight="1" thickBot="1" x14ac:dyDescent="0.25">
      <c r="A36" s="27">
        <v>31</v>
      </c>
      <c r="B36" s="28" t="s">
        <v>84</v>
      </c>
      <c r="C36" s="29" t="s">
        <v>85</v>
      </c>
      <c r="D36" s="28" t="s">
        <v>40</v>
      </c>
      <c r="E36" s="28">
        <v>2</v>
      </c>
      <c r="F36" s="51"/>
      <c r="G36" s="30">
        <f t="shared" si="0"/>
        <v>0</v>
      </c>
      <c r="I36" s="30">
        <f t="shared" si="1"/>
        <v>0</v>
      </c>
    </row>
    <row r="37" spans="1:9" ht="30" customHeight="1" thickBot="1" x14ac:dyDescent="0.25">
      <c r="A37" s="27">
        <v>32</v>
      </c>
      <c r="B37" s="31" t="s">
        <v>84</v>
      </c>
      <c r="C37" s="32" t="s">
        <v>74</v>
      </c>
      <c r="D37" s="28" t="s">
        <v>54</v>
      </c>
      <c r="E37" s="28">
        <v>1</v>
      </c>
      <c r="F37" s="51"/>
      <c r="G37" s="30">
        <f t="shared" si="0"/>
        <v>0</v>
      </c>
      <c r="I37" s="30">
        <f t="shared" si="1"/>
        <v>0</v>
      </c>
    </row>
    <row r="38" spans="1:9" ht="30" customHeight="1" thickBot="1" x14ac:dyDescent="0.25">
      <c r="A38" s="27">
        <v>33</v>
      </c>
      <c r="B38" s="33" t="s">
        <v>84</v>
      </c>
      <c r="C38" s="34" t="s">
        <v>77</v>
      </c>
      <c r="D38" s="35" t="s">
        <v>86</v>
      </c>
      <c r="E38" s="35">
        <v>60</v>
      </c>
      <c r="F38" s="53"/>
      <c r="G38" s="30">
        <f t="shared" si="0"/>
        <v>0</v>
      </c>
      <c r="I38" s="30">
        <f t="shared" si="1"/>
        <v>0</v>
      </c>
    </row>
    <row r="39" spans="1:9" ht="30" customHeight="1" thickBot="1" x14ac:dyDescent="0.25">
      <c r="A39" s="39" t="s">
        <v>67</v>
      </c>
      <c r="B39" s="40"/>
      <c r="C39" s="40"/>
      <c r="D39" s="40"/>
      <c r="E39" s="40"/>
      <c r="F39" s="41"/>
      <c r="G39" s="36">
        <f>+SUM(G6:G38)</f>
        <v>0</v>
      </c>
      <c r="I39" s="36">
        <f>SUM(I6:I38)</f>
        <v>0</v>
      </c>
    </row>
    <row r="40" spans="1:9" ht="30" customHeight="1" thickBot="1" x14ac:dyDescent="0.25">
      <c r="A40" s="39" t="s">
        <v>68</v>
      </c>
      <c r="B40" s="40"/>
      <c r="C40" s="40"/>
      <c r="D40" s="40"/>
      <c r="E40" s="40"/>
      <c r="F40" s="41"/>
      <c r="G40" s="37">
        <f>+G39*20%</f>
        <v>0</v>
      </c>
      <c r="I40" s="36">
        <f>TRUNC(I39*0.2,2)</f>
        <v>0</v>
      </c>
    </row>
    <row r="41" spans="1:9" ht="30" customHeight="1" thickBot="1" x14ac:dyDescent="0.25">
      <c r="A41" s="39" t="s">
        <v>69</v>
      </c>
      <c r="B41" s="40"/>
      <c r="C41" s="40"/>
      <c r="D41" s="40"/>
      <c r="E41" s="40"/>
      <c r="F41" s="41"/>
      <c r="G41" s="38">
        <f>+G39+G40</f>
        <v>0</v>
      </c>
      <c r="I41" s="36">
        <f>I39+I40</f>
        <v>0</v>
      </c>
    </row>
    <row r="42" spans="1:9" s="46" customFormat="1" ht="51" customHeight="1" x14ac:dyDescent="0.2">
      <c r="A42" s="45" t="s">
        <v>88</v>
      </c>
      <c r="B42" s="45"/>
      <c r="C42" s="45"/>
      <c r="D42" s="45"/>
      <c r="E42" s="45"/>
      <c r="F42" s="45"/>
      <c r="G42" s="45"/>
    </row>
    <row r="43" spans="1:9" s="46" customFormat="1" ht="15.75" customHeight="1" x14ac:dyDescent="0.25">
      <c r="A43" s="47"/>
      <c r="B43" s="48" t="s">
        <v>89</v>
      </c>
      <c r="C43" s="49"/>
      <c r="D43" s="49"/>
      <c r="E43" s="49"/>
      <c r="F43" s="47"/>
      <c r="G43" s="47"/>
    </row>
    <row r="44" spans="1:9" s="46" customFormat="1" ht="14.25" x14ac:dyDescent="0.2">
      <c r="A44" s="50" t="s">
        <v>90</v>
      </c>
      <c r="B44" s="50"/>
      <c r="C44" s="50"/>
      <c r="D44" s="50"/>
      <c r="E44" s="50"/>
      <c r="F44" s="50"/>
      <c r="G44" s="47"/>
    </row>
    <row r="45" spans="1:9" ht="30" customHeight="1" x14ac:dyDescent="0.2">
      <c r="A45" s="20"/>
      <c r="B45" s="20"/>
      <c r="C45" s="21"/>
      <c r="D45" s="20"/>
      <c r="E45" s="20"/>
      <c r="F45" s="20"/>
      <c r="G45" s="20"/>
    </row>
    <row r="46" spans="1:9" ht="30" customHeight="1" x14ac:dyDescent="0.2">
      <c r="A46" s="20"/>
      <c r="B46" s="20"/>
      <c r="C46" s="21"/>
      <c r="D46" s="20"/>
      <c r="E46" s="20"/>
      <c r="F46" s="20"/>
      <c r="G46">
        <f>+G41*2%</f>
        <v>0</v>
      </c>
    </row>
    <row r="47" spans="1:9" ht="30" customHeight="1" x14ac:dyDescent="0.2">
      <c r="A47" s="20"/>
      <c r="B47" s="20"/>
      <c r="C47" s="21"/>
      <c r="D47" s="20"/>
      <c r="E47" s="22"/>
      <c r="F47" s="20"/>
      <c r="G47" s="20"/>
    </row>
    <row r="48" spans="1:9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</sheetData>
  <sheetProtection password="C71F" sheet="1" objects="1" scenarios="1"/>
  <mergeCells count="8">
    <mergeCell ref="A42:G42"/>
    <mergeCell ref="B43:E43"/>
    <mergeCell ref="A44:F44"/>
    <mergeCell ref="A41:F41"/>
    <mergeCell ref="A2:G2"/>
    <mergeCell ref="A3:G3"/>
    <mergeCell ref="A39:F39"/>
    <mergeCell ref="A40:F40"/>
  </mergeCells>
  <pageMargins left="0.15748031496062992" right="0.15748031496062992" top="0.19685039370078741" bottom="0.19685039370078741" header="0.19685039370078741" footer="0"/>
  <pageSetup scale="75" orientation="portrait" r:id="rId1"/>
  <rowBreaks count="1" manualBreakCount="1">
    <brk id="30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Feuil1</vt:lpstr>
      <vt:lpstr>estimation </vt:lpstr>
      <vt:lpstr>'estimation '!Impression_des_titres</vt:lpstr>
      <vt:lpstr>'estimation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essekelli</dc:creator>
  <cp:lastModifiedBy>hanane ING</cp:lastModifiedBy>
  <cp:lastPrinted>2026-09-21T16:09:12Z</cp:lastPrinted>
  <dcterms:created xsi:type="dcterms:W3CDTF">2005-12-05T16:08:06Z</dcterms:created>
  <dcterms:modified xsi:type="dcterms:W3CDTF">2026-09-21T16:11:11Z</dcterms:modified>
</cp:coreProperties>
</file>