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c\Documents\AOO -2026\AOO N° 40-2026-INDH-PT\"/>
    </mc:Choice>
  </mc:AlternateContent>
  <xr:revisionPtr revIDLastSave="0" documentId="13_ncr:1_{58E75864-E090-45B3-A578-6CBC592EC7FC}" xr6:coauthVersionLast="47" xr6:coauthVersionMax="47" xr10:uidLastSave="{00000000-0000-0000-0000-000000000000}"/>
  <bookViews>
    <workbookView xWindow="-120" yWindow="-120" windowWidth="29040" windowHeight="15720" xr2:uid="{3D77574D-C1D0-4D6F-85CE-02727A8A19DD}"/>
  </bookViews>
  <sheets>
    <sheet name="EL GHABA HAUT ET BAS" sheetId="1" r:id="rId1"/>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7" i="1" l="1"/>
  <c r="D10" i="1" s="1"/>
  <c r="F68" i="1"/>
  <c r="F66" i="1"/>
  <c r="F60" i="1"/>
  <c r="F57" i="1"/>
  <c r="F54" i="1"/>
  <c r="F52" i="1"/>
  <c r="F50" i="1"/>
  <c r="F48" i="1"/>
  <c r="F43" i="1"/>
  <c r="F40" i="1"/>
  <c r="F37" i="1"/>
  <c r="F34" i="1"/>
  <c r="F31" i="1"/>
  <c r="F28" i="1"/>
  <c r="F25" i="1"/>
  <c r="F19" i="1"/>
  <c r="F17" i="1" l="1"/>
  <c r="F20" i="1" s="1"/>
  <c r="F44" i="1"/>
  <c r="D12" i="1"/>
  <c r="F12" i="1" s="1"/>
  <c r="D62" i="1"/>
  <c r="D64" i="1" s="1"/>
  <c r="F64" i="1" s="1"/>
  <c r="F10" i="1"/>
  <c r="F13" i="1" l="1"/>
  <c r="F70" i="1" s="1"/>
  <c r="F62" i="1"/>
  <c r="F69" i="1" s="1"/>
  <c r="F71" i="1" l="1"/>
  <c r="F72" i="1"/>
</calcChain>
</file>

<file path=xl/sharedStrings.xml><?xml version="1.0" encoding="utf-8"?>
<sst xmlns="http://schemas.openxmlformats.org/spreadsheetml/2006/main" count="99" uniqueCount="66">
  <si>
    <t>N°</t>
  </si>
  <si>
    <t>DESCRIPTIONS DES OUVRAGES</t>
  </si>
  <si>
    <t>U</t>
  </si>
  <si>
    <t>Q</t>
  </si>
  <si>
    <t>P.U/H.T</t>
  </si>
  <si>
    <t>P.T/H.T</t>
  </si>
  <si>
    <t>1/ TERRASSEMENT :</t>
  </si>
  <si>
    <t>Terrassement en terrain de toute nature sur une largeur  de 0,60 m et une profondeur moyenne de 1 m y compris dressage des parois en fond de fouille, remblais compactés et criblé sur une épaisseur de 0,20 m au dessus de la génératrice supérieure extérieure, évacuation des surplus de déblais à la décharge publique et toutes sujétions.</t>
  </si>
  <si>
    <t>LE MÈTRE CUBE :</t>
  </si>
  <si>
    <t>m³</t>
  </si>
  <si>
    <t>Fourniture et mise en œuvre d'un lit de pose en sable compacté de 0,10 m d'épaisseur au dessous des tuyaux et raccords y compris toutes sujétions.</t>
  </si>
  <si>
    <t>TOTAL 1</t>
  </si>
  <si>
    <t xml:space="preserve">2/ CONDUITE : </t>
  </si>
  <si>
    <t xml:space="preserve">Fourniture, transport à pied d'œuvre et pose de conduites en Fonte et PEHD y compris la confection des butées, ancrage en BA, joints d'étanchéité, manchons de raccordement ou électrosoudage, coudes toutes angles, raccordement sur conduite existante, essais en tranchées, essais de recéption, protection par film en plastique pour les conduite en Fonte et toutes sujétions. </t>
  </si>
  <si>
    <t>PEHD DN 63 PN 16 Bars</t>
  </si>
  <si>
    <t>LE MÈTRE LINÉAIRE :</t>
  </si>
  <si>
    <t>ml</t>
  </si>
  <si>
    <t>FONTE DN 60</t>
  </si>
  <si>
    <t>TOTAL 2</t>
  </si>
  <si>
    <t>3/ ÉQUIPEMENTS ET PIÈCES SPÉCIALES :</t>
  </si>
  <si>
    <t>Fourniture, transport et pose des pièces hydromécaniques et pièces spéciales en fonte ductile pour conduites en PE HD PN 16 y compris accessoires, raccordement, pièces spéciales de raccord, confection de butées, protection contre la corrosion raccordement sur conduites existantes, massifs de butées, essais et toutes sujétions.</t>
  </si>
  <si>
    <t>Robinets vannes (PN 16) :</t>
  </si>
  <si>
    <t>DN 60</t>
  </si>
  <si>
    <t>L'unité</t>
  </si>
  <si>
    <t>Tés en fonte ductile  (PN 16) :</t>
  </si>
  <si>
    <t xml:space="preserve"> 60/60</t>
  </si>
  <si>
    <t>Equipement des points hauts y compris Té BB/TB en fonte, brides major , vanne d'isolement , vetouse triple fonction DN 60, butés  et toutes sujétions.</t>
  </si>
  <si>
    <t>Equipement des conduites en PEHD DN 63</t>
  </si>
  <si>
    <t>Equipement des points bas  , y compris Té BB/TB en fonte, brides major en fonte ductile , robinet vanne en fonte ,  buse de vidange et toutes sujétions.</t>
  </si>
  <si>
    <t>Equipement des conduite en PEHD DN 63</t>
  </si>
  <si>
    <t>Raccord brides major en fonte ductile  (PN 16) :</t>
  </si>
  <si>
    <t>DN 63 pour conduite en PEHD</t>
  </si>
  <si>
    <r>
      <t>L'unité :</t>
    </r>
    <r>
      <rPr>
        <sz val="12"/>
        <rFont val="Times New Roman"/>
        <family val="1"/>
      </rPr>
      <t xml:space="preserve"> </t>
    </r>
  </si>
  <si>
    <t>Réducteur de pression en fonte ductile (PN 16) :</t>
  </si>
  <si>
    <t>Fourniture, transport et pose  du réducteur de pression en fonte ductile DN 60 PN 16, stabilisateur en aval type BAYARD ou équivalent ( pression amont 16 bars/pression aval 4 bars) avec boite à crépine, stabilisateur d'écoulement en fonte ductile DN 63 PN 16, 2 manométres à bain de glycérine ,3 Vannes en fonte ductile DN 63 PN 16 , ventouse triple fonction en fonte ductile DN 63 PN 16, Té BB/TB en fonte ductile DN 63 PN 16 et toutes sujétions et parfaite mise en service.</t>
  </si>
  <si>
    <t>Obturateurs  (PN 16) :</t>
  </si>
  <si>
    <t>DN 63</t>
  </si>
  <si>
    <t>TOTAL 3</t>
  </si>
  <si>
    <t xml:space="preserve">4/ OUVRAGES ANNEXES </t>
  </si>
  <si>
    <r>
      <t>Construction de regard en BA dosé à 350 kg/m</t>
    </r>
    <r>
      <rPr>
        <b/>
        <vertAlign val="superscript"/>
        <sz val="12"/>
        <rFont val="Times New Roman"/>
        <family val="1"/>
      </rPr>
      <t>3</t>
    </r>
    <r>
      <rPr>
        <b/>
        <sz val="12"/>
        <rFont val="Times New Roman"/>
        <family val="1"/>
      </rPr>
      <t xml:space="preserve"> </t>
    </r>
    <r>
      <rPr>
        <sz val="12"/>
        <rFont val="Times New Roman"/>
        <family val="1"/>
      </rPr>
      <t xml:space="preserve">y/c terrassement, coffrage, ferraillage, enduit, peinture, tampon complet en fonte type lourd  D 400 ou </t>
    </r>
    <r>
      <rPr>
        <sz val="12"/>
        <color theme="1"/>
        <rFont val="Times New Roman"/>
        <family val="1"/>
      </rPr>
      <t>acier galvanisé type anti-vandal DN715</t>
    </r>
    <r>
      <rPr>
        <sz val="12"/>
        <rFont val="Times New Roman"/>
        <family val="1"/>
      </rPr>
      <t>, échelon de descente en acier galvanisé et toutes sujétions.</t>
    </r>
  </si>
  <si>
    <t>Regards pour vannes de sectionnement</t>
  </si>
  <si>
    <t>Regards pour ventouse</t>
  </si>
  <si>
    <t>Regards pour vidange</t>
  </si>
  <si>
    <t>Regards pour réducteur de pression</t>
  </si>
  <si>
    <t>Traversée de chaussées goudronnée et pistes par conduite en acier galvanisé à chaud et comprenant les terrassements, la signalisation, les dispositifs de sécurité vis-à-vis de la circulation selon la réglementation en vigueur, la démolition de la chaussée et des ouvrages, l'exécution de l'ouvrage de traversée conformément au plan d'exécution approuvé par l'administration, la fourniture, le transport des conduites et des matériaux à pied d'œuvre, la jute en bitume, la réfection de la chaussée et des ouvrages suivant l'état initial, les essais de réception et toutes sujétions de parfaite exécution.</t>
  </si>
  <si>
    <t>Conduite en Acier Galvanisé à chaud DN 60 PN 16</t>
  </si>
  <si>
    <r>
      <t>LE MÈTRE LINÉAIRE :</t>
    </r>
    <r>
      <rPr>
        <sz val="11"/>
        <rFont val="Times New Roman"/>
        <family val="1"/>
      </rPr>
      <t xml:space="preserve"> </t>
    </r>
  </si>
  <si>
    <t>Traversée d'Oueds et Chaabas par siphonage en conduites en acier galvanisé à chaud avec enrobage dans du béton le long de la traversée et comprenant les terrassements, la déviation éventuelle de l'Oued, l'exécution de l'ouvrage de traversée conformément au plan d'exécution approuvé par l'administration, la fourniture, le transport des conduites et des matériaux à pied d'œuvre, la jute en bitume, les essais de réception et toutes sujétions de parfaite exécution.</t>
  </si>
  <si>
    <t>Fourniture, transport et pose de grillage avertisseur sur la longueur de la tranchée et toutes sujétions.</t>
  </si>
  <si>
    <r>
      <t>LE MÈTRE LINÉAIRE :</t>
    </r>
    <r>
      <rPr>
        <sz val="12"/>
        <rFont val="Times New Roman"/>
        <family val="1"/>
      </rPr>
      <t xml:space="preserve"> </t>
    </r>
  </si>
  <si>
    <t>Désinfection de la conduite à l'eau de Javel</t>
  </si>
  <si>
    <t>Construction d'une borne fontaine simple type SRM/FM à 2 robinets y compris robinets, grillage, porte de niche, branchement à la conduite de distribution, exutoire, peinture et toutes sujétions.</t>
  </si>
  <si>
    <t>Ft</t>
  </si>
  <si>
    <t>Établissement des plans d'exécution et de recollement et des dossiers de demande d'occupation temporaire du domaine publique routier (tracés en plan, Profils en long, plans de regards...) sur papier et sur support informatique. Les levées topographiques doivent être rattachés au système de coordonnées LAMBERT et aux coordonnées NGM.</t>
  </si>
  <si>
    <r>
      <t>LE FORFAIT :</t>
    </r>
    <r>
      <rPr>
        <sz val="12"/>
        <rFont val="Times New Roman"/>
        <family val="1"/>
      </rPr>
      <t xml:space="preserve"> </t>
    </r>
  </si>
  <si>
    <t>TOTAL 4</t>
  </si>
  <si>
    <t xml:space="preserve">                                      TOTAL (1+2+3+4) H.T</t>
  </si>
  <si>
    <t xml:space="preserve">                                      T.V.A 20%</t>
  </si>
  <si>
    <t xml:space="preserve">                                      TOTAL T.T.C</t>
  </si>
  <si>
    <t>Royaume du Maroc</t>
  </si>
  <si>
    <t>Ministère de l'Intérieur</t>
  </si>
  <si>
    <t>Province de Taza</t>
  </si>
  <si>
    <t>MARCHE N°………………</t>
  </si>
  <si>
    <t>BORDEREAU DES PRIX-DETAIL ESTIMATIF</t>
  </si>
  <si>
    <t>Objet : Extension de réseau pour alimentation en eau potable par Bornes Fontaines sis au douar Al Ghaba et vers le centre sis à la Commune de Oulad Zbair – Province de Taza</t>
  </si>
  <si>
    <t>Cachet et signature du concurrent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</si>
</sst>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_€"/>
    <numFmt numFmtId="165" formatCode="_-* #,##0.00\ _€_-;\-* #,##0.00\ _€_-;_-* &quot;-&quot;??\ _€_-;_-@"/>
  </numFmts>
  <fonts count="22" x14ac:knownFonts="1">
    <font>
      <sz val="11"/>
      <color theme="1"/>
      <name val="Calibri"/>
      <family val="2"/>
      <scheme val="minor"/>
    </font>
    <font>
      <sz val="12"/>
      <name val="Times New Roman"/>
      <family val="1"/>
    </font>
    <font>
      <sz val="12"/>
      <color theme="1"/>
      <name val="Times New Roman"/>
      <family val="1"/>
    </font>
    <font>
      <b/>
      <u/>
      <sz val="12"/>
      <name val="Times New Roman"/>
      <family val="1"/>
    </font>
    <font>
      <b/>
      <sz val="12"/>
      <name val="Times New Roman"/>
      <family val="1"/>
    </font>
    <font>
      <b/>
      <i/>
      <sz val="12"/>
      <name val="Times New Roman"/>
      <family val="1"/>
    </font>
    <font>
      <sz val="12"/>
      <color rgb="FFFF0000"/>
      <name val="Times New Roman"/>
      <family val="1"/>
    </font>
    <font>
      <b/>
      <sz val="12"/>
      <color rgb="FFFF0000"/>
      <name val="Times New Roman"/>
      <family val="1"/>
    </font>
    <font>
      <b/>
      <sz val="12"/>
      <color theme="1"/>
      <name val="Times New Roman"/>
      <family val="1"/>
    </font>
    <font>
      <i/>
      <sz val="12"/>
      <name val="Times New Roman"/>
      <family val="1"/>
    </font>
    <font>
      <b/>
      <vertAlign val="superscript"/>
      <sz val="12"/>
      <name val="Times New Roman"/>
      <family val="1"/>
    </font>
    <font>
      <sz val="11"/>
      <name val="Times New Roman"/>
      <family val="1"/>
    </font>
    <font>
      <b/>
      <sz val="11"/>
      <name val="Times New Roman"/>
      <family val="1"/>
    </font>
    <font>
      <sz val="11"/>
      <color theme="1"/>
      <name val="Times New Roman"/>
      <family val="1"/>
    </font>
    <font>
      <b/>
      <i/>
      <sz val="11"/>
      <name val="Times New Roman"/>
      <family val="1"/>
    </font>
    <font>
      <sz val="11"/>
      <color theme="1"/>
      <name val="Calibri"/>
      <family val="2"/>
      <scheme val="minor"/>
    </font>
    <font>
      <sz val="15"/>
      <name val="Calibri"/>
      <family val="2"/>
      <scheme val="minor"/>
    </font>
    <font>
      <b/>
      <sz val="15"/>
      <name val="Calibri"/>
      <family val="2"/>
      <scheme val="minor"/>
    </font>
    <font>
      <b/>
      <sz val="12"/>
      <name val="Calibri"/>
      <family val="2"/>
      <scheme val="minor"/>
    </font>
    <font>
      <b/>
      <sz val="14"/>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43" fontId="15" fillId="0" borderId="0" applyFont="0" applyFill="0" applyBorder="0" applyAlignment="0" applyProtection="0"/>
  </cellStyleXfs>
  <cellXfs count="55">
    <xf numFmtId="0" fontId="0" fillId="0" borderId="0" xfId="0"/>
    <xf numFmtId="0" fontId="4" fillId="0" borderId="1" xfId="0" applyFont="1" applyBorder="1" applyAlignment="1">
      <alignment horizontal="center" vertical="top"/>
    </xf>
    <xf numFmtId="0" fontId="1" fillId="0" borderId="2" xfId="0" applyFont="1" applyBorder="1" applyAlignment="1">
      <alignment vertical="top"/>
    </xf>
    <xf numFmtId="0" fontId="3" fillId="0" borderId="2" xfId="0" applyFont="1" applyBorder="1" applyAlignment="1">
      <alignment vertical="top" wrapText="1"/>
    </xf>
    <xf numFmtId="0" fontId="4" fillId="0" borderId="2" xfId="0" applyFont="1" applyBorder="1" applyAlignment="1">
      <alignment vertical="top"/>
    </xf>
    <xf numFmtId="164" fontId="1" fillId="0" borderId="2" xfId="0" applyNumberFormat="1" applyFont="1" applyBorder="1" applyAlignment="1">
      <alignment horizontal="center" vertical="top"/>
    </xf>
    <xf numFmtId="0" fontId="4" fillId="0" borderId="2" xfId="0" applyFont="1" applyBorder="1" applyAlignment="1">
      <alignment horizontal="center" vertical="top"/>
    </xf>
    <xf numFmtId="0" fontId="1" fillId="0" borderId="2" xfId="0" applyFont="1" applyBorder="1" applyAlignment="1">
      <alignment horizontal="justify" vertical="top" wrapText="1"/>
    </xf>
    <xf numFmtId="0" fontId="5" fillId="0" borderId="2" xfId="0" quotePrefix="1" applyFont="1" applyBorder="1" applyAlignment="1">
      <alignment horizontal="justify" vertical="top"/>
    </xf>
    <xf numFmtId="3" fontId="4" fillId="0" borderId="2" xfId="0" applyNumberFormat="1" applyFont="1" applyBorder="1" applyAlignment="1">
      <alignment horizontal="center" vertical="top"/>
    </xf>
    <xf numFmtId="0" fontId="4" fillId="0" borderId="2" xfId="0" applyFont="1" applyBorder="1"/>
    <xf numFmtId="3" fontId="4" fillId="0" borderId="2" xfId="0" applyNumberFormat="1" applyFont="1" applyBorder="1"/>
    <xf numFmtId="164" fontId="1" fillId="0" borderId="2" xfId="0" applyNumberFormat="1" applyFont="1" applyBorder="1" applyAlignment="1">
      <alignment horizontal="center"/>
    </xf>
    <xf numFmtId="0" fontId="4" fillId="0" borderId="2" xfId="0" applyFont="1" applyBorder="1" applyAlignment="1">
      <alignment horizontal="center"/>
    </xf>
    <xf numFmtId="3" fontId="4" fillId="0" borderId="2" xfId="0" applyNumberFormat="1" applyFont="1" applyBorder="1" applyAlignment="1">
      <alignment horizontal="center"/>
    </xf>
    <xf numFmtId="0" fontId="4" fillId="0" borderId="2" xfId="0" quotePrefix="1" applyFont="1" applyBorder="1" applyAlignment="1">
      <alignment horizontal="center" vertical="top"/>
    </xf>
    <xf numFmtId="164" fontId="3" fillId="0" borderId="2" xfId="0" applyNumberFormat="1" applyFont="1" applyBorder="1" applyAlignment="1">
      <alignment horizontal="center" vertical="top"/>
    </xf>
    <xf numFmtId="0" fontId="3" fillId="0" borderId="2" xfId="0" applyFont="1" applyBorder="1"/>
    <xf numFmtId="3" fontId="4" fillId="0" borderId="2" xfId="0" applyNumberFormat="1" applyFont="1" applyBorder="1" applyAlignment="1">
      <alignment vertical="top"/>
    </xf>
    <xf numFmtId="164" fontId="6" fillId="0" borderId="2" xfId="0" applyNumberFormat="1" applyFont="1" applyBorder="1" applyAlignment="1">
      <alignment horizontal="center" vertical="top"/>
    </xf>
    <xf numFmtId="0" fontId="3" fillId="0" borderId="2" xfId="0" applyFont="1" applyBorder="1" applyAlignment="1">
      <alignment vertical="top"/>
    </xf>
    <xf numFmtId="0" fontId="4" fillId="0" borderId="2" xfId="0" applyFont="1" applyBorder="1" applyAlignment="1">
      <alignment vertical="top" wrapText="1"/>
    </xf>
    <xf numFmtId="0" fontId="5" fillId="0" borderId="2" xfId="0" applyFont="1" applyBorder="1" applyAlignment="1">
      <alignment horizontal="justify" vertical="top" wrapText="1"/>
    </xf>
    <xf numFmtId="3" fontId="7" fillId="0" borderId="2" xfId="0" applyNumberFormat="1" applyFont="1" applyBorder="1" applyAlignment="1">
      <alignment horizontal="center" vertical="top"/>
    </xf>
    <xf numFmtId="3" fontId="8" fillId="0" borderId="2" xfId="0" applyNumberFormat="1" applyFont="1" applyBorder="1" applyAlignment="1">
      <alignment horizontal="center" vertical="top"/>
    </xf>
    <xf numFmtId="0" fontId="5" fillId="0" borderId="2" xfId="0" applyFont="1" applyBorder="1" applyAlignment="1">
      <alignment vertical="top" wrapText="1"/>
    </xf>
    <xf numFmtId="0" fontId="9" fillId="0" borderId="3" xfId="0" applyFont="1" applyBorder="1" applyAlignment="1">
      <alignment horizontal="center" vertical="top"/>
    </xf>
    <xf numFmtId="165" fontId="9" fillId="0" borderId="3" xfId="0" applyNumberFormat="1" applyFont="1" applyBorder="1" applyAlignment="1">
      <alignment horizontal="center" vertical="top"/>
    </xf>
    <xf numFmtId="165" fontId="1" fillId="0" borderId="3" xfId="0" applyNumberFormat="1" applyFont="1" applyBorder="1" applyAlignment="1">
      <alignment horizontal="center"/>
    </xf>
    <xf numFmtId="0" fontId="4" fillId="0" borderId="3" xfId="0" applyFont="1" applyBorder="1" applyAlignment="1">
      <alignment horizontal="center" vertical="top"/>
    </xf>
    <xf numFmtId="165" fontId="4" fillId="0" borderId="3" xfId="0" applyNumberFormat="1" applyFont="1" applyBorder="1" applyAlignment="1">
      <alignment horizontal="center" vertical="top"/>
    </xf>
    <xf numFmtId="0" fontId="3" fillId="0" borderId="2" xfId="0" applyFont="1" applyBorder="1" applyAlignment="1">
      <alignment horizontal="left" vertical="top"/>
    </xf>
    <xf numFmtId="0" fontId="11" fillId="0" borderId="2" xfId="0" applyFont="1" applyBorder="1" applyAlignment="1">
      <alignment horizontal="justify" vertical="top" wrapText="1"/>
    </xf>
    <xf numFmtId="0" fontId="12" fillId="0" borderId="2" xfId="0" applyFont="1" applyBorder="1" applyAlignment="1">
      <alignment horizontal="center" vertical="top"/>
    </xf>
    <xf numFmtId="3" fontId="12" fillId="0" borderId="2" xfId="0" applyNumberFormat="1" applyFont="1" applyBorder="1" applyAlignment="1">
      <alignment horizontal="center" vertical="top"/>
    </xf>
    <xf numFmtId="164" fontId="11" fillId="0" borderId="2" xfId="0" applyNumberFormat="1" applyFont="1" applyBorder="1" applyAlignment="1">
      <alignment horizontal="center" vertical="top"/>
    </xf>
    <xf numFmtId="164" fontId="13" fillId="0" borderId="2" xfId="0" applyNumberFormat="1" applyFont="1" applyBorder="1" applyAlignment="1">
      <alignment horizontal="center" vertical="top"/>
    </xf>
    <xf numFmtId="0" fontId="14" fillId="0" borderId="2" xfId="0" quotePrefix="1" applyFont="1" applyBorder="1" applyAlignment="1">
      <alignment horizontal="justify" vertical="top"/>
    </xf>
    <xf numFmtId="164" fontId="4" fillId="0" borderId="2" xfId="0" applyNumberFormat="1" applyFont="1" applyBorder="1" applyAlignment="1">
      <alignment horizontal="center" vertical="top"/>
    </xf>
    <xf numFmtId="4" fontId="3" fillId="0" borderId="1" xfId="0" applyNumberFormat="1"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2" xfId="0" applyFont="1" applyBorder="1" applyAlignment="1">
      <alignment horizontal="center" vertical="top"/>
    </xf>
    <xf numFmtId="0" fontId="16" fillId="0" borderId="0" xfId="0" applyFont="1"/>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center" vertical="center" wrapText="1"/>
    </xf>
    <xf numFmtId="0" fontId="20" fillId="0" borderId="0" xfId="0" applyFont="1"/>
    <xf numFmtId="43" fontId="20" fillId="0" borderId="0" xfId="1" applyFont="1"/>
    <xf numFmtId="0" fontId="0" fillId="0" borderId="0" xfId="0" applyBorder="1"/>
    <xf numFmtId="0" fontId="8" fillId="0" borderId="7" xfId="0" applyFont="1" applyBorder="1" applyAlignment="1">
      <alignment vertical="center" wrapText="1"/>
    </xf>
    <xf numFmtId="0" fontId="8" fillId="0" borderId="8" xfId="0" applyFont="1" applyBorder="1" applyAlignment="1">
      <alignment vertical="center" wrapText="1"/>
    </xf>
    <xf numFmtId="0" fontId="21" fillId="0" borderId="8" xfId="0" applyFont="1" applyBorder="1" applyAlignment="1">
      <alignment horizontal="center" vertic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33F2-4171-46B5-BB63-B5B02C8F4978}">
  <dimension ref="A1:I74"/>
  <sheetViews>
    <sheetView showZeros="0" tabSelected="1" topLeftCell="A64" zoomScale="160" zoomScaleNormal="160" workbookViewId="0">
      <selection activeCell="B75" sqref="B75"/>
    </sheetView>
  </sheetViews>
  <sheetFormatPr baseColWidth="10" defaultRowHeight="15" x14ac:dyDescent="0.25"/>
  <cols>
    <col min="2" max="2" width="75.7109375" customWidth="1"/>
    <col min="5" max="5" width="13.85546875" customWidth="1"/>
    <col min="6" max="6" width="19.28515625" customWidth="1"/>
  </cols>
  <sheetData>
    <row r="1" spans="1:9" ht="19.5" x14ac:dyDescent="0.3">
      <c r="A1" s="44" t="s">
        <v>59</v>
      </c>
      <c r="B1" s="45"/>
      <c r="C1" s="46"/>
      <c r="D1" s="46"/>
      <c r="E1" s="46"/>
      <c r="F1" s="46"/>
    </row>
    <row r="2" spans="1:9" ht="19.5" x14ac:dyDescent="0.3">
      <c r="A2" s="44" t="s">
        <v>60</v>
      </c>
      <c r="B2" s="45"/>
      <c r="C2" s="46"/>
      <c r="D2" s="46"/>
      <c r="E2" s="46"/>
      <c r="F2" s="46"/>
    </row>
    <row r="3" spans="1:9" ht="19.5" x14ac:dyDescent="0.3">
      <c r="A3" s="44" t="s">
        <v>61</v>
      </c>
      <c r="B3" s="45"/>
      <c r="C3" s="46"/>
      <c r="D3" s="46"/>
      <c r="E3" s="46"/>
      <c r="F3" s="46"/>
    </row>
    <row r="4" spans="1:9" ht="18.75" x14ac:dyDescent="0.25">
      <c r="A4" s="47" t="s">
        <v>62</v>
      </c>
      <c r="B4" s="47"/>
      <c r="C4" s="47"/>
      <c r="D4" s="47"/>
      <c r="E4" s="47"/>
      <c r="F4" s="47"/>
    </row>
    <row r="5" spans="1:9" ht="18.75" x14ac:dyDescent="0.25">
      <c r="A5" s="47" t="s">
        <v>63</v>
      </c>
      <c r="B5" s="47"/>
      <c r="C5" s="47"/>
      <c r="D5" s="47"/>
      <c r="E5" s="47"/>
      <c r="F5" s="47"/>
    </row>
    <row r="6" spans="1:9" s="49" customFormat="1" ht="42" customHeight="1" x14ac:dyDescent="0.25">
      <c r="A6" s="48" t="s">
        <v>64</v>
      </c>
      <c r="B6" s="48"/>
      <c r="C6" s="48"/>
      <c r="D6" s="48"/>
      <c r="E6" s="48"/>
      <c r="F6" s="48"/>
      <c r="I6" s="50"/>
    </row>
    <row r="7" spans="1:9" ht="15.75" x14ac:dyDescent="0.25">
      <c r="A7" s="1" t="s">
        <v>0</v>
      </c>
      <c r="B7" s="1" t="s">
        <v>1</v>
      </c>
      <c r="C7" s="1" t="s">
        <v>2</v>
      </c>
      <c r="D7" s="1" t="s">
        <v>3</v>
      </c>
      <c r="E7" s="1" t="s">
        <v>4</v>
      </c>
      <c r="F7" s="1" t="s">
        <v>5</v>
      </c>
    </row>
    <row r="8" spans="1:9" ht="15.75" x14ac:dyDescent="0.25">
      <c r="A8" s="2"/>
      <c r="B8" s="3" t="s">
        <v>6</v>
      </c>
      <c r="C8" s="4"/>
      <c r="D8" s="4"/>
      <c r="E8" s="5"/>
      <c r="F8" s="5"/>
    </row>
    <row r="9" spans="1:9" ht="82.5" customHeight="1" x14ac:dyDescent="0.25">
      <c r="A9" s="43">
        <v>1</v>
      </c>
      <c r="B9" s="7" t="s">
        <v>7</v>
      </c>
      <c r="C9" s="4"/>
      <c r="D9" s="4"/>
      <c r="E9" s="5"/>
      <c r="F9" s="5"/>
    </row>
    <row r="10" spans="1:9" ht="15.75" x14ac:dyDescent="0.25">
      <c r="A10" s="43"/>
      <c r="B10" s="8" t="s">
        <v>8</v>
      </c>
      <c r="C10" s="6" t="s">
        <v>9</v>
      </c>
      <c r="D10" s="9">
        <f>SUM(D17:D19)*60%</f>
        <v>2940</v>
      </c>
      <c r="E10" s="5"/>
      <c r="F10" s="5">
        <f>D10*E10</f>
        <v>0</v>
      </c>
    </row>
    <row r="11" spans="1:9" ht="31.5" x14ac:dyDescent="0.25">
      <c r="A11" s="43">
        <v>2</v>
      </c>
      <c r="B11" s="7" t="s">
        <v>10</v>
      </c>
      <c r="C11" s="10"/>
      <c r="D11" s="11"/>
      <c r="E11" s="12"/>
      <c r="F11" s="5"/>
    </row>
    <row r="12" spans="1:9" ht="15.75" x14ac:dyDescent="0.25">
      <c r="A12" s="43"/>
      <c r="B12" s="8" t="s">
        <v>8</v>
      </c>
      <c r="C12" s="13" t="s">
        <v>9</v>
      </c>
      <c r="D12" s="14">
        <f>+D10*10%</f>
        <v>294</v>
      </c>
      <c r="E12" s="12"/>
      <c r="F12" s="5">
        <f>D12*E12</f>
        <v>0</v>
      </c>
    </row>
    <row r="13" spans="1:9" ht="15.75" x14ac:dyDescent="0.25">
      <c r="A13" s="6"/>
      <c r="B13" s="15" t="s">
        <v>11</v>
      </c>
      <c r="C13" s="6"/>
      <c r="D13" s="9"/>
      <c r="E13" s="16"/>
      <c r="F13" s="16">
        <f>SUM(F10:F12)</f>
        <v>0</v>
      </c>
    </row>
    <row r="14" spans="1:9" ht="15.75" x14ac:dyDescent="0.25">
      <c r="A14" s="6"/>
      <c r="B14" s="17" t="s">
        <v>12</v>
      </c>
      <c r="C14" s="10"/>
      <c r="D14" s="11"/>
      <c r="E14" s="12"/>
      <c r="F14" s="5"/>
    </row>
    <row r="15" spans="1:9" ht="78.75" x14ac:dyDescent="0.25">
      <c r="A15" s="6"/>
      <c r="B15" s="7" t="s">
        <v>13</v>
      </c>
      <c r="C15" s="10"/>
      <c r="D15" s="11"/>
      <c r="E15" s="12"/>
      <c r="F15" s="5"/>
    </row>
    <row r="16" spans="1:9" ht="18.75" customHeight="1" x14ac:dyDescent="0.25">
      <c r="A16" s="43">
        <v>3</v>
      </c>
      <c r="B16" s="7" t="s">
        <v>14</v>
      </c>
      <c r="C16" s="4"/>
      <c r="D16" s="18"/>
      <c r="E16" s="19"/>
      <c r="F16" s="5"/>
    </row>
    <row r="17" spans="1:6" ht="21.75" customHeight="1" x14ac:dyDescent="0.25">
      <c r="A17" s="43"/>
      <c r="B17" s="8" t="s">
        <v>15</v>
      </c>
      <c r="C17" s="6" t="s">
        <v>16</v>
      </c>
      <c r="D17" s="9">
        <f>1800+600+1300</f>
        <v>3700</v>
      </c>
      <c r="E17" s="5"/>
      <c r="F17" s="5">
        <f>D17*E17</f>
        <v>0</v>
      </c>
    </row>
    <row r="18" spans="1:6" ht="18" customHeight="1" x14ac:dyDescent="0.25">
      <c r="A18" s="43">
        <v>4</v>
      </c>
      <c r="B18" s="7" t="s">
        <v>17</v>
      </c>
      <c r="C18" s="4"/>
      <c r="D18" s="18"/>
      <c r="E18" s="5"/>
      <c r="F18" s="5"/>
    </row>
    <row r="19" spans="1:6" ht="15.75" x14ac:dyDescent="0.25">
      <c r="A19" s="43"/>
      <c r="B19" s="8" t="s">
        <v>15</v>
      </c>
      <c r="C19" s="6" t="s">
        <v>16</v>
      </c>
      <c r="D19" s="9">
        <v>1200</v>
      </c>
      <c r="E19" s="5"/>
      <c r="F19" s="5">
        <f>D19*E19</f>
        <v>0</v>
      </c>
    </row>
    <row r="20" spans="1:6" ht="15.75" x14ac:dyDescent="0.25">
      <c r="A20" s="6"/>
      <c r="B20" s="15" t="s">
        <v>18</v>
      </c>
      <c r="C20" s="6"/>
      <c r="D20" s="9"/>
      <c r="E20" s="16"/>
      <c r="F20" s="16">
        <f>SUM(F17:F19)</f>
        <v>0</v>
      </c>
    </row>
    <row r="21" spans="1:6" ht="15.75" x14ac:dyDescent="0.25">
      <c r="A21" s="6"/>
      <c r="B21" s="20" t="s">
        <v>19</v>
      </c>
      <c r="C21" s="4"/>
      <c r="D21" s="18"/>
      <c r="E21" s="5"/>
      <c r="F21" s="5"/>
    </row>
    <row r="22" spans="1:6" ht="81.75" customHeight="1" x14ac:dyDescent="0.25">
      <c r="A22" s="6"/>
      <c r="B22" s="7" t="s">
        <v>20</v>
      </c>
      <c r="C22" s="4"/>
      <c r="D22" s="18"/>
      <c r="E22" s="5"/>
      <c r="F22" s="5"/>
    </row>
    <row r="23" spans="1:6" ht="15.75" x14ac:dyDescent="0.25">
      <c r="A23" s="6"/>
      <c r="B23" s="21" t="s">
        <v>21</v>
      </c>
      <c r="C23" s="6"/>
      <c r="D23" s="9"/>
      <c r="E23" s="5"/>
      <c r="F23" s="5"/>
    </row>
    <row r="24" spans="1:6" ht="15.75" x14ac:dyDescent="0.25">
      <c r="A24" s="43">
        <v>5</v>
      </c>
      <c r="B24" s="7" t="s">
        <v>22</v>
      </c>
      <c r="C24" s="6"/>
      <c r="D24" s="9"/>
      <c r="E24" s="5"/>
      <c r="F24" s="5"/>
    </row>
    <row r="25" spans="1:6" ht="15.75" x14ac:dyDescent="0.25">
      <c r="A25" s="43"/>
      <c r="B25" s="8" t="s">
        <v>23</v>
      </c>
      <c r="C25" s="6" t="s">
        <v>2</v>
      </c>
      <c r="D25" s="9">
        <v>5</v>
      </c>
      <c r="E25" s="5"/>
      <c r="F25" s="5">
        <f>D25*E25</f>
        <v>0</v>
      </c>
    </row>
    <row r="26" spans="1:6" ht="21.75" customHeight="1" x14ac:dyDescent="0.25">
      <c r="A26" s="6"/>
      <c r="B26" s="21" t="s">
        <v>24</v>
      </c>
      <c r="C26" s="13"/>
      <c r="D26" s="14"/>
      <c r="E26" s="12"/>
      <c r="F26" s="5"/>
    </row>
    <row r="27" spans="1:6" ht="15.75" x14ac:dyDescent="0.25">
      <c r="A27" s="43">
        <v>6</v>
      </c>
      <c r="B27" s="7" t="s">
        <v>25</v>
      </c>
      <c r="C27" s="4"/>
      <c r="D27" s="18"/>
      <c r="E27" s="5"/>
      <c r="F27" s="5"/>
    </row>
    <row r="28" spans="1:6" ht="15.75" x14ac:dyDescent="0.25">
      <c r="A28" s="43"/>
      <c r="B28" s="8" t="s">
        <v>23</v>
      </c>
      <c r="C28" s="6" t="s">
        <v>2</v>
      </c>
      <c r="D28" s="9">
        <v>3</v>
      </c>
      <c r="E28" s="5"/>
      <c r="F28" s="5">
        <f>D28*E28</f>
        <v>0</v>
      </c>
    </row>
    <row r="29" spans="1:6" ht="31.5" x14ac:dyDescent="0.25">
      <c r="A29" s="6"/>
      <c r="B29" s="22" t="s">
        <v>26</v>
      </c>
      <c r="C29" s="6"/>
      <c r="D29" s="9"/>
      <c r="E29" s="5"/>
      <c r="F29" s="5"/>
    </row>
    <row r="30" spans="1:6" ht="15.75" x14ac:dyDescent="0.25">
      <c r="A30" s="43">
        <v>7</v>
      </c>
      <c r="B30" s="7" t="s">
        <v>27</v>
      </c>
      <c r="C30" s="6"/>
      <c r="D30" s="23"/>
      <c r="E30" s="5"/>
      <c r="F30" s="5"/>
    </row>
    <row r="31" spans="1:6" ht="15.75" x14ac:dyDescent="0.25">
      <c r="A31" s="43"/>
      <c r="B31" s="8" t="s">
        <v>23</v>
      </c>
      <c r="C31" s="6" t="s">
        <v>2</v>
      </c>
      <c r="D31" s="24">
        <v>14</v>
      </c>
      <c r="E31" s="5"/>
      <c r="F31" s="5">
        <f>D31*E31</f>
        <v>0</v>
      </c>
    </row>
    <row r="32" spans="1:6" ht="31.5" x14ac:dyDescent="0.25">
      <c r="A32" s="6"/>
      <c r="B32" s="22" t="s">
        <v>28</v>
      </c>
      <c r="C32" s="6"/>
      <c r="D32" s="9"/>
      <c r="E32" s="5"/>
      <c r="F32" s="5"/>
    </row>
    <row r="33" spans="1:6" ht="15.75" x14ac:dyDescent="0.25">
      <c r="A33" s="43">
        <v>8</v>
      </c>
      <c r="B33" s="7" t="s">
        <v>29</v>
      </c>
      <c r="C33" s="6"/>
      <c r="D33" s="23"/>
      <c r="E33" s="5"/>
      <c r="F33" s="5"/>
    </row>
    <row r="34" spans="1:6" ht="15.75" x14ac:dyDescent="0.25">
      <c r="A34" s="43"/>
      <c r="B34" s="8" t="s">
        <v>23</v>
      </c>
      <c r="C34" s="6" t="s">
        <v>2</v>
      </c>
      <c r="D34" s="24">
        <v>4</v>
      </c>
      <c r="E34" s="5"/>
      <c r="F34" s="5">
        <f>D34*E34</f>
        <v>0</v>
      </c>
    </row>
    <row r="35" spans="1:6" ht="15.75" x14ac:dyDescent="0.25">
      <c r="A35" s="6"/>
      <c r="B35" s="25" t="s">
        <v>30</v>
      </c>
      <c r="C35" s="6"/>
      <c r="D35" s="9"/>
      <c r="E35" s="5"/>
      <c r="F35" s="5"/>
    </row>
    <row r="36" spans="1:6" ht="15.75" x14ac:dyDescent="0.25">
      <c r="A36" s="43">
        <v>9</v>
      </c>
      <c r="B36" s="7" t="s">
        <v>31</v>
      </c>
      <c r="C36" s="6"/>
      <c r="D36" s="9"/>
      <c r="E36" s="5"/>
      <c r="F36" s="5"/>
    </row>
    <row r="37" spans="1:6" ht="15.75" x14ac:dyDescent="0.25">
      <c r="A37" s="43"/>
      <c r="B37" s="8" t="s">
        <v>32</v>
      </c>
      <c r="C37" s="6" t="s">
        <v>2</v>
      </c>
      <c r="D37" s="9">
        <v>61</v>
      </c>
      <c r="E37" s="5"/>
      <c r="F37" s="5">
        <f>D37*E37</f>
        <v>0</v>
      </c>
    </row>
    <row r="38" spans="1:6" ht="15.75" x14ac:dyDescent="0.25">
      <c r="A38" s="6"/>
      <c r="B38" s="25" t="s">
        <v>33</v>
      </c>
      <c r="C38" s="26"/>
      <c r="D38" s="27"/>
      <c r="E38" s="27"/>
      <c r="F38" s="28"/>
    </row>
    <row r="39" spans="1:6" ht="111.75" customHeight="1" x14ac:dyDescent="0.25">
      <c r="A39" s="4"/>
      <c r="B39" s="7" t="s">
        <v>34</v>
      </c>
      <c r="C39" s="29"/>
      <c r="D39" s="30"/>
      <c r="E39" s="30"/>
      <c r="F39" s="28"/>
    </row>
    <row r="40" spans="1:6" ht="15.75" x14ac:dyDescent="0.25">
      <c r="A40" s="43">
        <v>10</v>
      </c>
      <c r="B40" s="8" t="s">
        <v>23</v>
      </c>
      <c r="C40" s="6" t="s">
        <v>2</v>
      </c>
      <c r="D40" s="9">
        <v>2</v>
      </c>
      <c r="E40" s="5"/>
      <c r="F40" s="5">
        <f t="shared" ref="F40" si="0">E40*D40</f>
        <v>0</v>
      </c>
    </row>
    <row r="41" spans="1:6" ht="15.75" x14ac:dyDescent="0.25">
      <c r="A41" s="43"/>
      <c r="B41" s="21" t="s">
        <v>35</v>
      </c>
      <c r="C41" s="6"/>
      <c r="D41" s="9"/>
      <c r="E41" s="5"/>
      <c r="F41" s="5"/>
    </row>
    <row r="42" spans="1:6" ht="15.75" x14ac:dyDescent="0.25">
      <c r="A42" s="43">
        <v>11</v>
      </c>
      <c r="B42" s="7" t="s">
        <v>36</v>
      </c>
      <c r="C42" s="6"/>
      <c r="D42" s="9"/>
      <c r="E42" s="5"/>
      <c r="F42" s="5"/>
    </row>
    <row r="43" spans="1:6" ht="15.75" x14ac:dyDescent="0.25">
      <c r="A43" s="43"/>
      <c r="B43" s="8" t="s">
        <v>32</v>
      </c>
      <c r="C43" s="6" t="s">
        <v>2</v>
      </c>
      <c r="D43" s="9">
        <v>3</v>
      </c>
      <c r="E43" s="5"/>
      <c r="F43" s="5">
        <f>D43*E43</f>
        <v>0</v>
      </c>
    </row>
    <row r="44" spans="1:6" ht="15.75" x14ac:dyDescent="0.25">
      <c r="A44" s="6"/>
      <c r="B44" s="15" t="s">
        <v>37</v>
      </c>
      <c r="C44" s="6"/>
      <c r="D44" s="9"/>
      <c r="E44" s="16"/>
      <c r="F44" s="16">
        <f>SUM(F24:F43)</f>
        <v>0</v>
      </c>
    </row>
    <row r="45" spans="1:6" ht="15.75" x14ac:dyDescent="0.25">
      <c r="A45" s="6"/>
      <c r="B45" s="31" t="s">
        <v>38</v>
      </c>
      <c r="C45" s="6"/>
      <c r="D45" s="9"/>
      <c r="E45" s="5"/>
      <c r="F45" s="5"/>
    </row>
    <row r="46" spans="1:6" ht="66.75" customHeight="1" x14ac:dyDescent="0.25">
      <c r="A46" s="6"/>
      <c r="B46" s="7" t="s">
        <v>39</v>
      </c>
      <c r="C46" s="6"/>
      <c r="D46" s="9"/>
      <c r="E46" s="5"/>
      <c r="F46" s="5"/>
    </row>
    <row r="47" spans="1:6" ht="21" customHeight="1" x14ac:dyDescent="0.25">
      <c r="A47" s="43">
        <v>12</v>
      </c>
      <c r="B47" s="7" t="s">
        <v>40</v>
      </c>
      <c r="C47" s="6"/>
      <c r="D47" s="9"/>
      <c r="E47" s="5"/>
      <c r="F47" s="5"/>
    </row>
    <row r="48" spans="1:6" ht="15.75" x14ac:dyDescent="0.25">
      <c r="A48" s="43"/>
      <c r="B48" s="8" t="s">
        <v>23</v>
      </c>
      <c r="C48" s="6" t="s">
        <v>2</v>
      </c>
      <c r="D48" s="9">
        <v>2</v>
      </c>
      <c r="E48" s="5"/>
      <c r="F48" s="5">
        <f>D48*E48</f>
        <v>0</v>
      </c>
    </row>
    <row r="49" spans="1:6" ht="15.75" x14ac:dyDescent="0.25">
      <c r="A49" s="43">
        <v>13</v>
      </c>
      <c r="B49" s="7" t="s">
        <v>41</v>
      </c>
      <c r="C49" s="6"/>
      <c r="D49" s="9"/>
      <c r="E49" s="5"/>
      <c r="F49" s="5"/>
    </row>
    <row r="50" spans="1:6" ht="15.75" x14ac:dyDescent="0.25">
      <c r="A50" s="43"/>
      <c r="B50" s="8" t="s">
        <v>32</v>
      </c>
      <c r="C50" s="6" t="s">
        <v>2</v>
      </c>
      <c r="D50" s="9">
        <v>14</v>
      </c>
      <c r="E50" s="5"/>
      <c r="F50" s="5">
        <f>D50*E50</f>
        <v>0</v>
      </c>
    </row>
    <row r="51" spans="1:6" ht="15.75" x14ac:dyDescent="0.25">
      <c r="A51" s="43">
        <v>14</v>
      </c>
      <c r="B51" s="7" t="s">
        <v>42</v>
      </c>
      <c r="C51" s="6"/>
      <c r="D51" s="9"/>
      <c r="E51" s="5"/>
      <c r="F51" s="5"/>
    </row>
    <row r="52" spans="1:6" ht="15.75" x14ac:dyDescent="0.25">
      <c r="A52" s="43"/>
      <c r="B52" s="8" t="s">
        <v>32</v>
      </c>
      <c r="C52" s="6" t="s">
        <v>2</v>
      </c>
      <c r="D52" s="9">
        <v>4</v>
      </c>
      <c r="E52" s="5"/>
      <c r="F52" s="5">
        <f>D52*E52</f>
        <v>0</v>
      </c>
    </row>
    <row r="53" spans="1:6" ht="15.75" x14ac:dyDescent="0.25">
      <c r="A53" s="43">
        <v>15</v>
      </c>
      <c r="B53" s="7" t="s">
        <v>43</v>
      </c>
      <c r="C53" s="6"/>
      <c r="D53" s="9"/>
      <c r="E53" s="5"/>
      <c r="F53" s="5"/>
    </row>
    <row r="54" spans="1:6" ht="15.75" x14ac:dyDescent="0.25">
      <c r="A54" s="43"/>
      <c r="B54" s="8" t="s">
        <v>32</v>
      </c>
      <c r="C54" s="6" t="s">
        <v>2</v>
      </c>
      <c r="D54" s="9">
        <v>2</v>
      </c>
      <c r="E54" s="5"/>
      <c r="F54" s="5">
        <f>D54*E54</f>
        <v>0</v>
      </c>
    </row>
    <row r="55" spans="1:6" ht="111.75" customHeight="1" x14ac:dyDescent="0.25">
      <c r="A55" s="6"/>
      <c r="B55" s="32" t="s">
        <v>44</v>
      </c>
      <c r="C55" s="33"/>
      <c r="D55" s="34"/>
      <c r="E55" s="35"/>
      <c r="F55" s="35"/>
    </row>
    <row r="56" spans="1:6" ht="22.5" customHeight="1" x14ac:dyDescent="0.25">
      <c r="A56" s="43">
        <v>16</v>
      </c>
      <c r="B56" s="32" t="s">
        <v>45</v>
      </c>
      <c r="C56" s="33"/>
      <c r="D56" s="34"/>
      <c r="E56" s="36"/>
      <c r="F56" s="35"/>
    </row>
    <row r="57" spans="1:6" ht="20.25" customHeight="1" x14ac:dyDescent="0.25">
      <c r="A57" s="43"/>
      <c r="B57" s="37" t="s">
        <v>46</v>
      </c>
      <c r="C57" s="33" t="s">
        <v>16</v>
      </c>
      <c r="D57" s="34">
        <v>36</v>
      </c>
      <c r="E57" s="36"/>
      <c r="F57" s="35">
        <f>D57*E57</f>
        <v>0</v>
      </c>
    </row>
    <row r="58" spans="1:6" ht="93.75" customHeight="1" x14ac:dyDescent="0.25">
      <c r="A58" s="6"/>
      <c r="B58" s="32" t="s">
        <v>47</v>
      </c>
      <c r="C58" s="33"/>
      <c r="D58" s="34"/>
      <c r="E58" s="36"/>
      <c r="F58" s="35"/>
    </row>
    <row r="59" spans="1:6" ht="20.25" customHeight="1" x14ac:dyDescent="0.25">
      <c r="A59" s="43">
        <v>17</v>
      </c>
      <c r="B59" s="32" t="s">
        <v>45</v>
      </c>
      <c r="C59" s="33"/>
      <c r="D59" s="34"/>
      <c r="E59" s="36"/>
      <c r="F59" s="35"/>
    </row>
    <row r="60" spans="1:6" ht="23.25" customHeight="1" x14ac:dyDescent="0.25">
      <c r="A60" s="43"/>
      <c r="B60" s="37" t="s">
        <v>46</v>
      </c>
      <c r="C60" s="33" t="s">
        <v>16</v>
      </c>
      <c r="D60" s="34">
        <v>66</v>
      </c>
      <c r="E60" s="36"/>
      <c r="F60" s="35">
        <f>D60*E60</f>
        <v>0</v>
      </c>
    </row>
    <row r="61" spans="1:6" ht="41.25" customHeight="1" x14ac:dyDescent="0.25">
      <c r="A61" s="43">
        <v>18</v>
      </c>
      <c r="B61" s="7" t="s">
        <v>48</v>
      </c>
      <c r="C61" s="6"/>
      <c r="D61" s="9"/>
      <c r="E61" s="5"/>
      <c r="F61" s="5"/>
    </row>
    <row r="62" spans="1:6" ht="22.5" customHeight="1" x14ac:dyDescent="0.25">
      <c r="A62" s="43"/>
      <c r="B62" s="8" t="s">
        <v>49</v>
      </c>
      <c r="C62" s="6" t="s">
        <v>16</v>
      </c>
      <c r="D62" s="24">
        <f>SUM(D17+D19+D57+D60)</f>
        <v>5002</v>
      </c>
      <c r="E62" s="5"/>
      <c r="F62" s="5">
        <f>D62*E62</f>
        <v>0</v>
      </c>
    </row>
    <row r="63" spans="1:6" ht="28.5" customHeight="1" x14ac:dyDescent="0.25">
      <c r="A63" s="43">
        <v>19</v>
      </c>
      <c r="B63" s="7" t="s">
        <v>50</v>
      </c>
      <c r="C63" s="6"/>
      <c r="D63" s="24"/>
      <c r="E63" s="5"/>
      <c r="F63" s="5"/>
    </row>
    <row r="64" spans="1:6" ht="22.5" customHeight="1" x14ac:dyDescent="0.25">
      <c r="A64" s="43"/>
      <c r="B64" s="8" t="s">
        <v>49</v>
      </c>
      <c r="C64" s="6" t="s">
        <v>16</v>
      </c>
      <c r="D64" s="24">
        <f>D62</f>
        <v>5002</v>
      </c>
      <c r="E64" s="5"/>
      <c r="F64" s="5">
        <f>D64*E64</f>
        <v>0</v>
      </c>
    </row>
    <row r="65" spans="1:7" ht="54.75" customHeight="1" x14ac:dyDescent="0.25">
      <c r="A65" s="43">
        <v>20</v>
      </c>
      <c r="B65" s="7" t="s">
        <v>51</v>
      </c>
      <c r="C65" s="6"/>
      <c r="D65" s="9"/>
      <c r="E65" s="5"/>
      <c r="F65" s="5"/>
    </row>
    <row r="66" spans="1:7" ht="23.25" customHeight="1" x14ac:dyDescent="0.25">
      <c r="A66" s="43"/>
      <c r="B66" s="8" t="s">
        <v>32</v>
      </c>
      <c r="C66" s="6" t="s">
        <v>2</v>
      </c>
      <c r="D66" s="9">
        <v>3</v>
      </c>
      <c r="E66" s="5"/>
      <c r="F66" s="5">
        <f>D66*E66</f>
        <v>0</v>
      </c>
    </row>
    <row r="67" spans="1:7" ht="87" customHeight="1" x14ac:dyDescent="0.25">
      <c r="A67" s="43">
        <v>21</v>
      </c>
      <c r="B67" s="7" t="s">
        <v>53</v>
      </c>
      <c r="C67" s="6"/>
      <c r="D67" s="9"/>
      <c r="E67" s="5"/>
      <c r="F67" s="5"/>
    </row>
    <row r="68" spans="1:7" ht="21.75" customHeight="1" x14ac:dyDescent="0.25">
      <c r="A68" s="43"/>
      <c r="B68" s="8" t="s">
        <v>54</v>
      </c>
      <c r="C68" s="6" t="s">
        <v>52</v>
      </c>
      <c r="D68" s="9">
        <v>1</v>
      </c>
      <c r="E68" s="5"/>
      <c r="F68" s="5">
        <f>D68*E68</f>
        <v>0</v>
      </c>
    </row>
    <row r="69" spans="1:7" ht="15.75" x14ac:dyDescent="0.25">
      <c r="A69" s="6"/>
      <c r="B69" s="15" t="s">
        <v>55</v>
      </c>
      <c r="C69" s="6"/>
      <c r="D69" s="9"/>
      <c r="E69" s="38"/>
      <c r="F69" s="16">
        <f>SUM(F48:F68)</f>
        <v>0</v>
      </c>
    </row>
    <row r="70" spans="1:7" ht="15.75" x14ac:dyDescent="0.25">
      <c r="A70" s="40" t="s">
        <v>56</v>
      </c>
      <c r="B70" s="41"/>
      <c r="C70" s="41"/>
      <c r="D70" s="41"/>
      <c r="E70" s="42"/>
      <c r="F70" s="39">
        <f>F13+F20+F44+F69</f>
        <v>0</v>
      </c>
    </row>
    <row r="71" spans="1:7" ht="15.75" x14ac:dyDescent="0.25">
      <c r="A71" s="40" t="s">
        <v>57</v>
      </c>
      <c r="B71" s="41"/>
      <c r="C71" s="41"/>
      <c r="D71" s="41"/>
      <c r="E71" s="42"/>
      <c r="F71" s="39">
        <f>(F70*20%)</f>
        <v>0</v>
      </c>
    </row>
    <row r="72" spans="1:7" ht="15.75" x14ac:dyDescent="0.25">
      <c r="A72" s="40" t="s">
        <v>58</v>
      </c>
      <c r="B72" s="41"/>
      <c r="C72" s="41"/>
      <c r="D72" s="41"/>
      <c r="E72" s="42"/>
      <c r="F72" s="39">
        <f>SUM(F70:F71)</f>
        <v>0</v>
      </c>
    </row>
    <row r="73" spans="1:7" ht="17.25" customHeight="1" x14ac:dyDescent="0.25">
      <c r="A73" s="52"/>
      <c r="B73" s="53"/>
      <c r="C73" s="53"/>
      <c r="D73" s="54" t="s">
        <v>65</v>
      </c>
      <c r="E73" s="54"/>
      <c r="F73" s="54"/>
      <c r="G73" s="51"/>
    </row>
    <row r="74" spans="1:7" x14ac:dyDescent="0.25">
      <c r="A74" s="51"/>
      <c r="B74" s="51"/>
      <c r="C74" s="51"/>
      <c r="D74" s="51"/>
      <c r="E74" s="51"/>
      <c r="F74" s="51"/>
    </row>
  </sheetData>
  <mergeCells count="28">
    <mergeCell ref="A6:F6"/>
    <mergeCell ref="A5:F5"/>
    <mergeCell ref="A4:F4"/>
    <mergeCell ref="D73:F73"/>
    <mergeCell ref="A65:A66"/>
    <mergeCell ref="A36:A37"/>
    <mergeCell ref="A9:A10"/>
    <mergeCell ref="A11:A12"/>
    <mergeCell ref="A16:A17"/>
    <mergeCell ref="A18:A19"/>
    <mergeCell ref="A24:A25"/>
    <mergeCell ref="A27:A28"/>
    <mergeCell ref="A30:A31"/>
    <mergeCell ref="A33:A34"/>
    <mergeCell ref="A53:A54"/>
    <mergeCell ref="A56:A57"/>
    <mergeCell ref="A59:A60"/>
    <mergeCell ref="A61:A62"/>
    <mergeCell ref="A63:A64"/>
    <mergeCell ref="A40:A41"/>
    <mergeCell ref="A42:A43"/>
    <mergeCell ref="A47:A48"/>
    <mergeCell ref="A49:A50"/>
    <mergeCell ref="A51:A52"/>
    <mergeCell ref="A70:E70"/>
    <mergeCell ref="A71:E71"/>
    <mergeCell ref="A72:E72"/>
    <mergeCell ref="A67:A68"/>
  </mergeCells>
  <pageMargins left="0.70866141732283472" right="0.70866141732283472" top="0.74803149606299213" bottom="0.74803149606299213" header="0.31496062992125984" footer="0.31496062992125984"/>
  <pageSetup paperSize="9" scale="6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EL GHABA HAUT ET BAS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pc</cp:lastModifiedBy>
  <dcterms:created xsi:type="dcterms:W3CDTF">2026-09-08T09:18:09Z</dcterms:created>
  <dcterms:modified xsi:type="dcterms:W3CDTF">2026-09-21T10:06:49Z</dcterms:modified>
</cp:coreProperties>
</file>