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FC8347AD-71AE-4F84-9B26-08F8C8FA9B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P Tafaouq" sheetId="1" r:id="rId1"/>
  </sheets>
  <externalReferences>
    <externalReference r:id="rId2"/>
  </externalReferences>
  <definedNames>
    <definedName name="_xlnm.Print_Titles" localSheetId="0">'EP Tafaouq'!$2:$6</definedName>
    <definedName name="_xlnm.Print_Area" localSheetId="0">'EP Tafaouq'!$A$1:$F$244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11" i="1"/>
  <c r="F12" i="1"/>
  <c r="F13" i="1"/>
  <c r="F14" i="1"/>
  <c r="F15" i="1"/>
  <c r="F16" i="1"/>
  <c r="F17" i="1"/>
  <c r="F18" i="1"/>
  <c r="F19" i="1"/>
  <c r="F21" i="1"/>
  <c r="F22" i="1"/>
  <c r="F24" i="1"/>
  <c r="F25" i="1"/>
  <c r="F26" i="1"/>
  <c r="F27" i="1"/>
  <c r="F28" i="1"/>
  <c r="F29" i="1"/>
  <c r="F30" i="1"/>
  <c r="F31" i="1"/>
  <c r="F33" i="1"/>
  <c r="F34" i="1"/>
  <c r="F35" i="1"/>
  <c r="F37" i="1"/>
  <c r="F38" i="1"/>
  <c r="F40" i="1"/>
  <c r="F41" i="1"/>
  <c r="F42" i="1"/>
  <c r="F43" i="1"/>
  <c r="F44" i="1"/>
  <c r="F45" i="1"/>
  <c r="F46" i="1"/>
  <c r="F47" i="1"/>
  <c r="F48" i="1"/>
  <c r="F49" i="1"/>
  <c r="F50" i="1"/>
  <c r="F51" i="1"/>
  <c r="F54" i="1"/>
  <c r="F55" i="1"/>
  <c r="F56" i="1"/>
  <c r="F57" i="1"/>
  <c r="F58" i="1"/>
  <c r="F59" i="1"/>
  <c r="F225" i="1" s="1"/>
  <c r="F61" i="1"/>
  <c r="F62" i="1"/>
  <c r="F63" i="1"/>
  <c r="F74" i="1" s="1"/>
  <c r="F226" i="1" s="1"/>
  <c r="F64" i="1"/>
  <c r="F65" i="1"/>
  <c r="F66" i="1"/>
  <c r="F67" i="1"/>
  <c r="F68" i="1"/>
  <c r="F69" i="1"/>
  <c r="F70" i="1"/>
  <c r="F71" i="1"/>
  <c r="F72" i="1"/>
  <c r="F73" i="1"/>
  <c r="F77" i="1"/>
  <c r="F78" i="1"/>
  <c r="F79" i="1"/>
  <c r="F80" i="1"/>
  <c r="F81" i="1"/>
  <c r="F82" i="1"/>
  <c r="F83" i="1"/>
  <c r="F84" i="1"/>
  <c r="F85" i="1"/>
  <c r="F86" i="1"/>
  <c r="F87" i="1"/>
  <c r="F227" i="1" s="1"/>
  <c r="F89" i="1"/>
  <c r="F90" i="1"/>
  <c r="F91" i="1"/>
  <c r="F93" i="1"/>
  <c r="F94" i="1"/>
  <c r="F95" i="1"/>
  <c r="F96" i="1"/>
  <c r="F98" i="1"/>
  <c r="F99" i="1"/>
  <c r="F100" i="1"/>
  <c r="F101" i="1"/>
  <c r="F102" i="1"/>
  <c r="F103" i="1"/>
  <c r="F104" i="1"/>
  <c r="F106" i="1"/>
  <c r="F107" i="1"/>
  <c r="F108" i="1"/>
  <c r="F109" i="1"/>
  <c r="F110" i="1"/>
  <c r="F111" i="1"/>
  <c r="F112" i="1"/>
  <c r="F113" i="1"/>
  <c r="F114" i="1"/>
  <c r="F115" i="1"/>
  <c r="F117" i="1"/>
  <c r="F118" i="1"/>
  <c r="F119" i="1"/>
  <c r="F120" i="1"/>
  <c r="F121" i="1"/>
  <c r="F122" i="1"/>
  <c r="F125" i="1"/>
  <c r="F126" i="1"/>
  <c r="F127" i="1"/>
  <c r="F128" i="1"/>
  <c r="F129" i="1"/>
  <c r="F131" i="1"/>
  <c r="F132" i="1"/>
  <c r="F133" i="1"/>
  <c r="F134" i="1"/>
  <c r="F135" i="1"/>
  <c r="F136" i="1"/>
  <c r="F137" i="1"/>
  <c r="F139" i="1"/>
  <c r="F140" i="1"/>
  <c r="F142" i="1"/>
  <c r="F143" i="1"/>
  <c r="F144" i="1"/>
  <c r="F145" i="1"/>
  <c r="F146" i="1"/>
  <c r="F147" i="1"/>
  <c r="F148" i="1"/>
  <c r="F149" i="1"/>
  <c r="F150" i="1"/>
  <c r="F151" i="1"/>
  <c r="F152" i="1"/>
  <c r="F155" i="1"/>
  <c r="F156" i="1"/>
  <c r="F157" i="1"/>
  <c r="F159" i="1"/>
  <c r="F160" i="1"/>
  <c r="F161" i="1"/>
  <c r="F162" i="1"/>
  <c r="F164" i="1"/>
  <c r="F165" i="1"/>
  <c r="F167" i="1"/>
  <c r="F168" i="1"/>
  <c r="F170" i="1"/>
  <c r="F171" i="1"/>
  <c r="F173" i="1"/>
  <c r="F174" i="1"/>
  <c r="F175" i="1"/>
  <c r="F176" i="1"/>
  <c r="F178" i="1"/>
  <c r="F179" i="1"/>
  <c r="F180" i="1"/>
  <c r="F181" i="1"/>
  <c r="F182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201" i="1"/>
  <c r="F202" i="1"/>
  <c r="F203" i="1"/>
  <c r="F204" i="1"/>
  <c r="F205" i="1"/>
  <c r="F206" i="1"/>
  <c r="F207" i="1"/>
  <c r="F230" i="1" s="1"/>
  <c r="F209" i="1"/>
  <c r="F210" i="1"/>
  <c r="F211" i="1"/>
  <c r="F222" i="1" s="1"/>
  <c r="F231" i="1" s="1"/>
  <c r="F212" i="1"/>
  <c r="F213" i="1"/>
  <c r="F214" i="1"/>
  <c r="F215" i="1"/>
  <c r="F216" i="1"/>
  <c r="F217" i="1"/>
  <c r="F218" i="1"/>
  <c r="F219" i="1"/>
  <c r="F220" i="1"/>
  <c r="F221" i="1"/>
  <c r="A210" i="1" l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156" i="1"/>
  <c r="A157" i="1" s="1"/>
  <c r="A158" i="1" s="1"/>
  <c r="A161" i="1" s="1"/>
  <c r="A162" i="1" s="1"/>
  <c r="A163" i="1" s="1"/>
  <c r="A166" i="1" s="1"/>
  <c r="A169" i="1" s="1"/>
  <c r="A172" i="1" s="1"/>
  <c r="A177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D185" i="1"/>
  <c r="F185" i="1" s="1"/>
  <c r="D184" i="1"/>
  <c r="F184" i="1" s="1"/>
  <c r="D183" i="1"/>
  <c r="F183" i="1" s="1"/>
  <c r="D123" i="1"/>
  <c r="F123" i="1" s="1"/>
  <c r="F153" i="1" s="1"/>
  <c r="F228" i="1" s="1"/>
  <c r="A90" i="1"/>
  <c r="A91" i="1" s="1"/>
  <c r="A92" i="1" s="1"/>
  <c r="A95" i="1" s="1"/>
  <c r="A96" i="1" s="1"/>
  <c r="A97" i="1" s="1"/>
  <c r="A105" i="1" s="1"/>
  <c r="A78" i="1"/>
  <c r="A79" i="1" s="1"/>
  <c r="A80" i="1" s="1"/>
  <c r="A81" i="1" s="1"/>
  <c r="A82" i="1" s="1"/>
  <c r="A83" i="1" s="1"/>
  <c r="A84" i="1" s="1"/>
  <c r="A85" i="1" s="1"/>
  <c r="A86" i="1" s="1"/>
  <c r="A62" i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3" i="1" s="1"/>
  <c r="A28" i="1" s="1"/>
  <c r="A29" i="1" s="1"/>
  <c r="A30" i="1" s="1"/>
  <c r="A31" i="1" s="1"/>
  <c r="A32" i="1" s="1"/>
  <c r="A36" i="1" s="1"/>
  <c r="A39" i="1" s="1"/>
  <c r="A44" i="1" s="1"/>
  <c r="A45" i="1" s="1"/>
  <c r="A46" i="1" s="1"/>
  <c r="A47" i="1" s="1"/>
  <c r="A48" i="1" s="1"/>
  <c r="A49" i="1" s="1"/>
  <c r="A50" i="1" s="1"/>
  <c r="A51" i="1" s="1"/>
  <c r="D10" i="1"/>
  <c r="F10" i="1" s="1"/>
  <c r="F52" i="1" s="1"/>
  <c r="F224" i="1" s="1"/>
  <c r="F199" i="1" l="1"/>
  <c r="F229" i="1" s="1"/>
  <c r="F233" i="1" s="1"/>
  <c r="F234" i="1" s="1"/>
  <c r="F235" i="1" s="1"/>
  <c r="A110" i="1"/>
  <c r="A111" i="1" s="1"/>
  <c r="A112" i="1" s="1"/>
  <c r="A113" i="1" s="1"/>
  <c r="A114" i="1" s="1"/>
  <c r="A115" i="1" s="1"/>
  <c r="A116" i="1" s="1"/>
  <c r="A124" i="1" s="1"/>
  <c r="A127" i="1" s="1"/>
  <c r="A128" i="1" s="1"/>
  <c r="A129" i="1" s="1"/>
  <c r="A130" i="1" s="1"/>
  <c r="A135" i="1" s="1"/>
  <c r="A136" i="1" s="1"/>
  <c r="A137" i="1" s="1"/>
  <c r="A138" i="1" s="1"/>
  <c r="A141" i="1" s="1"/>
  <c r="A144" i="1" s="1"/>
  <c r="A145" i="1" s="1"/>
  <c r="A146" i="1" s="1"/>
  <c r="A147" i="1" s="1"/>
  <c r="A148" i="1" s="1"/>
  <c r="A149" i="1" s="1"/>
  <c r="A150" i="1" s="1"/>
  <c r="A151" i="1" s="1"/>
  <c r="A152" i="1" s="1"/>
</calcChain>
</file>

<file path=xl/sharedStrings.xml><?xml version="1.0" encoding="utf-8"?>
<sst xmlns="http://schemas.openxmlformats.org/spreadsheetml/2006/main" count="425" uniqueCount="246">
  <si>
    <t>BORDEREAU DES PRIX - DETAIL ESTIMATIF</t>
  </si>
  <si>
    <t>N°</t>
  </si>
  <si>
    <t>U</t>
  </si>
  <si>
    <t>Quantité</t>
  </si>
  <si>
    <t>Désignation des prestations</t>
  </si>
  <si>
    <t xml:space="preserve">Unité </t>
  </si>
  <si>
    <t>Prix Total</t>
  </si>
  <si>
    <t>RECAPITULATIF GENERAL</t>
  </si>
  <si>
    <t>Montant du rabais en valeur</t>
  </si>
  <si>
    <t>Montant de majoration en valeur</t>
  </si>
  <si>
    <t xml:space="preserve">Prix Unitaire </t>
  </si>
  <si>
    <r>
      <t>Total</t>
    </r>
    <r>
      <rPr>
        <b/>
        <sz val="10"/>
        <rFont val="Calibri"/>
        <family val="2"/>
        <scheme val="minor"/>
      </rPr>
      <t xml:space="preserve"> Hors Taxe</t>
    </r>
    <r>
      <rPr>
        <sz val="10"/>
        <rFont val="Calibri"/>
        <family val="2"/>
        <scheme val="minor"/>
      </rPr>
      <t xml:space="preserve"> ……………………………...…………………………………………………………………………………….…………………………………………………………………………………………………………….…………………………………</t>
    </r>
  </si>
  <si>
    <r>
      <t>Total</t>
    </r>
    <r>
      <rPr>
        <b/>
        <sz val="10"/>
        <rFont val="Calibri"/>
        <family val="2"/>
        <scheme val="minor"/>
      </rPr>
      <t xml:space="preserve"> TVA 20%</t>
    </r>
    <r>
      <rPr>
        <sz val="10"/>
        <rFont val="Calibri"/>
        <family val="2"/>
        <scheme val="minor"/>
      </rPr>
      <t xml:space="preserve"> ……………………………...………………………………………………………………..…………………………………………………………………………………………….…………………………………</t>
    </r>
  </si>
  <si>
    <r>
      <t xml:space="preserve">Total </t>
    </r>
    <r>
      <rPr>
        <b/>
        <sz val="10"/>
        <rFont val="Calibri"/>
        <family val="2"/>
        <scheme val="minor"/>
      </rPr>
      <t>T.T.C</t>
    </r>
    <r>
      <rPr>
        <sz val="10"/>
        <rFont val="Calibri"/>
        <family val="2"/>
        <scheme val="minor"/>
      </rPr>
      <t xml:space="preserve"> ……………………………...……………………………………………………………………………………….…………………………………………………………………………………….…………………………………</t>
    </r>
  </si>
  <si>
    <t xml:space="preserve">GROS ŒUVRES </t>
  </si>
  <si>
    <t xml:space="preserve">Fouilles en pleine masse dans tout terrain y compris rocher </t>
  </si>
  <si>
    <t>m³</t>
  </si>
  <si>
    <t>Fouilles en puits, en tranchées et en rigoles dans tout terrain y compris rocher</t>
  </si>
  <si>
    <t>Mise en remblai ou évacuation à la décharge publique</t>
  </si>
  <si>
    <t xml:space="preserve">Béton de propreté </t>
  </si>
  <si>
    <t xml:space="preserve">Gros Béton </t>
  </si>
  <si>
    <t>m²</t>
  </si>
  <si>
    <t>Kg</t>
  </si>
  <si>
    <t>ml</t>
  </si>
  <si>
    <t>Ens</t>
  </si>
  <si>
    <t>Renformis en béton</t>
  </si>
  <si>
    <t>Couronnement d'acrotère y compris façon de larmier</t>
  </si>
  <si>
    <t xml:space="preserve">Dallette couvre joint </t>
  </si>
  <si>
    <t>ETANCHEITE</t>
  </si>
  <si>
    <t>Forme de pente et chape de lissage y compris gorge pour solins</t>
  </si>
  <si>
    <t>Etanchéité légère pour salles d'eau</t>
  </si>
  <si>
    <t>Gargouille en plomb de tous diamètres y compris crapaudine</t>
  </si>
  <si>
    <t>REVETEMENTS ET FAUX PLAFONDS</t>
  </si>
  <si>
    <t>Revêtement mural en carreaux de faïence</t>
  </si>
  <si>
    <t xml:space="preserve">MENUISERIE BOIS -ALUMINIUM-METALLIQUE </t>
  </si>
  <si>
    <t>Plaques signalétiques pour bureaux et salles</t>
  </si>
  <si>
    <t>ELECTRICITE - LUSTRERIE</t>
  </si>
  <si>
    <t>Branchement au réseau d'électricité</t>
  </si>
  <si>
    <t>Boite de coupure</t>
  </si>
  <si>
    <t>Boite de distribution</t>
  </si>
  <si>
    <t>Tableau de protection générale (TGBT)</t>
  </si>
  <si>
    <t>Mise à la terre</t>
  </si>
  <si>
    <t>Liaison équipotentielle secondaire</t>
  </si>
  <si>
    <t>Liaison équipotentielle principale</t>
  </si>
  <si>
    <t>Bloc de télécommande d'éclairage de sécurité</t>
  </si>
  <si>
    <t>Bloc de balisage de sécurité non permanent</t>
  </si>
  <si>
    <t>Blocs autonome d'ambiance 360 lm</t>
  </si>
  <si>
    <t>Sonnerie pour logement</t>
  </si>
  <si>
    <t>Sirène</t>
  </si>
  <si>
    <t>Lampadaire</t>
  </si>
  <si>
    <t>Armoire répartiteur informatique 42 U</t>
  </si>
  <si>
    <t>Sous répartiteur informatique</t>
  </si>
  <si>
    <t>Prise de Télévision y/c câblage</t>
  </si>
  <si>
    <t>Prise Informatique / téléphonique y/c câblage</t>
  </si>
  <si>
    <t>Mini commutateur</t>
  </si>
  <si>
    <t>Déclencheurs manuels d'incendie</t>
  </si>
  <si>
    <t>PLOMBERIE-SANITAIRE</t>
  </si>
  <si>
    <t>WC à l'anglaise</t>
  </si>
  <si>
    <t>WC à la turque</t>
  </si>
  <si>
    <t>WC à l’anglaise pour PMR y compris lavabo</t>
  </si>
  <si>
    <t>Lavabo vasque</t>
  </si>
  <si>
    <t>Lavabo sur colonne</t>
  </si>
  <si>
    <t>Evier à 2 bacs et égouttoir</t>
  </si>
  <si>
    <t>Robinet d'arrosage</t>
  </si>
  <si>
    <t>Branchement au réseau eau potable y/c frais de branchement</t>
  </si>
  <si>
    <t>Vannes d'arrêt tout diamètre sous regard</t>
  </si>
  <si>
    <t>Collecteurs de distribution</t>
  </si>
  <si>
    <t>Coffret pour collecteurs</t>
  </si>
  <si>
    <t>Purgeur automatique</t>
  </si>
  <si>
    <t>Tuyauterie en PEHD - PN16</t>
  </si>
  <si>
    <t>Chauffe-eau solaire de capacite 300 L y compris pompe</t>
  </si>
  <si>
    <t>RIA (Robinet d'Incendie Armé) DN 25</t>
  </si>
  <si>
    <t>Tube en acier galvanisé Ø 40/50mm</t>
  </si>
  <si>
    <t>Extincteur portatif à poudre polyvalente de 6kg</t>
  </si>
  <si>
    <t>Extincteur portatif à CO2 5 kg</t>
  </si>
  <si>
    <t>Poteau d'incendie</t>
  </si>
  <si>
    <t xml:space="preserve">PEINTURE </t>
  </si>
  <si>
    <t>Peinture vinylique extérieure</t>
  </si>
  <si>
    <t>Peinture vinylique sur murs et plafonds intérieurs</t>
  </si>
  <si>
    <t>Peinture glycérophtalique laquée sur murs et plafonds intérieurs</t>
  </si>
  <si>
    <t>Peinture glycérophtalique laquée sur menuiserie bois</t>
  </si>
  <si>
    <t>Peinture glycérophtalique laquée sur menuiserie métallique</t>
  </si>
  <si>
    <t>Canalisations en buses de PVC pour évacuation</t>
  </si>
  <si>
    <t>A/Diamètre 200</t>
  </si>
  <si>
    <t>B/Diamètre 315</t>
  </si>
  <si>
    <t>Regards visitables ou non visitables pour évacuation</t>
  </si>
  <si>
    <t>A/De 40 X 40</t>
  </si>
  <si>
    <t>B/De 50 X 50</t>
  </si>
  <si>
    <t>C/De 60 X 60</t>
  </si>
  <si>
    <t>D/De 80 X 80</t>
  </si>
  <si>
    <t>ens</t>
  </si>
  <si>
    <t xml:space="preserve">Tableau de protection </t>
  </si>
  <si>
    <t xml:space="preserve">Cable U 1000 RO 2V </t>
  </si>
  <si>
    <t xml:space="preserve">Foyer lumineux </t>
  </si>
  <si>
    <t>D/Double allumage étanche</t>
  </si>
  <si>
    <t>F/Bouton poussoir</t>
  </si>
  <si>
    <t>A/Foyer simple allumage</t>
  </si>
  <si>
    <t>B/Foyer simple allumage étanche</t>
  </si>
  <si>
    <t>C/Foyer double allumage</t>
  </si>
  <si>
    <t>E/ Foyer va et vient</t>
  </si>
  <si>
    <t>G/Foyer complémentaire</t>
  </si>
  <si>
    <t xml:space="preserve">Prise de courant </t>
  </si>
  <si>
    <t>A/Prise 2x16A+T</t>
  </si>
  <si>
    <t>B/Prise 2x16A+T Etanche</t>
  </si>
  <si>
    <t xml:space="preserve">Plafonnier LED </t>
  </si>
  <si>
    <t>A/Plafonnier de 60x60 cm (40W)</t>
  </si>
  <si>
    <t>B/Plafonnier de 30x30 cm (30W)</t>
  </si>
  <si>
    <t>A/Ø 40 à 50mm</t>
  </si>
  <si>
    <t>B/Ø 75mm</t>
  </si>
  <si>
    <t>C/Ø 100 à 110 mm</t>
  </si>
  <si>
    <t>D/Ø 125mm</t>
  </si>
  <si>
    <t>A/ de 20x20cm</t>
  </si>
  <si>
    <t>B/ de 15x15cm</t>
  </si>
  <si>
    <t>A/Collecteur 7 à 9 départs</t>
  </si>
  <si>
    <t>B/Collecteur 2 à 6 départs</t>
  </si>
  <si>
    <t>Tuyauterie en polypropylène Randon (PPR)</t>
  </si>
  <si>
    <t>B/Ø 16/20 mm</t>
  </si>
  <si>
    <t>Tuyauterie en polyéthylène réticule (PER)</t>
  </si>
  <si>
    <t>A/Ø 25 à 32</t>
  </si>
  <si>
    <t>B/Ø 40 à 63</t>
  </si>
  <si>
    <t>A/Ø20 à 50</t>
  </si>
  <si>
    <t>B/Ø63 à 110</t>
  </si>
  <si>
    <t xml:space="preserve">Plancher Hourdis </t>
  </si>
  <si>
    <t>C/Plancher Hourdis  Ep= 16+4 à 5</t>
  </si>
  <si>
    <t xml:space="preserve">Cloison simple en agglos creux </t>
  </si>
  <si>
    <t>A/Cloison de 20 cm</t>
  </si>
  <si>
    <t>B/Cloison de 15 cm</t>
  </si>
  <si>
    <t>C/Cloison de 10 cm</t>
  </si>
  <si>
    <t xml:space="preserve">Alimentation </t>
  </si>
  <si>
    <t>C/ Système détection incendie</t>
  </si>
  <si>
    <t>D/Répartiteur informatique et téléphonique</t>
  </si>
  <si>
    <t xml:space="preserve">Regards de tirage </t>
  </si>
  <si>
    <t xml:space="preserve">Tube annelé double paroi </t>
  </si>
  <si>
    <t>A/De 60 X 60</t>
  </si>
  <si>
    <t>A/De 80 X 80</t>
  </si>
  <si>
    <t>A/Ø 110</t>
  </si>
  <si>
    <t>B/Ø 75</t>
  </si>
  <si>
    <t xml:space="preserve">Siphon du sol </t>
  </si>
  <si>
    <t>Remblai d'apport</t>
  </si>
  <si>
    <t xml:space="preserve">Robinet de puisage </t>
  </si>
  <si>
    <t>Arase étanche</t>
  </si>
  <si>
    <t>Caniveau en béton de 40 cm de largeur</t>
  </si>
  <si>
    <t>A/Plancher Hourdis Ep= 25+5 à 7</t>
  </si>
  <si>
    <t>B/Plancher Hourdis Ep= 20+5 à 7</t>
  </si>
  <si>
    <t xml:space="preserve">Double cloison en briques creuses </t>
  </si>
  <si>
    <t>Traitement des joints de dilatation y/c couvre joint</t>
  </si>
  <si>
    <t>Coffret pour compteur</t>
  </si>
  <si>
    <t>A/Coffret triphasé 4 fils</t>
  </si>
  <si>
    <t>B/Coffret monophasé 2 fils</t>
  </si>
  <si>
    <t>A/Chauffe-eau électrique</t>
  </si>
  <si>
    <t>B/Chauffe-eau solaire</t>
  </si>
  <si>
    <t>A/Ø 13/16 mm</t>
  </si>
  <si>
    <t>Chauffe-eau électrique à accumulation de capacité 50 L</t>
  </si>
  <si>
    <t>Peinture griffée y compris dressage au mortier ciment.</t>
  </si>
  <si>
    <r>
      <t xml:space="preserve">Total 100 -GROS ŒUVRE </t>
    </r>
    <r>
      <rPr>
        <b/>
        <sz val="5"/>
        <rFont val="Calibri"/>
        <family val="2"/>
        <scheme val="minor"/>
      </rPr>
      <t>…........................................................................................................................................................................................................................................................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</si>
  <si>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Total 200 -ETANCHEITE </t>
    </r>
    <r>
      <rPr>
        <b/>
        <sz val="5"/>
        <rFont val="Calibri"/>
        <family val="2"/>
        <scheme val="minor"/>
      </rPr>
      <t>…........................................................................................................................................................................................................................................................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</si>
  <si>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Total 300 - REVETEMENTS ET FAUX PLAFONDS </t>
    </r>
    <r>
      <rPr>
        <b/>
        <sz val="5"/>
        <rFont val="Calibri"/>
        <family val="2"/>
        <scheme val="minor"/>
      </rPr>
      <t>…........................................................................................................................................................................................................................................................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</si>
  <si>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 Total 400 - MENUISERIE BOIS -ALUMINIUM-METALLIQUE </t>
    </r>
    <r>
      <rPr>
        <b/>
        <sz val="5"/>
        <rFont val="Calibri"/>
        <family val="2"/>
        <scheme val="minor"/>
      </rPr>
      <t>…........................................................................................................................................................................................................................................................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</si>
  <si>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Total 500- ELECTRICITE - LUSTRERIE </t>
    </r>
    <r>
      <rPr>
        <b/>
        <sz val="5"/>
        <rFont val="Calibri"/>
        <family val="2"/>
        <scheme val="minor"/>
      </rPr>
      <t>…........................................................................................................................................................................................................................................................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</si>
  <si>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Total 600- PLOMBERIE-SANITAIRE </t>
    </r>
    <r>
      <rPr>
        <b/>
        <sz val="5"/>
        <rFont val="Calibri"/>
        <family val="2"/>
        <scheme val="minor"/>
      </rPr>
      <t>…........................................................................................................................................................................................................................................................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</si>
  <si>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Total 700 - PEINTURE VITRERIE </t>
    </r>
    <r>
      <rPr>
        <b/>
        <sz val="5"/>
        <rFont val="Calibri"/>
        <family val="2"/>
        <scheme val="minor"/>
      </rPr>
      <t>…........................................................................................................................................................................................................................................................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</si>
  <si>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Total 800- TERRAINS DE SPORTS ET AMENAGEMENTS EXTERIEURS </t>
    </r>
    <r>
      <rPr>
        <b/>
        <sz val="5"/>
        <rFont val="Calibri"/>
        <family val="2"/>
        <scheme val="minor"/>
      </rPr>
      <t>…........................................................................................................................................................................................................................................................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</si>
  <si>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Etanchéité bicouche auto-protégée</t>
  </si>
  <si>
    <t>Béton cyclopéen en fondation</t>
  </si>
  <si>
    <t>Béton en fondations pour tout ouvrage</t>
  </si>
  <si>
    <t>Branchement au réseau d'assainissement</t>
  </si>
  <si>
    <t>Béton en élévation pour tout ouvrage</t>
  </si>
  <si>
    <t>Aciers à haute adhérence en fondations pour tout ouvrage</t>
  </si>
  <si>
    <t>Aciers à Haute Adhérence en élévation pour tout ouvrage</t>
  </si>
  <si>
    <t>A/Double cloison 15 cm+10 cm</t>
  </si>
  <si>
    <t>D/Cloison de 7 cm</t>
  </si>
  <si>
    <t>Enduit exterieur au mortier de ciment y/c joint creux</t>
  </si>
  <si>
    <t>Béton arme pour dallettes et paillasse y/c aciers</t>
  </si>
  <si>
    <t>Etanchéité des reliefs en bicouche auto-protégée</t>
  </si>
  <si>
    <t>Revêtement de sol en granito poli 50% blanc teinte et cire y compris plinthe</t>
  </si>
  <si>
    <t>Revêtement sol en carreaux de gres cerame y compris plinthe</t>
  </si>
  <si>
    <t>Marches et contre marches en granito poli 50% blanc teinte et cire y compris plinthe</t>
  </si>
  <si>
    <t>Marche et contre marche en marbre y compris plinthes</t>
  </si>
  <si>
    <t xml:space="preserve">Revêtement de paillasses en granit </t>
  </si>
  <si>
    <t>Porte pleine a lames</t>
  </si>
  <si>
    <t>Porte en bois coupe-feu 1/2h + ferme porte</t>
  </si>
  <si>
    <t xml:space="preserve">Placard en panneaux en particules de parement stratifies </t>
  </si>
  <si>
    <t>Mat porte drapeau y/c peinture</t>
  </si>
  <si>
    <t>A/Section 5G 35 mm²</t>
  </si>
  <si>
    <t>B/Section 5G 25 mm²</t>
  </si>
  <si>
    <t>C/Section 5G 16 mm²</t>
  </si>
  <si>
    <t>D/Section 5G 10 mm²</t>
  </si>
  <si>
    <t>E/Section 5G 6 mm²</t>
  </si>
  <si>
    <t>F/Section 3G 10 mm²</t>
  </si>
  <si>
    <t>G/Section 3G 6 mm²</t>
  </si>
  <si>
    <t xml:space="preserve">Support de vidéo projecteur y compris accessoires </t>
  </si>
  <si>
    <t>Applique torche décoratif</t>
  </si>
  <si>
    <t>Equipement d'alarme type 4</t>
  </si>
  <si>
    <t>Chutes et collecteurs de vidange en PVC</t>
  </si>
  <si>
    <t>Enseigne trilingue en arabe, français et tifinagh en Laiton</t>
  </si>
  <si>
    <t>Split system 12000 BTU/H</t>
  </si>
  <si>
    <t>Ensemble de surveillance complet</t>
  </si>
  <si>
    <t>Mur de cloture façade principale</t>
  </si>
  <si>
    <t>Equipement de terrain omnisport</t>
  </si>
  <si>
    <t>Banc de jardin prefabrique en beton lisse</t>
  </si>
  <si>
    <t>Fourniture et plantation du palmier washingtonia hauteur de stip 3m</t>
  </si>
  <si>
    <t>Fourniture et plantation des oliviers hauteur de stip 3m</t>
  </si>
  <si>
    <t>Engazonnement</t>
  </si>
  <si>
    <t xml:space="preserve">TERRAINS DE SPORTS ET AMENAGEMENTS EXTERIEURS </t>
  </si>
  <si>
    <t>Hérrisonnage en pierres sèches de 20 cm</t>
  </si>
  <si>
    <t>Forme en béton de 13 cm d’épaisseur y compris aciers</t>
  </si>
  <si>
    <t>B/Double cloison 10 cm+10 cm</t>
  </si>
  <si>
    <t>Enduit intérieur au mortier de ciment y/c baguette d’angle</t>
  </si>
  <si>
    <t>Enduit intérieur au plâtre taloche</t>
  </si>
  <si>
    <t>Revêtement sol en carreaux de grès cérame antidérapant y compris plinthe</t>
  </si>
  <si>
    <t>Revêtement sol en résine époxy y compris plinthe</t>
  </si>
  <si>
    <t>Revêtement mural en gravier résine</t>
  </si>
  <si>
    <t>Main courante en gravier résine</t>
  </si>
  <si>
    <t>Habillage des façades de parement en pierres taillées</t>
  </si>
  <si>
    <t>Faux plafond et fausses poutres en staff lisse y/c joint creux et motifs decoratifs</t>
  </si>
  <si>
    <t>Faux plafond en staff lisse hydrofuge y compris joint creux et motifs décoratifs</t>
  </si>
  <si>
    <t>Porte métallique</t>
  </si>
  <si>
    <t>Grille de protection métallique</t>
  </si>
  <si>
    <t>Garde-corps métalliques</t>
  </si>
  <si>
    <t>Fenêtre, porte fenêtre et châssis en aluminium y compris vitrage</t>
  </si>
  <si>
    <t>C/Plafonnier LED étanche (24W )</t>
  </si>
  <si>
    <t>D/Plafonnier LED suspendu</t>
  </si>
  <si>
    <t>Projecteur LED étanche 100W</t>
  </si>
  <si>
    <t>Bloc autonome d’alarme sonore principale BAAS type PR</t>
  </si>
  <si>
    <t>Blocs autonomes d’Alarme sonore satellites (BAAS type sa)</t>
  </si>
  <si>
    <t>Nourrice de distribution eau potable</t>
  </si>
  <si>
    <t>Receveur douche</t>
  </si>
  <si>
    <t>Lavabo collectif</t>
  </si>
  <si>
    <t>Mur de clôture des autres façades et mitoyen</t>
  </si>
  <si>
    <t>Dallage pour terrain de sport y compris traçage</t>
  </si>
  <si>
    <t>Dallage en béton brosse</t>
  </si>
  <si>
    <t>Dallage en béton désactivé</t>
  </si>
  <si>
    <t>Revêtement de sol en pavés autobloquants</t>
  </si>
  <si>
    <t>Bordure de trottoir T1</t>
  </si>
  <si>
    <t>Apport et mise en place de la terre végétale</t>
  </si>
  <si>
    <r>
      <t>m</t>
    </r>
    <r>
      <rPr>
        <vertAlign val="superscript"/>
        <sz val="10"/>
        <rFont val="Calibri"/>
        <family val="2"/>
        <scheme val="minor"/>
      </rPr>
      <t>3</t>
    </r>
  </si>
  <si>
    <r>
      <t>m</t>
    </r>
    <r>
      <rPr>
        <vertAlign val="superscript"/>
        <sz val="10"/>
        <rFont val="Calibri"/>
        <family val="2"/>
        <scheme val="minor"/>
      </rPr>
      <t>2</t>
    </r>
  </si>
  <si>
    <r>
      <t xml:space="preserve">Objet : Travaux de construction de l’école primaire </t>
    </r>
    <r>
      <rPr>
        <b/>
        <sz val="10"/>
        <rFont val="Calibri"/>
        <family val="2"/>
        <scheme val="minor"/>
      </rPr>
      <t>TAFAOUQ</t>
    </r>
    <r>
      <rPr>
        <sz val="10"/>
        <rFont val="Calibri"/>
        <family val="2"/>
        <scheme val="minor"/>
      </rPr>
      <t xml:space="preserve"> à M</t>
    </r>
    <r>
      <rPr>
        <b/>
        <sz val="10"/>
        <rFont val="Calibri"/>
        <family val="2"/>
        <scheme val="minor"/>
      </rPr>
      <t>hamid sud</t>
    </r>
    <r>
      <rPr>
        <sz val="10"/>
        <rFont val="Calibri"/>
        <family val="2"/>
        <scheme val="minor"/>
      </rPr>
      <t xml:space="preserve"> arrondissement </t>
    </r>
    <r>
      <rPr>
        <b/>
        <sz val="10"/>
        <rFont val="Calibri"/>
        <family val="2"/>
        <scheme val="minor"/>
      </rPr>
      <t xml:space="preserve">Ménara </t>
    </r>
    <r>
      <rPr>
        <sz val="10"/>
        <rFont val="Calibri"/>
        <family val="2"/>
        <scheme val="minor"/>
      </rPr>
      <t>relevant de la direction provinciale de Marrakech en lot unique</t>
    </r>
  </si>
  <si>
    <t>Rabais en :       …........       %</t>
  </si>
  <si>
    <t>Majoration en:       …..........    %</t>
  </si>
  <si>
    <t>…......................</t>
  </si>
  <si>
    <t>…..................</t>
  </si>
  <si>
    <t xml:space="preserve">Montant total definitif Après Rabais ou majoration </t>
  </si>
  <si>
    <t>…...................</t>
  </si>
  <si>
    <t>Signature du concurrent</t>
  </si>
  <si>
    <r>
      <t xml:space="preserve">Appel d'offres ouvert  national « Au rabais ou à majoration » N°: </t>
    </r>
    <r>
      <rPr>
        <b/>
        <sz val="10"/>
        <rFont val="Calibri"/>
        <family val="2"/>
        <scheme val="minor"/>
      </rPr>
      <t>116/INV/2026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</si>
</sst>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_ ;\-#,##0.00\ "/>
    <numFmt numFmtId="166" formatCode="0.0"/>
    <numFmt numFmtId="167" formatCode="#,##0.00&quot; &quot;\ "/>
    <numFmt numFmtId="168" formatCode="&quot;د.م.&quot;\ #,##0_-;[Red]&quot;د.م.&quot;\ #,##0\-"/>
    <numFmt numFmtId="169" formatCode="_-* #,##0.00\ _F_-;\-* #,##0.00\ _F_-;_-* &quot;-&quot;??\ _F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5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color rgb="FF000000"/>
      <name val="Arimo"/>
    </font>
    <font>
      <b/>
      <u/>
      <sz val="10"/>
      <name val="Calibri"/>
      <family val="2"/>
      <scheme val="minor"/>
    </font>
    <font>
      <sz val="11"/>
      <name val="Times New Roman"/>
      <family val="1"/>
    </font>
    <font>
      <vertAlign val="superscript"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1" fontId="2" fillId="2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3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0" fontId="2" fillId="0" borderId="0" applyFont="0" applyFill="0" applyBorder="0" applyAlignment="0" applyProtection="0"/>
    <xf numFmtId="0" fontId="1" fillId="0" borderId="0"/>
    <xf numFmtId="40" fontId="2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168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9">
    <xf numFmtId="0" fontId="0" fillId="0" borderId="0" xfId="0"/>
    <xf numFmtId="165" fontId="8" fillId="0" borderId="1" xfId="1" applyNumberFormat="1" applyFont="1" applyFill="1" applyBorder="1" applyAlignment="1">
      <alignment horizontal="center" vertical="center"/>
    </xf>
    <xf numFmtId="165" fontId="8" fillId="0" borderId="0" xfId="1" applyNumberFormat="1" applyFont="1" applyFill="1" applyBorder="1" applyAlignment="1">
      <alignment horizontal="center" vertical="center"/>
    </xf>
    <xf numFmtId="165" fontId="9" fillId="0" borderId="1" xfId="1" applyNumberFormat="1" applyFont="1" applyFill="1" applyBorder="1" applyAlignment="1">
      <alignment horizontal="center" vertical="center"/>
    </xf>
    <xf numFmtId="1" fontId="4" fillId="0" borderId="0" xfId="2" applyFont="1" applyFill="1" applyAlignment="1">
      <alignment horizontal="center" vertical="center" wrapText="1"/>
    </xf>
    <xf numFmtId="1" fontId="4" fillId="0" borderId="0" xfId="2" applyFont="1" applyFill="1" applyAlignment="1">
      <alignment vertical="center" wrapText="1"/>
    </xf>
    <xf numFmtId="1" fontId="4" fillId="0" borderId="0" xfId="2" applyFont="1" applyFill="1" applyAlignment="1">
      <alignment horizontal="right" vertical="center" wrapText="1"/>
    </xf>
    <xf numFmtId="0" fontId="4" fillId="0" borderId="0" xfId="0" applyFont="1"/>
    <xf numFmtId="0" fontId="7" fillId="0" borderId="0" xfId="0" applyFont="1" applyAlignment="1">
      <alignment horizontal="center" vertical="center" wrapText="1"/>
    </xf>
    <xf numFmtId="0" fontId="10" fillId="0" borderId="0" xfId="0" applyFont="1"/>
    <xf numFmtId="4" fontId="9" fillId="0" borderId="1" xfId="4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65" fontId="9" fillId="0" borderId="0" xfId="4" applyNumberFormat="1" applyFont="1" applyAlignment="1">
      <alignment horizontal="center" vertical="center" wrapText="1"/>
    </xf>
    <xf numFmtId="0" fontId="8" fillId="0" borderId="0" xfId="0" applyFont="1"/>
    <xf numFmtId="165" fontId="4" fillId="0" borderId="0" xfId="0" applyNumberFormat="1" applyFont="1"/>
    <xf numFmtId="1" fontId="5" fillId="3" borderId="1" xfId="2" applyFont="1" applyFill="1" applyBorder="1" applyAlignment="1">
      <alignment horizontal="center" vertical="center" wrapText="1"/>
    </xf>
    <xf numFmtId="0" fontId="4" fillId="3" borderId="0" xfId="0" applyFont="1" applyFill="1"/>
    <xf numFmtId="4" fontId="9" fillId="3" borderId="1" xfId="4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6" fillId="0" borderId="1" xfId="4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0" borderId="1" xfId="0" applyFont="1" applyBorder="1"/>
    <xf numFmtId="0" fontId="15" fillId="0" borderId="1" xfId="0" applyFont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1" xfId="5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4" fontId="9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indent="2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7" fillId="0" borderId="0" xfId="0" applyFont="1"/>
  </cellXfs>
  <cellStyles count="49">
    <cellStyle name="Milliers" xfId="1" builtinId="3"/>
    <cellStyle name="Milliers [0] 2 2" xfId="31" xr:uid="{00000000-0005-0000-0000-000001000000}"/>
    <cellStyle name="Milliers [0] 2 2 2" xfId="36" xr:uid="{00000000-0005-0000-0000-000002000000}"/>
    <cellStyle name="Milliers 2" xfId="13" xr:uid="{00000000-0005-0000-0000-000003000000}"/>
    <cellStyle name="Milliers 2 2" xfId="15" xr:uid="{00000000-0005-0000-0000-000004000000}"/>
    <cellStyle name="Milliers 2 3" xfId="34" xr:uid="{00000000-0005-0000-0000-000005000000}"/>
    <cellStyle name="Milliers 2 3 2" xfId="47" xr:uid="{00000000-0005-0000-0000-000006000000}"/>
    <cellStyle name="Milliers 3" xfId="43" xr:uid="{00000000-0005-0000-0000-000007000000}"/>
    <cellStyle name="Milliers 3 2" xfId="29" xr:uid="{00000000-0005-0000-0000-000008000000}"/>
    <cellStyle name="Milliers 3 2 2" xfId="37" xr:uid="{00000000-0005-0000-0000-000009000000}"/>
    <cellStyle name="Milliers 3 2 2 2" xfId="48" xr:uid="{00000000-0005-0000-0000-00000A000000}"/>
    <cellStyle name="Milliers 3 2 3" xfId="45" xr:uid="{00000000-0005-0000-0000-00000B000000}"/>
    <cellStyle name="Milliers 4" xfId="46" xr:uid="{00000000-0005-0000-0000-00000C000000}"/>
    <cellStyle name="Milliers 5" xfId="41" xr:uid="{00000000-0005-0000-0000-00000D000000}"/>
    <cellStyle name="Milliers 6" xfId="39" xr:uid="{00000000-0005-0000-0000-00000E000000}"/>
    <cellStyle name="Milliers 6 2" xfId="24" xr:uid="{00000000-0005-0000-0000-00000F000000}"/>
    <cellStyle name="Milliers 7" xfId="21" xr:uid="{00000000-0005-0000-0000-000010000000}"/>
    <cellStyle name="Milliers 8" xfId="44" xr:uid="{00000000-0005-0000-0000-000011000000}"/>
    <cellStyle name="Milliers 9" xfId="25" xr:uid="{00000000-0005-0000-0000-000012000000}"/>
    <cellStyle name="Monétaire 2" xfId="11" xr:uid="{00000000-0005-0000-0000-000013000000}"/>
    <cellStyle name="Monétaire 2 2" xfId="40" xr:uid="{00000000-0005-0000-0000-000014000000}"/>
    <cellStyle name="Normal" xfId="0" builtinId="0"/>
    <cellStyle name="Normal - Style1" xfId="30" xr:uid="{00000000-0005-0000-0000-000016000000}"/>
    <cellStyle name="Normal 10" xfId="4" xr:uid="{00000000-0005-0000-0000-000017000000}"/>
    <cellStyle name="Normal 10 2" xfId="32" xr:uid="{00000000-0005-0000-0000-000018000000}"/>
    <cellStyle name="Normal 15" xfId="6" xr:uid="{00000000-0005-0000-0000-000019000000}"/>
    <cellStyle name="Normal 2" xfId="2" xr:uid="{00000000-0005-0000-0000-00001A000000}"/>
    <cellStyle name="Normal 2 10" xfId="26" xr:uid="{00000000-0005-0000-0000-00001B000000}"/>
    <cellStyle name="Normal 2 2" xfId="3" xr:uid="{00000000-0005-0000-0000-00001C000000}"/>
    <cellStyle name="Normal 2 2 2" xfId="5" xr:uid="{00000000-0005-0000-0000-00001D000000}"/>
    <cellStyle name="Normal 25 2" xfId="27" xr:uid="{00000000-0005-0000-0000-00001E000000}"/>
    <cellStyle name="Normal 3" xfId="7" xr:uid="{00000000-0005-0000-0000-00001F000000}"/>
    <cellStyle name="Normal 3 2" xfId="14" xr:uid="{00000000-0005-0000-0000-000020000000}"/>
    <cellStyle name="Normal 3 3" xfId="33" xr:uid="{00000000-0005-0000-0000-000021000000}"/>
    <cellStyle name="Normal 4" xfId="10" xr:uid="{00000000-0005-0000-0000-000022000000}"/>
    <cellStyle name="Normal 4 2" xfId="19" xr:uid="{00000000-0005-0000-0000-000023000000}"/>
    <cellStyle name="Normal 4 2 2" xfId="42" xr:uid="{00000000-0005-0000-0000-000024000000}"/>
    <cellStyle name="Normal 5" xfId="8" xr:uid="{00000000-0005-0000-0000-000025000000}"/>
    <cellStyle name="Normal 5 2" xfId="12" xr:uid="{00000000-0005-0000-0000-000026000000}"/>
    <cellStyle name="Normal 5 2 2" xfId="23" xr:uid="{00000000-0005-0000-0000-000027000000}"/>
    <cellStyle name="Normal 5 3" xfId="38" xr:uid="{00000000-0005-0000-0000-000028000000}"/>
    <cellStyle name="Normal 5 3 2" xfId="22" xr:uid="{00000000-0005-0000-0000-000029000000}"/>
    <cellStyle name="Normal 6" xfId="9" xr:uid="{00000000-0005-0000-0000-00002A000000}"/>
    <cellStyle name="Normal 7" xfId="17" xr:uid="{00000000-0005-0000-0000-00002B000000}"/>
    <cellStyle name="Normal 7 2" xfId="20" xr:uid="{00000000-0005-0000-0000-00002C000000}"/>
    <cellStyle name="Normal 79" xfId="16" xr:uid="{00000000-0005-0000-0000-00002D000000}"/>
    <cellStyle name="Normal 81 3" xfId="35" xr:uid="{00000000-0005-0000-0000-00002E000000}"/>
    <cellStyle name="Normal 81 3 2" xfId="28" xr:uid="{00000000-0005-0000-0000-00002F000000}"/>
    <cellStyle name="Normal 9 2" xfId="18" xr:uid="{00000000-0005-0000-0000-000030000000}"/>
  </cellStyles>
  <dxfs count="0"/>
  <tableStyles count="0" defaultTableStyle="TableStyleMedium9" defaultPivotStyle="PivotStyleLight16"/>
  <colors>
    <mruColors>
      <color rgb="FFCCECFF"/>
      <color rgb="FF92D69A"/>
      <color rgb="FFA729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rchitecte/Estimation%20et%20avant%20m&#233;tr&#233;s%20Ecole%20tafaouq1709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.G"/>
      <sheetName val="A Métrés"/>
      <sheetName val="Estim"/>
    </sheetNames>
    <sheetDataSet>
      <sheetData sheetId="0"/>
      <sheetData sheetId="1">
        <row r="1538">
          <cell r="I1538">
            <v>1</v>
          </cell>
        </row>
        <row r="1541">
          <cell r="I1541">
            <v>1</v>
          </cell>
        </row>
        <row r="1544">
          <cell r="I1544">
            <v>4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2"/>
  <sheetViews>
    <sheetView tabSelected="1" view="pageBreakPreview" zoomScaleNormal="100" zoomScaleSheetLayoutView="100" workbookViewId="0">
      <selection activeCell="F3" sqref="F3"/>
    </sheetView>
  </sheetViews>
  <sheetFormatPr baseColWidth="10" defaultRowHeight="12.75"/>
  <cols>
    <col min="1" max="1" width="6.7109375" style="7" customWidth="1"/>
    <col min="2" max="2" width="54.7109375" style="7" customWidth="1"/>
    <col min="3" max="3" width="6.7109375" style="7" customWidth="1"/>
    <col min="4" max="6" width="16.7109375" style="7" customWidth="1"/>
    <col min="7" max="7" width="2.7109375" style="7" customWidth="1"/>
    <col min="8" max="16384" width="11.42578125" style="7"/>
  </cols>
  <sheetData>
    <row r="1" spans="1:6" ht="24" customHeight="1">
      <c r="A1" s="36" t="s">
        <v>245</v>
      </c>
      <c r="B1" s="36"/>
      <c r="C1" s="36"/>
      <c r="D1" s="36"/>
      <c r="E1" s="36"/>
      <c r="F1" s="36"/>
    </row>
    <row r="2" spans="1:6" ht="30" customHeight="1">
      <c r="A2" s="39" t="s">
        <v>237</v>
      </c>
      <c r="B2" s="40"/>
      <c r="C2" s="40"/>
      <c r="D2" s="40"/>
      <c r="E2" s="40"/>
      <c r="F2" s="41"/>
    </row>
    <row r="3" spans="1:6" ht="5.0999999999999996" customHeight="1">
      <c r="A3" s="8"/>
      <c r="B3" s="8"/>
      <c r="C3" s="8"/>
      <c r="D3" s="8"/>
      <c r="E3" s="8"/>
      <c r="F3" s="8"/>
    </row>
    <row r="4" spans="1:6" ht="18.75" customHeight="1">
      <c r="A4" s="42" t="s">
        <v>0</v>
      </c>
      <c r="B4" s="42"/>
      <c r="C4" s="42"/>
      <c r="D4" s="42"/>
      <c r="E4" s="42"/>
      <c r="F4" s="42"/>
    </row>
    <row r="5" spans="1:6" ht="5.0999999999999996" customHeight="1">
      <c r="A5" s="4"/>
      <c r="B5" s="5"/>
      <c r="C5" s="4"/>
      <c r="D5" s="4"/>
      <c r="E5" s="4"/>
      <c r="F5" s="6"/>
    </row>
    <row r="6" spans="1:6" s="17" customFormat="1" ht="26.1" customHeight="1">
      <c r="A6" s="16" t="s">
        <v>1</v>
      </c>
      <c r="B6" s="16" t="s">
        <v>4</v>
      </c>
      <c r="C6" s="16" t="s">
        <v>5</v>
      </c>
      <c r="D6" s="16" t="s">
        <v>3</v>
      </c>
      <c r="E6" s="16" t="s">
        <v>10</v>
      </c>
      <c r="F6" s="16" t="s">
        <v>6</v>
      </c>
    </row>
    <row r="7" spans="1:6" s="9" customFormat="1" ht="26.1" customHeight="1">
      <c r="A7" s="21">
        <v>100</v>
      </c>
      <c r="B7" s="22" t="s">
        <v>14</v>
      </c>
      <c r="C7" s="23"/>
      <c r="D7" s="24"/>
      <c r="E7" s="25"/>
      <c r="F7" s="25"/>
    </row>
    <row r="8" spans="1:6" s="9" customFormat="1" ht="26.1" customHeight="1">
      <c r="A8" s="23">
        <v>101</v>
      </c>
      <c r="B8" s="26" t="s">
        <v>15</v>
      </c>
      <c r="C8" s="23" t="s">
        <v>16</v>
      </c>
      <c r="D8" s="27">
        <v>513</v>
      </c>
      <c r="E8" s="27">
        <v>50</v>
      </c>
      <c r="F8" s="10">
        <f>D8*E8</f>
        <v>25650</v>
      </c>
    </row>
    <row r="9" spans="1:6" s="9" customFormat="1" ht="26.1" customHeight="1">
      <c r="A9" s="23">
        <f>A8+1</f>
        <v>102</v>
      </c>
      <c r="B9" s="28" t="s">
        <v>17</v>
      </c>
      <c r="C9" s="23" t="s">
        <v>16</v>
      </c>
      <c r="D9" s="27">
        <v>929</v>
      </c>
      <c r="E9" s="27">
        <v>40</v>
      </c>
      <c r="F9" s="10">
        <f t="shared" ref="F9:F58" si="0">D9*E9</f>
        <v>37160</v>
      </c>
    </row>
    <row r="10" spans="1:6" s="9" customFormat="1" ht="26.1" customHeight="1">
      <c r="A10" s="23">
        <f t="shared" ref="A10:A20" si="1">A9+1</f>
        <v>103</v>
      </c>
      <c r="B10" s="26" t="s">
        <v>18</v>
      </c>
      <c r="C10" s="23" t="s">
        <v>16</v>
      </c>
      <c r="D10" s="27">
        <f>+D8+D9</f>
        <v>1442</v>
      </c>
      <c r="E10" s="27">
        <v>30</v>
      </c>
      <c r="F10" s="10">
        <f t="shared" si="0"/>
        <v>43260</v>
      </c>
    </row>
    <row r="11" spans="1:6" s="9" customFormat="1" ht="26.1" customHeight="1">
      <c r="A11" s="23">
        <f t="shared" si="1"/>
        <v>104</v>
      </c>
      <c r="B11" s="26" t="s">
        <v>138</v>
      </c>
      <c r="C11" s="23" t="s">
        <v>16</v>
      </c>
      <c r="D11" s="27">
        <v>158</v>
      </c>
      <c r="E11" s="27">
        <v>70</v>
      </c>
      <c r="F11" s="10">
        <f t="shared" si="0"/>
        <v>11060</v>
      </c>
    </row>
    <row r="12" spans="1:6" s="9" customFormat="1" ht="26.1" customHeight="1">
      <c r="A12" s="23">
        <f t="shared" si="1"/>
        <v>105</v>
      </c>
      <c r="B12" s="26" t="s">
        <v>19</v>
      </c>
      <c r="C12" s="23" t="s">
        <v>16</v>
      </c>
      <c r="D12" s="27">
        <v>22</v>
      </c>
      <c r="E12" s="27">
        <v>600</v>
      </c>
      <c r="F12" s="10">
        <f t="shared" si="0"/>
        <v>13200</v>
      </c>
    </row>
    <row r="13" spans="1:6" s="9" customFormat="1" ht="26.1" customHeight="1">
      <c r="A13" s="23">
        <f t="shared" si="1"/>
        <v>106</v>
      </c>
      <c r="B13" s="26" t="s">
        <v>20</v>
      </c>
      <c r="C13" s="23" t="s">
        <v>16</v>
      </c>
      <c r="D13" s="27">
        <v>341</v>
      </c>
      <c r="E13" s="27">
        <v>600</v>
      </c>
      <c r="F13" s="10">
        <f t="shared" si="0"/>
        <v>204600</v>
      </c>
    </row>
    <row r="14" spans="1:6" s="9" customFormat="1" ht="26.1" customHeight="1">
      <c r="A14" s="23">
        <f t="shared" si="1"/>
        <v>107</v>
      </c>
      <c r="B14" s="26" t="s">
        <v>163</v>
      </c>
      <c r="C14" s="23" t="s">
        <v>16</v>
      </c>
      <c r="D14" s="27">
        <v>139</v>
      </c>
      <c r="E14" s="27">
        <v>600</v>
      </c>
      <c r="F14" s="10">
        <f t="shared" si="0"/>
        <v>83400</v>
      </c>
    </row>
    <row r="15" spans="1:6" s="9" customFormat="1" ht="26.1" customHeight="1">
      <c r="A15" s="23">
        <f t="shared" si="1"/>
        <v>108</v>
      </c>
      <c r="B15" s="26" t="s">
        <v>140</v>
      </c>
      <c r="C15" s="23" t="s">
        <v>21</v>
      </c>
      <c r="D15" s="27">
        <v>145</v>
      </c>
      <c r="E15" s="27">
        <v>80</v>
      </c>
      <c r="F15" s="10">
        <f t="shared" si="0"/>
        <v>11600</v>
      </c>
    </row>
    <row r="16" spans="1:6" s="9" customFormat="1" ht="26.1" customHeight="1">
      <c r="A16" s="23">
        <f t="shared" si="1"/>
        <v>109</v>
      </c>
      <c r="B16" s="26" t="s">
        <v>204</v>
      </c>
      <c r="C16" s="23" t="s">
        <v>21</v>
      </c>
      <c r="D16" s="27">
        <v>787</v>
      </c>
      <c r="E16" s="27">
        <v>40</v>
      </c>
      <c r="F16" s="10">
        <f t="shared" si="0"/>
        <v>31480</v>
      </c>
    </row>
    <row r="17" spans="1:6" s="9" customFormat="1" ht="26.1" customHeight="1">
      <c r="A17" s="23">
        <f t="shared" si="1"/>
        <v>110</v>
      </c>
      <c r="B17" s="26" t="s">
        <v>205</v>
      </c>
      <c r="C17" s="23" t="s">
        <v>21</v>
      </c>
      <c r="D17" s="27">
        <v>787</v>
      </c>
      <c r="E17" s="27">
        <v>140</v>
      </c>
      <c r="F17" s="10">
        <f t="shared" si="0"/>
        <v>110180</v>
      </c>
    </row>
    <row r="18" spans="1:6" s="9" customFormat="1" ht="26.1" customHeight="1">
      <c r="A18" s="23">
        <f t="shared" si="1"/>
        <v>111</v>
      </c>
      <c r="B18" s="26" t="s">
        <v>164</v>
      </c>
      <c r="C18" s="23" t="s">
        <v>16</v>
      </c>
      <c r="D18" s="27">
        <v>197</v>
      </c>
      <c r="E18" s="27">
        <v>1200</v>
      </c>
      <c r="F18" s="10">
        <f t="shared" si="0"/>
        <v>236400</v>
      </c>
    </row>
    <row r="19" spans="1:6" s="9" customFormat="1" ht="26.1" customHeight="1">
      <c r="A19" s="23">
        <f t="shared" si="1"/>
        <v>112</v>
      </c>
      <c r="B19" s="26" t="s">
        <v>167</v>
      </c>
      <c r="C19" s="23" t="s">
        <v>22</v>
      </c>
      <c r="D19" s="27">
        <v>18699</v>
      </c>
      <c r="E19" s="27">
        <v>12</v>
      </c>
      <c r="F19" s="10">
        <f t="shared" si="0"/>
        <v>224388</v>
      </c>
    </row>
    <row r="20" spans="1:6" s="9" customFormat="1" ht="26.1" customHeight="1">
      <c r="A20" s="23">
        <f t="shared" si="1"/>
        <v>113</v>
      </c>
      <c r="B20" s="26" t="s">
        <v>82</v>
      </c>
      <c r="C20" s="26"/>
      <c r="D20" s="27"/>
      <c r="E20" s="27"/>
      <c r="F20" s="10"/>
    </row>
    <row r="21" spans="1:6" s="9" customFormat="1" ht="26.1" customHeight="1">
      <c r="A21" s="29"/>
      <c r="B21" s="26" t="s">
        <v>83</v>
      </c>
      <c r="C21" s="23" t="s">
        <v>23</v>
      </c>
      <c r="D21" s="27">
        <v>68</v>
      </c>
      <c r="E21" s="27">
        <v>240</v>
      </c>
      <c r="F21" s="10">
        <f t="shared" si="0"/>
        <v>16320</v>
      </c>
    </row>
    <row r="22" spans="1:6" s="9" customFormat="1" ht="26.1" customHeight="1">
      <c r="A22" s="29"/>
      <c r="B22" s="26" t="s">
        <v>84</v>
      </c>
      <c r="C22" s="23" t="s">
        <v>23</v>
      </c>
      <c r="D22" s="27">
        <v>74</v>
      </c>
      <c r="E22" s="27">
        <v>280</v>
      </c>
      <c r="F22" s="10">
        <f t="shared" si="0"/>
        <v>20720</v>
      </c>
    </row>
    <row r="23" spans="1:6" s="9" customFormat="1" ht="26.1" customHeight="1">
      <c r="A23" s="23">
        <f>A20+1</f>
        <v>114</v>
      </c>
      <c r="B23" s="26" t="s">
        <v>85</v>
      </c>
      <c r="C23" s="26"/>
      <c r="D23" s="27"/>
      <c r="E23" s="27"/>
      <c r="F23" s="10"/>
    </row>
    <row r="24" spans="1:6" s="9" customFormat="1" ht="26.1" customHeight="1">
      <c r="A24" s="29"/>
      <c r="B24" s="26" t="s">
        <v>86</v>
      </c>
      <c r="C24" s="23" t="s">
        <v>2</v>
      </c>
      <c r="D24" s="27">
        <v>12</v>
      </c>
      <c r="E24" s="27">
        <v>250</v>
      </c>
      <c r="F24" s="10">
        <f t="shared" si="0"/>
        <v>3000</v>
      </c>
    </row>
    <row r="25" spans="1:6" s="9" customFormat="1" ht="26.1" customHeight="1">
      <c r="A25" s="29"/>
      <c r="B25" s="26" t="s">
        <v>87</v>
      </c>
      <c r="C25" s="23" t="s">
        <v>2</v>
      </c>
      <c r="D25" s="27">
        <v>16</v>
      </c>
      <c r="E25" s="27">
        <v>300</v>
      </c>
      <c r="F25" s="10">
        <f t="shared" si="0"/>
        <v>4800</v>
      </c>
    </row>
    <row r="26" spans="1:6" s="9" customFormat="1" ht="26.1" customHeight="1">
      <c r="A26" s="23"/>
      <c r="B26" s="26" t="s">
        <v>88</v>
      </c>
      <c r="C26" s="23" t="s">
        <v>2</v>
      </c>
      <c r="D26" s="27">
        <v>18</v>
      </c>
      <c r="E26" s="27">
        <v>350</v>
      </c>
      <c r="F26" s="10">
        <f t="shared" si="0"/>
        <v>6300</v>
      </c>
    </row>
    <row r="27" spans="1:6" s="9" customFormat="1" ht="26.1" customHeight="1">
      <c r="A27" s="23"/>
      <c r="B27" s="26" t="s">
        <v>89</v>
      </c>
      <c r="C27" s="23" t="s">
        <v>2</v>
      </c>
      <c r="D27" s="27">
        <v>14</v>
      </c>
      <c r="E27" s="27">
        <v>400</v>
      </c>
      <c r="F27" s="10">
        <f t="shared" si="0"/>
        <v>5600</v>
      </c>
    </row>
    <row r="28" spans="1:6" s="9" customFormat="1" ht="26.1" customHeight="1">
      <c r="A28" s="23">
        <f>A23+1</f>
        <v>115</v>
      </c>
      <c r="B28" s="26" t="s">
        <v>141</v>
      </c>
      <c r="C28" s="23" t="s">
        <v>23</v>
      </c>
      <c r="D28" s="27">
        <v>12</v>
      </c>
      <c r="E28" s="27">
        <v>400</v>
      </c>
      <c r="F28" s="10">
        <f t="shared" si="0"/>
        <v>4800</v>
      </c>
    </row>
    <row r="29" spans="1:6" s="9" customFormat="1" ht="26.1" customHeight="1">
      <c r="A29" s="23">
        <f>A28+1</f>
        <v>116</v>
      </c>
      <c r="B29" s="26" t="s">
        <v>165</v>
      </c>
      <c r="C29" s="23" t="s">
        <v>90</v>
      </c>
      <c r="D29" s="27">
        <v>1</v>
      </c>
      <c r="E29" s="27">
        <v>20000</v>
      </c>
      <c r="F29" s="10">
        <f t="shared" si="0"/>
        <v>20000</v>
      </c>
    </row>
    <row r="30" spans="1:6" s="9" customFormat="1" ht="26.1" customHeight="1">
      <c r="A30" s="23">
        <f>A29+1</f>
        <v>117</v>
      </c>
      <c r="B30" s="26" t="s">
        <v>166</v>
      </c>
      <c r="C30" s="23" t="s">
        <v>16</v>
      </c>
      <c r="D30" s="27">
        <v>267</v>
      </c>
      <c r="E30" s="27">
        <v>1200</v>
      </c>
      <c r="F30" s="10">
        <f t="shared" si="0"/>
        <v>320400</v>
      </c>
    </row>
    <row r="31" spans="1:6" s="9" customFormat="1" ht="26.1" customHeight="1">
      <c r="A31" s="23">
        <f>A30+1</f>
        <v>118</v>
      </c>
      <c r="B31" s="26" t="s">
        <v>168</v>
      </c>
      <c r="C31" s="23" t="s">
        <v>22</v>
      </c>
      <c r="D31" s="27">
        <v>41274</v>
      </c>
      <c r="E31" s="27">
        <v>12</v>
      </c>
      <c r="F31" s="10">
        <f t="shared" si="0"/>
        <v>495288</v>
      </c>
    </row>
    <row r="32" spans="1:6" s="9" customFormat="1" ht="26.1" customHeight="1">
      <c r="A32" s="23">
        <f>A31+1</f>
        <v>119</v>
      </c>
      <c r="B32" s="26" t="s">
        <v>122</v>
      </c>
      <c r="C32" s="23"/>
      <c r="D32" s="27"/>
      <c r="E32" s="27"/>
      <c r="F32" s="10"/>
    </row>
    <row r="33" spans="1:6" s="9" customFormat="1" ht="26.1" customHeight="1">
      <c r="A33" s="29"/>
      <c r="B33" s="26" t="s">
        <v>142</v>
      </c>
      <c r="C33" s="23" t="s">
        <v>21</v>
      </c>
      <c r="D33" s="27">
        <v>744</v>
      </c>
      <c r="E33" s="27">
        <v>320</v>
      </c>
      <c r="F33" s="10">
        <f t="shared" si="0"/>
        <v>238080</v>
      </c>
    </row>
    <row r="34" spans="1:6" s="9" customFormat="1" ht="26.1" customHeight="1">
      <c r="A34" s="29"/>
      <c r="B34" s="26" t="s">
        <v>143</v>
      </c>
      <c r="C34" s="23" t="s">
        <v>21</v>
      </c>
      <c r="D34" s="27">
        <v>254</v>
      </c>
      <c r="E34" s="27">
        <v>280</v>
      </c>
      <c r="F34" s="10">
        <f t="shared" si="0"/>
        <v>71120</v>
      </c>
    </row>
    <row r="35" spans="1:6" s="9" customFormat="1" ht="26.1" customHeight="1">
      <c r="A35" s="29"/>
      <c r="B35" s="26" t="s">
        <v>123</v>
      </c>
      <c r="C35" s="23" t="s">
        <v>21</v>
      </c>
      <c r="D35" s="27">
        <v>349</v>
      </c>
      <c r="E35" s="27">
        <v>260</v>
      </c>
      <c r="F35" s="10">
        <f t="shared" si="0"/>
        <v>90740</v>
      </c>
    </row>
    <row r="36" spans="1:6" s="9" customFormat="1" ht="26.1" customHeight="1">
      <c r="A36" s="23">
        <f>A32+1</f>
        <v>120</v>
      </c>
      <c r="B36" s="26" t="s">
        <v>144</v>
      </c>
      <c r="C36" s="29"/>
      <c r="D36" s="29"/>
      <c r="E36" s="29"/>
      <c r="F36" s="10"/>
    </row>
    <row r="37" spans="1:6" s="9" customFormat="1" ht="26.1" customHeight="1">
      <c r="A37" s="23"/>
      <c r="B37" s="26" t="s">
        <v>169</v>
      </c>
      <c r="C37" s="23" t="s">
        <v>21</v>
      </c>
      <c r="D37" s="27">
        <v>1054</v>
      </c>
      <c r="E37" s="27">
        <v>200</v>
      </c>
      <c r="F37" s="10">
        <f t="shared" si="0"/>
        <v>210800</v>
      </c>
    </row>
    <row r="38" spans="1:6" s="9" customFormat="1" ht="26.1" customHeight="1">
      <c r="A38" s="23"/>
      <c r="B38" s="26" t="s">
        <v>206</v>
      </c>
      <c r="C38" s="23" t="s">
        <v>21</v>
      </c>
      <c r="D38" s="27">
        <v>86</v>
      </c>
      <c r="E38" s="27">
        <v>180</v>
      </c>
      <c r="F38" s="10">
        <f t="shared" si="0"/>
        <v>15480</v>
      </c>
    </row>
    <row r="39" spans="1:6" s="9" customFormat="1" ht="26.1" customHeight="1">
      <c r="A39" s="23">
        <f>A36+1</f>
        <v>121</v>
      </c>
      <c r="B39" s="26" t="s">
        <v>124</v>
      </c>
      <c r="C39" s="23"/>
      <c r="D39" s="27"/>
      <c r="E39" s="27"/>
      <c r="F39" s="10"/>
    </row>
    <row r="40" spans="1:6" s="9" customFormat="1" ht="26.1" customHeight="1">
      <c r="A40" s="29"/>
      <c r="B40" s="26" t="s">
        <v>125</v>
      </c>
      <c r="C40" s="23" t="s">
        <v>21</v>
      </c>
      <c r="D40" s="27">
        <v>262</v>
      </c>
      <c r="E40" s="27">
        <v>130</v>
      </c>
      <c r="F40" s="10">
        <f t="shared" si="0"/>
        <v>34060</v>
      </c>
    </row>
    <row r="41" spans="1:6" s="9" customFormat="1" ht="26.1" customHeight="1">
      <c r="A41" s="23"/>
      <c r="B41" s="26" t="s">
        <v>126</v>
      </c>
      <c r="C41" s="23" t="s">
        <v>21</v>
      </c>
      <c r="D41" s="27">
        <v>191</v>
      </c>
      <c r="E41" s="27">
        <v>120</v>
      </c>
      <c r="F41" s="10">
        <f t="shared" si="0"/>
        <v>22920</v>
      </c>
    </row>
    <row r="42" spans="1:6" s="9" customFormat="1" ht="26.1" customHeight="1">
      <c r="A42" s="23"/>
      <c r="B42" s="26" t="s">
        <v>127</v>
      </c>
      <c r="C42" s="23" t="s">
        <v>21</v>
      </c>
      <c r="D42" s="27">
        <v>55</v>
      </c>
      <c r="E42" s="27">
        <v>110</v>
      </c>
      <c r="F42" s="10">
        <f t="shared" si="0"/>
        <v>6050</v>
      </c>
    </row>
    <row r="43" spans="1:6" s="9" customFormat="1" ht="26.1" customHeight="1">
      <c r="A43" s="23"/>
      <c r="B43" s="26" t="s">
        <v>170</v>
      </c>
      <c r="C43" s="23" t="s">
        <v>21</v>
      </c>
      <c r="D43" s="27">
        <v>95</v>
      </c>
      <c r="E43" s="27">
        <v>100</v>
      </c>
      <c r="F43" s="10">
        <f t="shared" si="0"/>
        <v>9500</v>
      </c>
    </row>
    <row r="44" spans="1:6" s="9" customFormat="1" ht="26.1" customHeight="1">
      <c r="A44" s="23">
        <f>A39+1</f>
        <v>122</v>
      </c>
      <c r="B44" s="26" t="s">
        <v>171</v>
      </c>
      <c r="C44" s="23" t="s">
        <v>21</v>
      </c>
      <c r="D44" s="27">
        <v>648</v>
      </c>
      <c r="E44" s="27">
        <v>45</v>
      </c>
      <c r="F44" s="10">
        <f t="shared" si="0"/>
        <v>29160</v>
      </c>
    </row>
    <row r="45" spans="1:6" s="9" customFormat="1" ht="26.1" customHeight="1">
      <c r="A45" s="23">
        <f>A44+1</f>
        <v>123</v>
      </c>
      <c r="B45" s="26" t="s">
        <v>207</v>
      </c>
      <c r="C45" s="23" t="s">
        <v>21</v>
      </c>
      <c r="D45" s="27">
        <v>1962</v>
      </c>
      <c r="E45" s="27">
        <v>45</v>
      </c>
      <c r="F45" s="10">
        <f t="shared" si="0"/>
        <v>88290</v>
      </c>
    </row>
    <row r="46" spans="1:6" s="9" customFormat="1" ht="26.1" customHeight="1">
      <c r="A46" s="23">
        <f>A45+1</f>
        <v>124</v>
      </c>
      <c r="B46" s="26" t="s">
        <v>208</v>
      </c>
      <c r="C46" s="23" t="s">
        <v>21</v>
      </c>
      <c r="D46" s="27">
        <v>496</v>
      </c>
      <c r="E46" s="27">
        <v>45</v>
      </c>
      <c r="F46" s="10">
        <f t="shared" si="0"/>
        <v>22320</v>
      </c>
    </row>
    <row r="47" spans="1:6" s="9" customFormat="1" ht="26.1" customHeight="1">
      <c r="A47" s="23">
        <f t="shared" ref="A47:A51" si="2">A46+1</f>
        <v>125</v>
      </c>
      <c r="B47" s="26" t="s">
        <v>172</v>
      </c>
      <c r="C47" s="23" t="s">
        <v>21</v>
      </c>
      <c r="D47" s="27">
        <v>21</v>
      </c>
      <c r="E47" s="27">
        <v>100</v>
      </c>
      <c r="F47" s="10">
        <f t="shared" si="0"/>
        <v>2100</v>
      </c>
    </row>
    <row r="48" spans="1:6" s="9" customFormat="1" ht="26.1" customHeight="1">
      <c r="A48" s="23">
        <f t="shared" si="2"/>
        <v>126</v>
      </c>
      <c r="B48" s="26" t="s">
        <v>25</v>
      </c>
      <c r="C48" s="23" t="s">
        <v>21</v>
      </c>
      <c r="D48" s="27">
        <v>14</v>
      </c>
      <c r="E48" s="27">
        <v>100</v>
      </c>
      <c r="F48" s="10">
        <f t="shared" si="0"/>
        <v>1400</v>
      </c>
    </row>
    <row r="49" spans="1:6" s="9" customFormat="1" ht="26.1" customHeight="1">
      <c r="A49" s="23">
        <f t="shared" si="2"/>
        <v>127</v>
      </c>
      <c r="B49" s="26" t="s">
        <v>26</v>
      </c>
      <c r="C49" s="23" t="s">
        <v>23</v>
      </c>
      <c r="D49" s="27">
        <v>310</v>
      </c>
      <c r="E49" s="27">
        <v>50</v>
      </c>
      <c r="F49" s="10">
        <f t="shared" si="0"/>
        <v>15500</v>
      </c>
    </row>
    <row r="50" spans="1:6" s="9" customFormat="1" ht="26.1" customHeight="1">
      <c r="A50" s="23">
        <f t="shared" si="2"/>
        <v>128</v>
      </c>
      <c r="B50" s="26" t="s">
        <v>27</v>
      </c>
      <c r="C50" s="23" t="s">
        <v>23</v>
      </c>
      <c r="D50" s="27">
        <v>18</v>
      </c>
      <c r="E50" s="27">
        <v>100</v>
      </c>
      <c r="F50" s="10">
        <f t="shared" si="0"/>
        <v>1800</v>
      </c>
    </row>
    <row r="51" spans="1:6" s="9" customFormat="1" ht="26.1" customHeight="1">
      <c r="A51" s="23">
        <f t="shared" si="2"/>
        <v>129</v>
      </c>
      <c r="B51" s="26" t="s">
        <v>145</v>
      </c>
      <c r="C51" s="23" t="s">
        <v>23</v>
      </c>
      <c r="D51" s="27">
        <v>117</v>
      </c>
      <c r="E51" s="27">
        <v>150</v>
      </c>
      <c r="F51" s="10">
        <f t="shared" si="0"/>
        <v>17550</v>
      </c>
    </row>
    <row r="52" spans="1:6" s="19" customFormat="1" ht="26.1" customHeight="1">
      <c r="A52" s="47" t="s">
        <v>154</v>
      </c>
      <c r="B52" s="47"/>
      <c r="C52" s="47"/>
      <c r="D52" s="47"/>
      <c r="E52" s="47"/>
      <c r="F52" s="18">
        <f>SUM(F8:F51)</f>
        <v>2806476</v>
      </c>
    </row>
    <row r="53" spans="1:6" s="9" customFormat="1" ht="26.1" customHeight="1">
      <c r="A53" s="21">
        <v>200</v>
      </c>
      <c r="B53" s="30" t="s">
        <v>28</v>
      </c>
      <c r="C53" s="23"/>
      <c r="D53" s="27"/>
      <c r="E53" s="27"/>
      <c r="F53" s="10"/>
    </row>
    <row r="54" spans="1:6" s="9" customFormat="1" ht="26.1" customHeight="1">
      <c r="A54" s="23">
        <v>201</v>
      </c>
      <c r="B54" s="28" t="s">
        <v>29</v>
      </c>
      <c r="C54" s="23" t="s">
        <v>21</v>
      </c>
      <c r="D54" s="27">
        <v>907</v>
      </c>
      <c r="E54" s="27">
        <v>50</v>
      </c>
      <c r="F54" s="10">
        <f t="shared" si="0"/>
        <v>45350</v>
      </c>
    </row>
    <row r="55" spans="1:6" s="9" customFormat="1" ht="26.1" customHeight="1">
      <c r="A55" s="23">
        <v>202</v>
      </c>
      <c r="B55" s="28" t="s">
        <v>162</v>
      </c>
      <c r="C55" s="23" t="s">
        <v>21</v>
      </c>
      <c r="D55" s="27">
        <v>907</v>
      </c>
      <c r="E55" s="27">
        <v>140</v>
      </c>
      <c r="F55" s="10">
        <f t="shared" si="0"/>
        <v>126980</v>
      </c>
    </row>
    <row r="56" spans="1:6" s="9" customFormat="1" ht="26.1" customHeight="1">
      <c r="A56" s="23">
        <v>203</v>
      </c>
      <c r="B56" s="28" t="s">
        <v>173</v>
      </c>
      <c r="C56" s="23" t="s">
        <v>23</v>
      </c>
      <c r="D56" s="27">
        <v>310</v>
      </c>
      <c r="E56" s="27">
        <v>60</v>
      </c>
      <c r="F56" s="10">
        <f t="shared" si="0"/>
        <v>18600</v>
      </c>
    </row>
    <row r="57" spans="1:6" s="9" customFormat="1" ht="26.1" customHeight="1">
      <c r="A57" s="23">
        <v>204</v>
      </c>
      <c r="B57" s="28" t="s">
        <v>30</v>
      </c>
      <c r="C57" s="23" t="s">
        <v>21</v>
      </c>
      <c r="D57" s="27">
        <v>27</v>
      </c>
      <c r="E57" s="27">
        <v>100</v>
      </c>
      <c r="F57" s="10">
        <f t="shared" si="0"/>
        <v>2700</v>
      </c>
    </row>
    <row r="58" spans="1:6" s="9" customFormat="1" ht="26.1" customHeight="1">
      <c r="A58" s="23">
        <v>205</v>
      </c>
      <c r="B58" s="28" t="s">
        <v>31</v>
      </c>
      <c r="C58" s="23" t="s">
        <v>2</v>
      </c>
      <c r="D58" s="27">
        <v>6</v>
      </c>
      <c r="E58" s="27">
        <v>300</v>
      </c>
      <c r="F58" s="10">
        <f t="shared" si="0"/>
        <v>1800</v>
      </c>
    </row>
    <row r="59" spans="1:6" s="17" customFormat="1" ht="26.1" customHeight="1">
      <c r="A59" s="47" t="s">
        <v>155</v>
      </c>
      <c r="B59" s="47"/>
      <c r="C59" s="47"/>
      <c r="D59" s="47"/>
      <c r="E59" s="47"/>
      <c r="F59" s="18">
        <f>SUM(F54:F58)</f>
        <v>195430</v>
      </c>
    </row>
    <row r="60" spans="1:6" s="9" customFormat="1" ht="26.1" customHeight="1">
      <c r="A60" s="21">
        <v>300</v>
      </c>
      <c r="B60" s="30" t="s">
        <v>32</v>
      </c>
      <c r="C60" s="23"/>
      <c r="D60" s="27"/>
      <c r="E60" s="27"/>
      <c r="F60" s="10"/>
    </row>
    <row r="61" spans="1:6" s="9" customFormat="1" ht="26.1" customHeight="1">
      <c r="A61" s="23">
        <v>301</v>
      </c>
      <c r="B61" s="28" t="s">
        <v>174</v>
      </c>
      <c r="C61" s="23" t="s">
        <v>21</v>
      </c>
      <c r="D61" s="27">
        <v>811</v>
      </c>
      <c r="E61" s="27">
        <v>140</v>
      </c>
      <c r="F61" s="10">
        <f t="shared" ref="F61:F73" si="3">D61*E61</f>
        <v>113540</v>
      </c>
    </row>
    <row r="62" spans="1:6" s="9" customFormat="1" ht="26.1" customHeight="1">
      <c r="A62" s="23">
        <f>A61+1</f>
        <v>302</v>
      </c>
      <c r="B62" s="28" t="s">
        <v>175</v>
      </c>
      <c r="C62" s="23" t="s">
        <v>21</v>
      </c>
      <c r="D62" s="27">
        <v>237</v>
      </c>
      <c r="E62" s="27">
        <v>180</v>
      </c>
      <c r="F62" s="10">
        <f t="shared" si="3"/>
        <v>42660</v>
      </c>
    </row>
    <row r="63" spans="1:6" s="9" customFormat="1" ht="26.1" customHeight="1">
      <c r="A63" s="23">
        <f t="shared" ref="A63:A73" si="4">A62+1</f>
        <v>303</v>
      </c>
      <c r="B63" s="28" t="s">
        <v>209</v>
      </c>
      <c r="C63" s="23" t="s">
        <v>21</v>
      </c>
      <c r="D63" s="27">
        <v>81</v>
      </c>
      <c r="E63" s="27">
        <v>200</v>
      </c>
      <c r="F63" s="10">
        <f t="shared" si="3"/>
        <v>16200</v>
      </c>
    </row>
    <row r="64" spans="1:6" s="9" customFormat="1" ht="26.1" customHeight="1">
      <c r="A64" s="23">
        <f t="shared" si="4"/>
        <v>304</v>
      </c>
      <c r="B64" s="28" t="s">
        <v>210</v>
      </c>
      <c r="C64" s="23" t="s">
        <v>21</v>
      </c>
      <c r="D64" s="27">
        <v>182</v>
      </c>
      <c r="E64" s="27">
        <v>150</v>
      </c>
      <c r="F64" s="10">
        <f t="shared" si="3"/>
        <v>27300</v>
      </c>
    </row>
    <row r="65" spans="1:6" s="9" customFormat="1" ht="26.1" customHeight="1">
      <c r="A65" s="23">
        <f t="shared" si="4"/>
        <v>305</v>
      </c>
      <c r="B65" s="28" t="s">
        <v>176</v>
      </c>
      <c r="C65" s="31" t="s">
        <v>23</v>
      </c>
      <c r="D65" s="27">
        <v>72</v>
      </c>
      <c r="E65" s="27">
        <v>200</v>
      </c>
      <c r="F65" s="10">
        <f t="shared" si="3"/>
        <v>14400</v>
      </c>
    </row>
    <row r="66" spans="1:6" s="9" customFormat="1" ht="26.1" customHeight="1">
      <c r="A66" s="23">
        <f t="shared" si="4"/>
        <v>306</v>
      </c>
      <c r="B66" s="28" t="s">
        <v>177</v>
      </c>
      <c r="C66" s="31" t="s">
        <v>23</v>
      </c>
      <c r="D66" s="27">
        <v>50</v>
      </c>
      <c r="E66" s="27">
        <v>400</v>
      </c>
      <c r="F66" s="10">
        <f t="shared" si="3"/>
        <v>20000</v>
      </c>
    </row>
    <row r="67" spans="1:6" s="9" customFormat="1" ht="26.1" customHeight="1">
      <c r="A67" s="23">
        <f t="shared" si="4"/>
        <v>307</v>
      </c>
      <c r="B67" s="28" t="s">
        <v>211</v>
      </c>
      <c r="C67" s="23" t="s">
        <v>21</v>
      </c>
      <c r="D67" s="27">
        <v>252</v>
      </c>
      <c r="E67" s="27">
        <v>120</v>
      </c>
      <c r="F67" s="10">
        <f t="shared" si="3"/>
        <v>30240</v>
      </c>
    </row>
    <row r="68" spans="1:6" s="9" customFormat="1" ht="26.1" customHeight="1">
      <c r="A68" s="23">
        <f t="shared" si="4"/>
        <v>308</v>
      </c>
      <c r="B68" s="28" t="s">
        <v>212</v>
      </c>
      <c r="C68" s="31" t="s">
        <v>23</v>
      </c>
      <c r="D68" s="27">
        <v>67</v>
      </c>
      <c r="E68" s="27">
        <v>100</v>
      </c>
      <c r="F68" s="10">
        <f t="shared" si="3"/>
        <v>6700</v>
      </c>
    </row>
    <row r="69" spans="1:6" s="9" customFormat="1" ht="26.1" customHeight="1">
      <c r="A69" s="23">
        <f t="shared" si="4"/>
        <v>309</v>
      </c>
      <c r="B69" s="28" t="s">
        <v>33</v>
      </c>
      <c r="C69" s="23" t="s">
        <v>21</v>
      </c>
      <c r="D69" s="27">
        <v>425</v>
      </c>
      <c r="E69" s="27">
        <v>180</v>
      </c>
      <c r="F69" s="10">
        <f t="shared" si="3"/>
        <v>76500</v>
      </c>
    </row>
    <row r="70" spans="1:6" s="9" customFormat="1" ht="26.1" customHeight="1">
      <c r="A70" s="23">
        <f t="shared" si="4"/>
        <v>310</v>
      </c>
      <c r="B70" s="28" t="s">
        <v>178</v>
      </c>
      <c r="C70" s="23" t="s">
        <v>21</v>
      </c>
      <c r="D70" s="27">
        <v>5</v>
      </c>
      <c r="E70" s="27">
        <v>1500</v>
      </c>
      <c r="F70" s="10">
        <f t="shared" si="3"/>
        <v>7500</v>
      </c>
    </row>
    <row r="71" spans="1:6" s="9" customFormat="1" ht="26.1" customHeight="1">
      <c r="A71" s="23">
        <f t="shared" si="4"/>
        <v>311</v>
      </c>
      <c r="B71" s="28" t="s">
        <v>213</v>
      </c>
      <c r="C71" s="23" t="s">
        <v>21</v>
      </c>
      <c r="D71" s="27">
        <v>14</v>
      </c>
      <c r="E71" s="27">
        <v>400</v>
      </c>
      <c r="F71" s="10">
        <f t="shared" si="3"/>
        <v>5600</v>
      </c>
    </row>
    <row r="72" spans="1:6" s="9" customFormat="1" ht="26.1" customHeight="1">
      <c r="A72" s="23">
        <f t="shared" si="4"/>
        <v>312</v>
      </c>
      <c r="B72" s="28" t="s">
        <v>214</v>
      </c>
      <c r="C72" s="23" t="s">
        <v>21</v>
      </c>
      <c r="D72" s="27">
        <v>384</v>
      </c>
      <c r="E72" s="27">
        <v>160</v>
      </c>
      <c r="F72" s="10">
        <f t="shared" si="3"/>
        <v>61440</v>
      </c>
    </row>
    <row r="73" spans="1:6" s="9" customFormat="1" ht="26.1" customHeight="1">
      <c r="A73" s="23">
        <f t="shared" si="4"/>
        <v>313</v>
      </c>
      <c r="B73" s="28" t="s">
        <v>215</v>
      </c>
      <c r="C73" s="23" t="s">
        <v>21</v>
      </c>
      <c r="D73" s="27">
        <v>12</v>
      </c>
      <c r="E73" s="27">
        <v>200</v>
      </c>
      <c r="F73" s="10">
        <f t="shared" si="3"/>
        <v>2400</v>
      </c>
    </row>
    <row r="74" spans="1:6" s="19" customFormat="1" ht="26.1" customHeight="1">
      <c r="A74" s="47" t="s">
        <v>156</v>
      </c>
      <c r="B74" s="47"/>
      <c r="C74" s="47"/>
      <c r="D74" s="47"/>
      <c r="E74" s="47"/>
      <c r="F74" s="18">
        <f>SUM(F61:F73)</f>
        <v>424480</v>
      </c>
    </row>
    <row r="75" spans="1:6" s="9" customFormat="1" ht="26.1" customHeight="1">
      <c r="A75" s="20"/>
      <c r="B75" s="20"/>
      <c r="C75" s="20"/>
      <c r="D75" s="20"/>
      <c r="E75" s="20"/>
      <c r="F75" s="10"/>
    </row>
    <row r="76" spans="1:6" s="9" customFormat="1" ht="26.1" customHeight="1">
      <c r="A76" s="21">
        <v>400</v>
      </c>
      <c r="B76" s="22" t="s">
        <v>34</v>
      </c>
      <c r="C76" s="23"/>
      <c r="D76" s="27"/>
      <c r="E76" s="27"/>
      <c r="F76" s="10"/>
    </row>
    <row r="77" spans="1:6" s="9" customFormat="1" ht="26.1" customHeight="1">
      <c r="A77" s="23">
        <v>401</v>
      </c>
      <c r="B77" s="28" t="s">
        <v>179</v>
      </c>
      <c r="C77" s="23" t="s">
        <v>21</v>
      </c>
      <c r="D77" s="27">
        <v>132</v>
      </c>
      <c r="E77" s="27">
        <v>1000</v>
      </c>
      <c r="F77" s="10">
        <f t="shared" ref="F77:F86" si="5">D77*E77</f>
        <v>132000</v>
      </c>
    </row>
    <row r="78" spans="1:6" s="9" customFormat="1" ht="26.1" customHeight="1">
      <c r="A78" s="23">
        <f>A77+1</f>
        <v>402</v>
      </c>
      <c r="B78" s="28" t="s">
        <v>180</v>
      </c>
      <c r="C78" s="23" t="s">
        <v>21</v>
      </c>
      <c r="D78" s="27">
        <v>16</v>
      </c>
      <c r="E78" s="27">
        <v>2000</v>
      </c>
      <c r="F78" s="10">
        <f t="shared" si="5"/>
        <v>32000</v>
      </c>
    </row>
    <row r="79" spans="1:6" s="9" customFormat="1" ht="26.1" customHeight="1">
      <c r="A79" s="23">
        <f t="shared" ref="A79:A86" si="6">A78+1</f>
        <v>403</v>
      </c>
      <c r="B79" s="28" t="s">
        <v>181</v>
      </c>
      <c r="C79" s="23" t="s">
        <v>21</v>
      </c>
      <c r="D79" s="27">
        <v>42</v>
      </c>
      <c r="E79" s="27">
        <v>700</v>
      </c>
      <c r="F79" s="10">
        <f t="shared" si="5"/>
        <v>29400</v>
      </c>
    </row>
    <row r="80" spans="1:6" s="9" customFormat="1" ht="26.1" customHeight="1">
      <c r="A80" s="23">
        <f t="shared" si="6"/>
        <v>404</v>
      </c>
      <c r="B80" s="28" t="s">
        <v>216</v>
      </c>
      <c r="C80" s="23" t="s">
        <v>21</v>
      </c>
      <c r="D80" s="27">
        <v>39</v>
      </c>
      <c r="E80" s="27">
        <v>800</v>
      </c>
      <c r="F80" s="10">
        <f t="shared" si="5"/>
        <v>31200</v>
      </c>
    </row>
    <row r="81" spans="1:6" s="9" customFormat="1" ht="26.1" customHeight="1">
      <c r="A81" s="23">
        <f t="shared" si="6"/>
        <v>405</v>
      </c>
      <c r="B81" s="28" t="s">
        <v>217</v>
      </c>
      <c r="C81" s="23" t="s">
        <v>21</v>
      </c>
      <c r="D81" s="27">
        <v>114</v>
      </c>
      <c r="E81" s="27">
        <v>700</v>
      </c>
      <c r="F81" s="10">
        <f t="shared" si="5"/>
        <v>79800</v>
      </c>
    </row>
    <row r="82" spans="1:6" s="9" customFormat="1" ht="26.1" customHeight="1">
      <c r="A82" s="23">
        <f t="shared" si="6"/>
        <v>406</v>
      </c>
      <c r="B82" s="28" t="s">
        <v>218</v>
      </c>
      <c r="C82" s="31" t="s">
        <v>23</v>
      </c>
      <c r="D82" s="27">
        <v>19</v>
      </c>
      <c r="E82" s="27">
        <v>600</v>
      </c>
      <c r="F82" s="10">
        <f t="shared" si="5"/>
        <v>11400</v>
      </c>
    </row>
    <row r="83" spans="1:6" s="9" customFormat="1" ht="26.1" customHeight="1">
      <c r="A83" s="23">
        <f t="shared" si="6"/>
        <v>407</v>
      </c>
      <c r="B83" s="28" t="s">
        <v>219</v>
      </c>
      <c r="C83" s="23" t="s">
        <v>21</v>
      </c>
      <c r="D83" s="27">
        <v>117</v>
      </c>
      <c r="E83" s="27">
        <v>1200</v>
      </c>
      <c r="F83" s="10">
        <f t="shared" si="5"/>
        <v>140400</v>
      </c>
    </row>
    <row r="84" spans="1:6" s="9" customFormat="1" ht="26.1" customHeight="1">
      <c r="A84" s="23">
        <f t="shared" si="6"/>
        <v>408</v>
      </c>
      <c r="B84" s="28" t="s">
        <v>182</v>
      </c>
      <c r="C84" s="23" t="s">
        <v>2</v>
      </c>
      <c r="D84" s="27">
        <v>1</v>
      </c>
      <c r="E84" s="27">
        <v>3000</v>
      </c>
      <c r="F84" s="10">
        <f t="shared" si="5"/>
        <v>3000</v>
      </c>
    </row>
    <row r="85" spans="1:6" s="9" customFormat="1" ht="26.1" customHeight="1">
      <c r="A85" s="23">
        <f t="shared" si="6"/>
        <v>409</v>
      </c>
      <c r="B85" s="28" t="s">
        <v>194</v>
      </c>
      <c r="C85" s="23" t="s">
        <v>90</v>
      </c>
      <c r="D85" s="27">
        <v>1</v>
      </c>
      <c r="E85" s="27">
        <v>10000</v>
      </c>
      <c r="F85" s="10">
        <f t="shared" si="5"/>
        <v>10000</v>
      </c>
    </row>
    <row r="86" spans="1:6" s="9" customFormat="1" ht="26.1" customHeight="1">
      <c r="A86" s="23">
        <f t="shared" si="6"/>
        <v>410</v>
      </c>
      <c r="B86" s="28" t="s">
        <v>35</v>
      </c>
      <c r="C86" s="23" t="s">
        <v>2</v>
      </c>
      <c r="D86" s="27">
        <v>20</v>
      </c>
      <c r="E86" s="27">
        <v>150</v>
      </c>
      <c r="F86" s="10">
        <f t="shared" si="5"/>
        <v>3000</v>
      </c>
    </row>
    <row r="87" spans="1:6" s="19" customFormat="1" ht="26.1" customHeight="1">
      <c r="A87" s="47" t="s">
        <v>157</v>
      </c>
      <c r="B87" s="47"/>
      <c r="C87" s="47"/>
      <c r="D87" s="47"/>
      <c r="E87" s="47"/>
      <c r="F87" s="18">
        <f>SUM(F77:F86)</f>
        <v>472200</v>
      </c>
    </row>
    <row r="88" spans="1:6" s="9" customFormat="1" ht="26.1" customHeight="1">
      <c r="A88" s="21">
        <v>500</v>
      </c>
      <c r="B88" s="22" t="s">
        <v>36</v>
      </c>
      <c r="C88" s="23"/>
      <c r="D88" s="27"/>
      <c r="E88" s="27"/>
      <c r="F88" s="10"/>
    </row>
    <row r="89" spans="1:6" s="9" customFormat="1" ht="26.1" customHeight="1">
      <c r="A89" s="23">
        <v>501</v>
      </c>
      <c r="B89" s="26" t="s">
        <v>37</v>
      </c>
      <c r="C89" s="23" t="s">
        <v>90</v>
      </c>
      <c r="D89" s="27">
        <v>1</v>
      </c>
      <c r="E89" s="27">
        <v>100000</v>
      </c>
      <c r="F89" s="10">
        <f t="shared" ref="F89:F150" si="7">D89*E89</f>
        <v>100000</v>
      </c>
    </row>
    <row r="90" spans="1:6" s="9" customFormat="1" ht="26.1" customHeight="1">
      <c r="A90" s="23">
        <f>A89+1</f>
        <v>502</v>
      </c>
      <c r="B90" s="26" t="s">
        <v>38</v>
      </c>
      <c r="C90" s="23" t="s">
        <v>2</v>
      </c>
      <c r="D90" s="27">
        <v>5</v>
      </c>
      <c r="E90" s="27">
        <v>1000</v>
      </c>
      <c r="F90" s="10">
        <f t="shared" si="7"/>
        <v>5000</v>
      </c>
    </row>
    <row r="91" spans="1:6" s="9" customFormat="1" ht="26.1" customHeight="1">
      <c r="A91" s="23">
        <f t="shared" ref="A91:A92" si="8">A90+1</f>
        <v>503</v>
      </c>
      <c r="B91" s="26" t="s">
        <v>39</v>
      </c>
      <c r="C91" s="23" t="s">
        <v>2</v>
      </c>
      <c r="D91" s="27">
        <v>2</v>
      </c>
      <c r="E91" s="27">
        <v>800</v>
      </c>
      <c r="F91" s="10">
        <f t="shared" si="7"/>
        <v>1600</v>
      </c>
    </row>
    <row r="92" spans="1:6" s="9" customFormat="1" ht="26.1" customHeight="1">
      <c r="A92" s="23">
        <f t="shared" si="8"/>
        <v>504</v>
      </c>
      <c r="B92" s="26" t="s">
        <v>146</v>
      </c>
      <c r="C92" s="23"/>
      <c r="D92" s="29"/>
      <c r="E92" s="27"/>
      <c r="F92" s="10"/>
    </row>
    <row r="93" spans="1:6" s="9" customFormat="1" ht="26.1" customHeight="1">
      <c r="A93" s="29"/>
      <c r="B93" s="26" t="s">
        <v>147</v>
      </c>
      <c r="C93" s="23" t="s">
        <v>2</v>
      </c>
      <c r="D93" s="27">
        <v>1</v>
      </c>
      <c r="E93" s="27">
        <v>1000</v>
      </c>
      <c r="F93" s="10">
        <f t="shared" si="7"/>
        <v>1000</v>
      </c>
    </row>
    <row r="94" spans="1:6" s="9" customFormat="1" ht="26.1" customHeight="1">
      <c r="A94" s="23"/>
      <c r="B94" s="26" t="s">
        <v>148</v>
      </c>
      <c r="C94" s="23" t="s">
        <v>2</v>
      </c>
      <c r="D94" s="27">
        <v>1</v>
      </c>
      <c r="E94" s="27">
        <v>800</v>
      </c>
      <c r="F94" s="10">
        <f t="shared" si="7"/>
        <v>800</v>
      </c>
    </row>
    <row r="95" spans="1:6" s="9" customFormat="1" ht="26.1" customHeight="1">
      <c r="A95" s="23">
        <f>A92+1</f>
        <v>505</v>
      </c>
      <c r="B95" s="26" t="s">
        <v>40</v>
      </c>
      <c r="C95" s="23" t="s">
        <v>2</v>
      </c>
      <c r="D95" s="27">
        <v>1</v>
      </c>
      <c r="E95" s="27">
        <v>10000</v>
      </c>
      <c r="F95" s="10">
        <f t="shared" si="7"/>
        <v>10000</v>
      </c>
    </row>
    <row r="96" spans="1:6" s="9" customFormat="1" ht="26.1" customHeight="1">
      <c r="A96" s="23">
        <f>A95+1</f>
        <v>506</v>
      </c>
      <c r="B96" s="26" t="s">
        <v>91</v>
      </c>
      <c r="C96" s="23" t="s">
        <v>2</v>
      </c>
      <c r="D96" s="27">
        <v>9</v>
      </c>
      <c r="E96" s="27">
        <v>1500</v>
      </c>
      <c r="F96" s="10">
        <f t="shared" si="7"/>
        <v>13500</v>
      </c>
    </row>
    <row r="97" spans="1:6" s="9" customFormat="1" ht="26.1" customHeight="1">
      <c r="A97" s="23">
        <f>A96+1</f>
        <v>507</v>
      </c>
      <c r="B97" s="26" t="s">
        <v>92</v>
      </c>
      <c r="C97" s="23"/>
      <c r="D97" s="29"/>
      <c r="E97" s="27"/>
      <c r="F97" s="10"/>
    </row>
    <row r="98" spans="1:6" s="9" customFormat="1" ht="26.1" customHeight="1">
      <c r="A98" s="29"/>
      <c r="B98" s="26" t="s">
        <v>183</v>
      </c>
      <c r="C98" s="23" t="s">
        <v>23</v>
      </c>
      <c r="D98" s="27">
        <v>10</v>
      </c>
      <c r="E98" s="27">
        <v>200</v>
      </c>
      <c r="F98" s="10">
        <f t="shared" si="7"/>
        <v>2000</v>
      </c>
    </row>
    <row r="99" spans="1:6" s="9" customFormat="1" ht="26.1" customHeight="1">
      <c r="A99" s="29"/>
      <c r="B99" s="26" t="s">
        <v>184</v>
      </c>
      <c r="C99" s="23" t="s">
        <v>23</v>
      </c>
      <c r="D99" s="27">
        <v>12</v>
      </c>
      <c r="E99" s="27">
        <v>180</v>
      </c>
      <c r="F99" s="10">
        <f t="shared" si="7"/>
        <v>2160</v>
      </c>
    </row>
    <row r="100" spans="1:6" s="9" customFormat="1" ht="26.1" customHeight="1">
      <c r="A100" s="23"/>
      <c r="B100" s="26" t="s">
        <v>185</v>
      </c>
      <c r="C100" s="23" t="s">
        <v>23</v>
      </c>
      <c r="D100" s="27">
        <v>45</v>
      </c>
      <c r="E100" s="27">
        <v>150</v>
      </c>
      <c r="F100" s="10">
        <f t="shared" si="7"/>
        <v>6750</v>
      </c>
    </row>
    <row r="101" spans="1:6" s="9" customFormat="1" ht="26.1" customHeight="1">
      <c r="A101" s="23"/>
      <c r="B101" s="26" t="s">
        <v>186</v>
      </c>
      <c r="C101" s="23" t="s">
        <v>23</v>
      </c>
      <c r="D101" s="27">
        <v>80</v>
      </c>
      <c r="E101" s="27">
        <v>140</v>
      </c>
      <c r="F101" s="10">
        <f t="shared" si="7"/>
        <v>11200</v>
      </c>
    </row>
    <row r="102" spans="1:6" s="9" customFormat="1" ht="26.1" customHeight="1">
      <c r="A102" s="23"/>
      <c r="B102" s="26" t="s">
        <v>187</v>
      </c>
      <c r="C102" s="23" t="s">
        <v>23</v>
      </c>
      <c r="D102" s="27">
        <v>40</v>
      </c>
      <c r="E102" s="27">
        <v>100</v>
      </c>
      <c r="F102" s="10">
        <f t="shared" si="7"/>
        <v>4000</v>
      </c>
    </row>
    <row r="103" spans="1:6" s="9" customFormat="1" ht="26.1" customHeight="1">
      <c r="A103" s="23"/>
      <c r="B103" s="26" t="s">
        <v>188</v>
      </c>
      <c r="C103" s="23" t="s">
        <v>23</v>
      </c>
      <c r="D103" s="27">
        <v>100</v>
      </c>
      <c r="E103" s="27">
        <v>110</v>
      </c>
      <c r="F103" s="10">
        <f t="shared" si="7"/>
        <v>11000</v>
      </c>
    </row>
    <row r="104" spans="1:6" s="9" customFormat="1" ht="26.1" customHeight="1">
      <c r="A104" s="23"/>
      <c r="B104" s="26" t="s">
        <v>189</v>
      </c>
      <c r="C104" s="23" t="s">
        <v>23</v>
      </c>
      <c r="D104" s="27">
        <v>270</v>
      </c>
      <c r="E104" s="27">
        <v>100</v>
      </c>
      <c r="F104" s="10">
        <f t="shared" si="7"/>
        <v>27000</v>
      </c>
    </row>
    <row r="105" spans="1:6" s="9" customFormat="1" ht="26.1" customHeight="1">
      <c r="A105" s="23">
        <f>A97+1</f>
        <v>508</v>
      </c>
      <c r="B105" s="26" t="s">
        <v>128</v>
      </c>
      <c r="C105" s="23"/>
      <c r="D105" s="29"/>
      <c r="E105" s="27"/>
      <c r="F105" s="10"/>
    </row>
    <row r="106" spans="1:6" s="9" customFormat="1" ht="26.1" customHeight="1">
      <c r="A106" s="23"/>
      <c r="B106" s="26" t="s">
        <v>149</v>
      </c>
      <c r="C106" s="23" t="s">
        <v>2</v>
      </c>
      <c r="D106" s="27">
        <v>1</v>
      </c>
      <c r="E106" s="27">
        <v>300</v>
      </c>
      <c r="F106" s="10">
        <f t="shared" si="7"/>
        <v>300</v>
      </c>
    </row>
    <row r="107" spans="1:6" s="9" customFormat="1" ht="26.1" customHeight="1">
      <c r="A107" s="29"/>
      <c r="B107" s="26" t="s">
        <v>150</v>
      </c>
      <c r="C107" s="23" t="s">
        <v>2</v>
      </c>
      <c r="D107" s="27">
        <v>1</v>
      </c>
      <c r="E107" s="27">
        <v>500</v>
      </c>
      <c r="F107" s="10">
        <f t="shared" si="7"/>
        <v>500</v>
      </c>
    </row>
    <row r="108" spans="1:6" s="9" customFormat="1" ht="26.1" customHeight="1">
      <c r="A108" s="29"/>
      <c r="B108" s="26" t="s">
        <v>129</v>
      </c>
      <c r="C108" s="23" t="s">
        <v>2</v>
      </c>
      <c r="D108" s="27">
        <v>2</v>
      </c>
      <c r="E108" s="27">
        <v>500</v>
      </c>
      <c r="F108" s="10">
        <f t="shared" si="7"/>
        <v>1000</v>
      </c>
    </row>
    <row r="109" spans="1:6" s="9" customFormat="1" ht="26.1" customHeight="1">
      <c r="A109" s="23"/>
      <c r="B109" s="26" t="s">
        <v>130</v>
      </c>
      <c r="C109" s="23" t="s">
        <v>2</v>
      </c>
      <c r="D109" s="27">
        <v>1</v>
      </c>
      <c r="E109" s="27">
        <v>300</v>
      </c>
      <c r="F109" s="10">
        <f t="shared" si="7"/>
        <v>300</v>
      </c>
    </row>
    <row r="110" spans="1:6" s="9" customFormat="1" ht="26.1" customHeight="1">
      <c r="A110" s="23">
        <f>A105+1</f>
        <v>509</v>
      </c>
      <c r="B110" s="26" t="s">
        <v>41</v>
      </c>
      <c r="C110" s="23" t="s">
        <v>90</v>
      </c>
      <c r="D110" s="27">
        <v>1</v>
      </c>
      <c r="E110" s="27">
        <v>2000</v>
      </c>
      <c r="F110" s="10">
        <f t="shared" si="7"/>
        <v>2000</v>
      </c>
    </row>
    <row r="111" spans="1:6" s="9" customFormat="1" ht="26.1" customHeight="1">
      <c r="A111" s="23">
        <f>A110+1</f>
        <v>510</v>
      </c>
      <c r="B111" s="26" t="s">
        <v>42</v>
      </c>
      <c r="C111" s="23" t="s">
        <v>2</v>
      </c>
      <c r="D111" s="27">
        <v>4</v>
      </c>
      <c r="E111" s="27">
        <v>500</v>
      </c>
      <c r="F111" s="10">
        <f t="shared" si="7"/>
        <v>2000</v>
      </c>
    </row>
    <row r="112" spans="1:6" s="9" customFormat="1" ht="26.1" customHeight="1">
      <c r="A112" s="23">
        <f t="shared" ref="A112:A116" si="9">A111+1</f>
        <v>511</v>
      </c>
      <c r="B112" s="26" t="s">
        <v>43</v>
      </c>
      <c r="C112" s="23" t="s">
        <v>90</v>
      </c>
      <c r="D112" s="27">
        <v>1</v>
      </c>
      <c r="E112" s="27">
        <v>1000</v>
      </c>
      <c r="F112" s="10">
        <f t="shared" si="7"/>
        <v>1000</v>
      </c>
    </row>
    <row r="113" spans="1:6" s="9" customFormat="1" ht="26.1" customHeight="1">
      <c r="A113" s="23">
        <f t="shared" si="9"/>
        <v>512</v>
      </c>
      <c r="B113" s="26" t="s">
        <v>44</v>
      </c>
      <c r="C113" s="23" t="s">
        <v>2</v>
      </c>
      <c r="D113" s="27">
        <v>3</v>
      </c>
      <c r="E113" s="27">
        <v>5000</v>
      </c>
      <c r="F113" s="10">
        <f t="shared" si="7"/>
        <v>15000</v>
      </c>
    </row>
    <row r="114" spans="1:6" s="9" customFormat="1" ht="26.1" customHeight="1">
      <c r="A114" s="23">
        <f t="shared" si="9"/>
        <v>513</v>
      </c>
      <c r="B114" s="26" t="s">
        <v>45</v>
      </c>
      <c r="C114" s="23" t="s">
        <v>2</v>
      </c>
      <c r="D114" s="27">
        <v>22</v>
      </c>
      <c r="E114" s="27">
        <v>500</v>
      </c>
      <c r="F114" s="10">
        <f t="shared" si="7"/>
        <v>11000</v>
      </c>
    </row>
    <row r="115" spans="1:6" s="9" customFormat="1" ht="26.1" customHeight="1">
      <c r="A115" s="23">
        <f t="shared" si="9"/>
        <v>514</v>
      </c>
      <c r="B115" s="26" t="s">
        <v>46</v>
      </c>
      <c r="C115" s="23" t="s">
        <v>2</v>
      </c>
      <c r="D115" s="27">
        <v>7</v>
      </c>
      <c r="E115" s="27">
        <v>600</v>
      </c>
      <c r="F115" s="10">
        <f t="shared" si="7"/>
        <v>4200</v>
      </c>
    </row>
    <row r="116" spans="1:6" s="9" customFormat="1" ht="26.1" customHeight="1">
      <c r="A116" s="23">
        <f t="shared" si="9"/>
        <v>515</v>
      </c>
      <c r="B116" s="26" t="s">
        <v>93</v>
      </c>
      <c r="C116" s="23"/>
      <c r="D116" s="29"/>
      <c r="E116" s="27"/>
      <c r="F116" s="10"/>
    </row>
    <row r="117" spans="1:6" s="9" customFormat="1" ht="26.1" customHeight="1">
      <c r="A117" s="29"/>
      <c r="B117" s="26" t="s">
        <v>96</v>
      </c>
      <c r="C117" s="23" t="s">
        <v>2</v>
      </c>
      <c r="D117" s="27">
        <v>29</v>
      </c>
      <c r="E117" s="27">
        <v>130</v>
      </c>
      <c r="F117" s="10">
        <f t="shared" si="7"/>
        <v>3770</v>
      </c>
    </row>
    <row r="118" spans="1:6" s="9" customFormat="1" ht="26.1" customHeight="1">
      <c r="A118" s="23"/>
      <c r="B118" s="26" t="s">
        <v>97</v>
      </c>
      <c r="C118" s="23" t="s">
        <v>2</v>
      </c>
      <c r="D118" s="27">
        <v>16</v>
      </c>
      <c r="E118" s="27">
        <v>140</v>
      </c>
      <c r="F118" s="10">
        <f t="shared" si="7"/>
        <v>2240</v>
      </c>
    </row>
    <row r="119" spans="1:6" s="9" customFormat="1" ht="26.1" customHeight="1">
      <c r="A119" s="23"/>
      <c r="B119" s="26" t="s">
        <v>98</v>
      </c>
      <c r="C119" s="23" t="s">
        <v>2</v>
      </c>
      <c r="D119" s="27">
        <v>3</v>
      </c>
      <c r="E119" s="27">
        <v>130</v>
      </c>
      <c r="F119" s="10">
        <f t="shared" si="7"/>
        <v>390</v>
      </c>
    </row>
    <row r="120" spans="1:6" s="9" customFormat="1" ht="26.1" customHeight="1">
      <c r="A120" s="23"/>
      <c r="B120" s="26" t="s">
        <v>94</v>
      </c>
      <c r="C120" s="23" t="s">
        <v>2</v>
      </c>
      <c r="D120" s="27">
        <v>4</v>
      </c>
      <c r="E120" s="27">
        <v>140</v>
      </c>
      <c r="F120" s="10">
        <f t="shared" si="7"/>
        <v>560</v>
      </c>
    </row>
    <row r="121" spans="1:6" s="9" customFormat="1" ht="26.1" customHeight="1">
      <c r="A121" s="23"/>
      <c r="B121" s="26" t="s">
        <v>99</v>
      </c>
      <c r="C121" s="23" t="s">
        <v>2</v>
      </c>
      <c r="D121" s="27">
        <v>10</v>
      </c>
      <c r="E121" s="27">
        <v>150</v>
      </c>
      <c r="F121" s="10">
        <f t="shared" si="7"/>
        <v>1500</v>
      </c>
    </row>
    <row r="122" spans="1:6" s="9" customFormat="1" ht="26.1" customHeight="1">
      <c r="A122" s="23"/>
      <c r="B122" s="26" t="s">
        <v>95</v>
      </c>
      <c r="C122" s="23" t="s">
        <v>2</v>
      </c>
      <c r="D122" s="27">
        <v>4</v>
      </c>
      <c r="E122" s="27">
        <v>110</v>
      </c>
      <c r="F122" s="10">
        <f t="shared" si="7"/>
        <v>440</v>
      </c>
    </row>
    <row r="123" spans="1:6" s="9" customFormat="1" ht="26.1" customHeight="1">
      <c r="A123" s="23"/>
      <c r="B123" s="26" t="s">
        <v>100</v>
      </c>
      <c r="C123" s="23" t="s">
        <v>2</v>
      </c>
      <c r="D123" s="27">
        <f>52+37+4</f>
        <v>93</v>
      </c>
      <c r="E123" s="27">
        <v>100</v>
      </c>
      <c r="F123" s="10">
        <f t="shared" si="7"/>
        <v>9300</v>
      </c>
    </row>
    <row r="124" spans="1:6" s="9" customFormat="1" ht="26.1" customHeight="1">
      <c r="A124" s="23">
        <f>A116+1</f>
        <v>516</v>
      </c>
      <c r="B124" s="26" t="s">
        <v>101</v>
      </c>
      <c r="C124" s="23"/>
      <c r="D124" s="29"/>
      <c r="E124" s="27"/>
      <c r="F124" s="10"/>
    </row>
    <row r="125" spans="1:6" s="9" customFormat="1" ht="26.1" customHeight="1">
      <c r="A125" s="29"/>
      <c r="B125" s="26" t="s">
        <v>102</v>
      </c>
      <c r="C125" s="23" t="s">
        <v>2</v>
      </c>
      <c r="D125" s="27">
        <v>84</v>
      </c>
      <c r="E125" s="27">
        <v>190</v>
      </c>
      <c r="F125" s="10">
        <f t="shared" si="7"/>
        <v>15960</v>
      </c>
    </row>
    <row r="126" spans="1:6" s="9" customFormat="1" ht="26.1" customHeight="1">
      <c r="A126" s="23"/>
      <c r="B126" s="26" t="s">
        <v>103</v>
      </c>
      <c r="C126" s="23" t="s">
        <v>2</v>
      </c>
      <c r="D126" s="27">
        <v>3</v>
      </c>
      <c r="E126" s="27">
        <v>200</v>
      </c>
      <c r="F126" s="10">
        <f t="shared" si="7"/>
        <v>600</v>
      </c>
    </row>
    <row r="127" spans="1:6" s="9" customFormat="1" ht="26.1" customHeight="1">
      <c r="A127" s="23">
        <f>A124+1</f>
        <v>517</v>
      </c>
      <c r="B127" s="26" t="s">
        <v>190</v>
      </c>
      <c r="C127" s="23" t="s">
        <v>2</v>
      </c>
      <c r="D127" s="27">
        <v>8</v>
      </c>
      <c r="E127" s="27">
        <v>1000</v>
      </c>
      <c r="F127" s="10">
        <f t="shared" si="7"/>
        <v>8000</v>
      </c>
    </row>
    <row r="128" spans="1:6" s="9" customFormat="1" ht="26.1" customHeight="1">
      <c r="A128" s="23">
        <f>A127+1</f>
        <v>518</v>
      </c>
      <c r="B128" s="26" t="s">
        <v>47</v>
      </c>
      <c r="C128" s="23" t="s">
        <v>2</v>
      </c>
      <c r="D128" s="27">
        <v>1</v>
      </c>
      <c r="E128" s="27">
        <v>150</v>
      </c>
      <c r="F128" s="10">
        <f t="shared" si="7"/>
        <v>150</v>
      </c>
    </row>
    <row r="129" spans="1:6" s="9" customFormat="1" ht="26.1" customHeight="1">
      <c r="A129" s="23">
        <f>A128+1</f>
        <v>519</v>
      </c>
      <c r="B129" s="26" t="s">
        <v>48</v>
      </c>
      <c r="C129" s="23" t="s">
        <v>2</v>
      </c>
      <c r="D129" s="27">
        <v>1</v>
      </c>
      <c r="E129" s="27">
        <v>1000</v>
      </c>
      <c r="F129" s="10">
        <f t="shared" si="7"/>
        <v>1000</v>
      </c>
    </row>
    <row r="130" spans="1:6" s="9" customFormat="1" ht="26.1" customHeight="1">
      <c r="A130" s="23">
        <f>A129+1</f>
        <v>520</v>
      </c>
      <c r="B130" s="26" t="s">
        <v>104</v>
      </c>
      <c r="C130" s="23"/>
      <c r="D130" s="27"/>
      <c r="E130" s="27"/>
      <c r="F130" s="10"/>
    </row>
    <row r="131" spans="1:6" s="9" customFormat="1" ht="26.1" customHeight="1">
      <c r="A131" s="29"/>
      <c r="B131" s="26" t="s">
        <v>105</v>
      </c>
      <c r="C131" s="23" t="s">
        <v>2</v>
      </c>
      <c r="D131" s="27">
        <v>59</v>
      </c>
      <c r="E131" s="27">
        <v>350</v>
      </c>
      <c r="F131" s="10">
        <f t="shared" si="7"/>
        <v>20650</v>
      </c>
    </row>
    <row r="132" spans="1:6" s="9" customFormat="1" ht="26.1" customHeight="1">
      <c r="A132" s="23"/>
      <c r="B132" s="26" t="s">
        <v>106</v>
      </c>
      <c r="C132" s="23" t="s">
        <v>2</v>
      </c>
      <c r="D132" s="27">
        <v>68</v>
      </c>
      <c r="E132" s="27">
        <v>250</v>
      </c>
      <c r="F132" s="10">
        <f t="shared" si="7"/>
        <v>17000</v>
      </c>
    </row>
    <row r="133" spans="1:6" s="9" customFormat="1" ht="26.1" customHeight="1">
      <c r="A133" s="23"/>
      <c r="B133" s="26" t="s">
        <v>220</v>
      </c>
      <c r="C133" s="32" t="s">
        <v>2</v>
      </c>
      <c r="D133" s="27">
        <v>20</v>
      </c>
      <c r="E133" s="27">
        <v>250</v>
      </c>
      <c r="F133" s="10">
        <f t="shared" si="7"/>
        <v>5000</v>
      </c>
    </row>
    <row r="134" spans="1:6" s="9" customFormat="1" ht="26.1" customHeight="1">
      <c r="A134" s="23"/>
      <c r="B134" s="26" t="s">
        <v>221</v>
      </c>
      <c r="C134" s="32" t="s">
        <v>2</v>
      </c>
      <c r="D134" s="27">
        <v>5</v>
      </c>
      <c r="E134" s="27">
        <v>200</v>
      </c>
      <c r="F134" s="10">
        <f t="shared" si="7"/>
        <v>1000</v>
      </c>
    </row>
    <row r="135" spans="1:6" s="9" customFormat="1" ht="26.1" customHeight="1">
      <c r="A135" s="23">
        <f>A130+1</f>
        <v>521</v>
      </c>
      <c r="B135" s="26" t="s">
        <v>222</v>
      </c>
      <c r="C135" s="32" t="s">
        <v>2</v>
      </c>
      <c r="D135" s="27">
        <v>7</v>
      </c>
      <c r="E135" s="27">
        <v>300</v>
      </c>
      <c r="F135" s="10">
        <f t="shared" si="7"/>
        <v>2100</v>
      </c>
    </row>
    <row r="136" spans="1:6" s="9" customFormat="1" ht="26.1" customHeight="1">
      <c r="A136" s="23">
        <f>A135+1</f>
        <v>522</v>
      </c>
      <c r="B136" s="26" t="s">
        <v>191</v>
      </c>
      <c r="C136" s="32" t="s">
        <v>2</v>
      </c>
      <c r="D136" s="27">
        <v>7</v>
      </c>
      <c r="E136" s="27">
        <v>300</v>
      </c>
      <c r="F136" s="10">
        <f t="shared" si="7"/>
        <v>2100</v>
      </c>
    </row>
    <row r="137" spans="1:6" s="9" customFormat="1" ht="26.1" customHeight="1">
      <c r="A137" s="23">
        <f>A136+1</f>
        <v>523</v>
      </c>
      <c r="B137" s="26" t="s">
        <v>49</v>
      </c>
      <c r="C137" s="23" t="s">
        <v>2</v>
      </c>
      <c r="D137" s="27">
        <v>10</v>
      </c>
      <c r="E137" s="27">
        <v>2500</v>
      </c>
      <c r="F137" s="10">
        <f t="shared" si="7"/>
        <v>25000</v>
      </c>
    </row>
    <row r="138" spans="1:6" s="9" customFormat="1" ht="26.1" customHeight="1">
      <c r="A138" s="23">
        <f>A137+1</f>
        <v>524</v>
      </c>
      <c r="B138" s="26" t="s">
        <v>131</v>
      </c>
      <c r="C138" s="23"/>
      <c r="D138" s="29"/>
      <c r="E138" s="27"/>
      <c r="F138" s="10"/>
    </row>
    <row r="139" spans="1:6" s="9" customFormat="1" ht="26.1" customHeight="1">
      <c r="A139" s="29"/>
      <c r="B139" s="26" t="s">
        <v>133</v>
      </c>
      <c r="C139" s="23" t="s">
        <v>2</v>
      </c>
      <c r="D139" s="27">
        <v>7</v>
      </c>
      <c r="E139" s="27">
        <v>350</v>
      </c>
      <c r="F139" s="10">
        <f t="shared" si="7"/>
        <v>2450</v>
      </c>
    </row>
    <row r="140" spans="1:6" s="9" customFormat="1" ht="26.1" customHeight="1">
      <c r="A140" s="29"/>
      <c r="B140" s="26" t="s">
        <v>134</v>
      </c>
      <c r="C140" s="23" t="s">
        <v>2</v>
      </c>
      <c r="D140" s="27">
        <v>5</v>
      </c>
      <c r="E140" s="27">
        <v>400</v>
      </c>
      <c r="F140" s="10">
        <f t="shared" si="7"/>
        <v>2000</v>
      </c>
    </row>
    <row r="141" spans="1:6" s="9" customFormat="1" ht="26.1" customHeight="1">
      <c r="A141" s="23">
        <f>A138+1</f>
        <v>525</v>
      </c>
      <c r="B141" s="26" t="s">
        <v>132</v>
      </c>
      <c r="C141" s="23"/>
      <c r="D141" s="29"/>
      <c r="E141" s="27"/>
      <c r="F141" s="10"/>
    </row>
    <row r="142" spans="1:6" s="9" customFormat="1" ht="26.1" customHeight="1">
      <c r="A142" s="29"/>
      <c r="B142" s="26" t="s">
        <v>135</v>
      </c>
      <c r="C142" s="23" t="s">
        <v>23</v>
      </c>
      <c r="D142" s="27">
        <v>110</v>
      </c>
      <c r="E142" s="27">
        <v>100</v>
      </c>
      <c r="F142" s="10">
        <f t="shared" si="7"/>
        <v>11000</v>
      </c>
    </row>
    <row r="143" spans="1:6" s="9" customFormat="1" ht="26.1" customHeight="1">
      <c r="A143" s="29"/>
      <c r="B143" s="26" t="s">
        <v>136</v>
      </c>
      <c r="C143" s="23" t="s">
        <v>23</v>
      </c>
      <c r="D143" s="27">
        <v>50</v>
      </c>
      <c r="E143" s="27">
        <v>80</v>
      </c>
      <c r="F143" s="10">
        <f t="shared" si="7"/>
        <v>4000</v>
      </c>
    </row>
    <row r="144" spans="1:6" s="9" customFormat="1" ht="26.1" customHeight="1">
      <c r="A144" s="23">
        <f>A141+1</f>
        <v>526</v>
      </c>
      <c r="B144" s="26" t="s">
        <v>50</v>
      </c>
      <c r="C144" s="23" t="s">
        <v>2</v>
      </c>
      <c r="D144" s="27">
        <v>1</v>
      </c>
      <c r="E144" s="27">
        <v>10000</v>
      </c>
      <c r="F144" s="10">
        <f t="shared" si="7"/>
        <v>10000</v>
      </c>
    </row>
    <row r="145" spans="1:6" s="9" customFormat="1" ht="26.1" customHeight="1">
      <c r="A145" s="23">
        <f>A144+1</f>
        <v>527</v>
      </c>
      <c r="B145" s="26" t="s">
        <v>51</v>
      </c>
      <c r="C145" s="23" t="s">
        <v>2</v>
      </c>
      <c r="D145" s="27">
        <v>1</v>
      </c>
      <c r="E145" s="27">
        <v>2000</v>
      </c>
      <c r="F145" s="10">
        <f t="shared" si="7"/>
        <v>2000</v>
      </c>
    </row>
    <row r="146" spans="1:6" s="9" customFormat="1" ht="26.1" customHeight="1">
      <c r="A146" s="23">
        <f>A145+1</f>
        <v>528</v>
      </c>
      <c r="B146" s="26" t="s">
        <v>52</v>
      </c>
      <c r="C146" s="23" t="s">
        <v>2</v>
      </c>
      <c r="D146" s="27">
        <v>1</v>
      </c>
      <c r="E146" s="27">
        <v>200</v>
      </c>
      <c r="F146" s="10">
        <f t="shared" si="7"/>
        <v>200</v>
      </c>
    </row>
    <row r="147" spans="1:6" s="9" customFormat="1" ht="26.1" customHeight="1">
      <c r="A147" s="23">
        <f>A146+1</f>
        <v>529</v>
      </c>
      <c r="B147" s="26" t="s">
        <v>53</v>
      </c>
      <c r="C147" s="23" t="s">
        <v>2</v>
      </c>
      <c r="D147" s="27">
        <v>39</v>
      </c>
      <c r="E147" s="27">
        <v>200</v>
      </c>
      <c r="F147" s="10">
        <f t="shared" si="7"/>
        <v>7800</v>
      </c>
    </row>
    <row r="148" spans="1:6" s="9" customFormat="1" ht="26.1" customHeight="1">
      <c r="A148" s="23">
        <f>A147+1</f>
        <v>530</v>
      </c>
      <c r="B148" s="26" t="s">
        <v>54</v>
      </c>
      <c r="C148" s="23" t="s">
        <v>2</v>
      </c>
      <c r="D148" s="27">
        <v>1</v>
      </c>
      <c r="E148" s="27">
        <v>5000</v>
      </c>
      <c r="F148" s="10">
        <f t="shared" si="7"/>
        <v>5000</v>
      </c>
    </row>
    <row r="149" spans="1:6" s="9" customFormat="1" ht="26.1" customHeight="1">
      <c r="A149" s="23">
        <f t="shared" ref="A149:A152" si="10">A148+1</f>
        <v>531</v>
      </c>
      <c r="B149" s="26" t="s">
        <v>223</v>
      </c>
      <c r="C149" s="23" t="s">
        <v>2</v>
      </c>
      <c r="D149" s="27">
        <v>1</v>
      </c>
      <c r="E149" s="27">
        <v>1500</v>
      </c>
      <c r="F149" s="10">
        <f t="shared" si="7"/>
        <v>1500</v>
      </c>
    </row>
    <row r="150" spans="1:6" s="9" customFormat="1" ht="26.1" customHeight="1">
      <c r="A150" s="23">
        <f t="shared" si="10"/>
        <v>532</v>
      </c>
      <c r="B150" s="26" t="s">
        <v>55</v>
      </c>
      <c r="C150" s="23" t="s">
        <v>2</v>
      </c>
      <c r="D150" s="27">
        <v>10</v>
      </c>
      <c r="E150" s="27">
        <v>1000</v>
      </c>
      <c r="F150" s="10">
        <f t="shared" si="7"/>
        <v>10000</v>
      </c>
    </row>
    <row r="151" spans="1:6" s="9" customFormat="1" ht="26.1" customHeight="1">
      <c r="A151" s="23">
        <f t="shared" si="10"/>
        <v>533</v>
      </c>
      <c r="B151" s="26" t="s">
        <v>224</v>
      </c>
      <c r="C151" s="23" t="s">
        <v>2</v>
      </c>
      <c r="D151" s="27">
        <v>22</v>
      </c>
      <c r="E151" s="27">
        <v>1500</v>
      </c>
      <c r="F151" s="10">
        <f t="shared" ref="F151:F152" si="11">D151*E151</f>
        <v>33000</v>
      </c>
    </row>
    <row r="152" spans="1:6" s="9" customFormat="1" ht="26.1" customHeight="1">
      <c r="A152" s="23">
        <f t="shared" si="10"/>
        <v>534</v>
      </c>
      <c r="B152" s="26" t="s">
        <v>192</v>
      </c>
      <c r="C152" s="23" t="s">
        <v>2</v>
      </c>
      <c r="D152" s="27">
        <v>2</v>
      </c>
      <c r="E152" s="27">
        <v>4000</v>
      </c>
      <c r="F152" s="10">
        <f t="shared" si="11"/>
        <v>8000</v>
      </c>
    </row>
    <row r="153" spans="1:6" s="19" customFormat="1" ht="26.1" customHeight="1">
      <c r="A153" s="47" t="s">
        <v>158</v>
      </c>
      <c r="B153" s="47"/>
      <c r="C153" s="47"/>
      <c r="D153" s="47"/>
      <c r="E153" s="47"/>
      <c r="F153" s="18">
        <f>SUM(F89:F152)</f>
        <v>447020</v>
      </c>
    </row>
    <row r="154" spans="1:6" s="9" customFormat="1" ht="26.1" customHeight="1">
      <c r="A154" s="21">
        <v>600</v>
      </c>
      <c r="B154" s="22" t="s">
        <v>56</v>
      </c>
      <c r="C154" s="23"/>
      <c r="D154" s="27"/>
      <c r="E154" s="27"/>
      <c r="F154" s="10"/>
    </row>
    <row r="155" spans="1:6" s="9" customFormat="1" ht="26.1" customHeight="1">
      <c r="A155" s="23">
        <v>601</v>
      </c>
      <c r="B155" s="26" t="s">
        <v>64</v>
      </c>
      <c r="C155" s="23" t="s">
        <v>24</v>
      </c>
      <c r="D155" s="27">
        <v>1</v>
      </c>
      <c r="E155" s="27">
        <v>100000</v>
      </c>
      <c r="F155" s="10">
        <f t="shared" ref="F155:F198" si="12">D155*E155</f>
        <v>100000</v>
      </c>
    </row>
    <row r="156" spans="1:6" s="9" customFormat="1" ht="26.1" customHeight="1">
      <c r="A156" s="23">
        <f>A155+1</f>
        <v>602</v>
      </c>
      <c r="B156" s="26" t="s">
        <v>65</v>
      </c>
      <c r="C156" s="23" t="s">
        <v>2</v>
      </c>
      <c r="D156" s="27">
        <v>3</v>
      </c>
      <c r="E156" s="27">
        <v>500</v>
      </c>
      <c r="F156" s="10">
        <f t="shared" si="12"/>
        <v>1500</v>
      </c>
    </row>
    <row r="157" spans="1:6" s="9" customFormat="1" ht="26.1" customHeight="1">
      <c r="A157" s="23">
        <f t="shared" ref="A157:A158" si="13">A156+1</f>
        <v>603</v>
      </c>
      <c r="B157" s="26" t="s">
        <v>225</v>
      </c>
      <c r="C157" s="23" t="s">
        <v>24</v>
      </c>
      <c r="D157" s="27">
        <v>2</v>
      </c>
      <c r="E157" s="27">
        <v>2000</v>
      </c>
      <c r="F157" s="10">
        <f t="shared" si="12"/>
        <v>4000</v>
      </c>
    </row>
    <row r="158" spans="1:6" s="9" customFormat="1" ht="26.1" customHeight="1">
      <c r="A158" s="23">
        <f t="shared" si="13"/>
        <v>604</v>
      </c>
      <c r="B158" s="26" t="s">
        <v>66</v>
      </c>
      <c r="C158" s="23"/>
      <c r="D158" s="29"/>
      <c r="E158" s="27"/>
      <c r="F158" s="10"/>
    </row>
    <row r="159" spans="1:6" s="9" customFormat="1" ht="26.1" customHeight="1">
      <c r="A159" s="29"/>
      <c r="B159" s="26" t="s">
        <v>113</v>
      </c>
      <c r="C159" s="23" t="s">
        <v>2</v>
      </c>
      <c r="D159" s="27">
        <v>2</v>
      </c>
      <c r="E159" s="27">
        <v>500</v>
      </c>
      <c r="F159" s="10">
        <f t="shared" si="12"/>
        <v>1000</v>
      </c>
    </row>
    <row r="160" spans="1:6" s="9" customFormat="1" ht="26.1" customHeight="1">
      <c r="A160" s="29"/>
      <c r="B160" s="26" t="s">
        <v>114</v>
      </c>
      <c r="C160" s="23" t="s">
        <v>2</v>
      </c>
      <c r="D160" s="27">
        <v>3</v>
      </c>
      <c r="E160" s="27">
        <v>400</v>
      </c>
      <c r="F160" s="10">
        <f t="shared" si="12"/>
        <v>1200</v>
      </c>
    </row>
    <row r="161" spans="1:6" s="9" customFormat="1" ht="26.1" customHeight="1">
      <c r="A161" s="23">
        <f>A158+1</f>
        <v>605</v>
      </c>
      <c r="B161" s="26" t="s">
        <v>67</v>
      </c>
      <c r="C161" s="23" t="s">
        <v>2</v>
      </c>
      <c r="D161" s="27">
        <v>5</v>
      </c>
      <c r="E161" s="27">
        <v>200</v>
      </c>
      <c r="F161" s="10">
        <f t="shared" si="12"/>
        <v>1000</v>
      </c>
    </row>
    <row r="162" spans="1:6" s="9" customFormat="1" ht="26.1" customHeight="1">
      <c r="A162" s="23">
        <f>A161+1</f>
        <v>606</v>
      </c>
      <c r="B162" s="26" t="s">
        <v>68</v>
      </c>
      <c r="C162" s="23" t="s">
        <v>2</v>
      </c>
      <c r="D162" s="27">
        <v>5</v>
      </c>
      <c r="E162" s="27">
        <v>1000</v>
      </c>
      <c r="F162" s="10">
        <f t="shared" si="12"/>
        <v>5000</v>
      </c>
    </row>
    <row r="163" spans="1:6" s="9" customFormat="1" ht="26.1" customHeight="1">
      <c r="A163" s="23">
        <f>A162+1</f>
        <v>607</v>
      </c>
      <c r="B163" s="26" t="s">
        <v>117</v>
      </c>
      <c r="C163" s="23"/>
      <c r="D163" s="29"/>
      <c r="E163" s="27"/>
      <c r="F163" s="10"/>
    </row>
    <row r="164" spans="1:6" s="9" customFormat="1" ht="26.1" customHeight="1">
      <c r="A164" s="29"/>
      <c r="B164" s="26" t="s">
        <v>151</v>
      </c>
      <c r="C164" s="23" t="s">
        <v>23</v>
      </c>
      <c r="D164" s="27">
        <v>200</v>
      </c>
      <c r="E164" s="27">
        <v>30</v>
      </c>
      <c r="F164" s="10">
        <f t="shared" si="12"/>
        <v>6000</v>
      </c>
    </row>
    <row r="165" spans="1:6" s="9" customFormat="1" ht="26.1" customHeight="1">
      <c r="A165" s="29"/>
      <c r="B165" s="26" t="s">
        <v>116</v>
      </c>
      <c r="C165" s="23" t="s">
        <v>23</v>
      </c>
      <c r="D165" s="27">
        <v>50</v>
      </c>
      <c r="E165" s="27">
        <v>40</v>
      </c>
      <c r="F165" s="10">
        <f t="shared" si="12"/>
        <v>2000</v>
      </c>
    </row>
    <row r="166" spans="1:6" s="9" customFormat="1" ht="26.1" customHeight="1">
      <c r="A166" s="23">
        <f>A163+1</f>
        <v>608</v>
      </c>
      <c r="B166" s="26" t="s">
        <v>115</v>
      </c>
      <c r="C166" s="23"/>
      <c r="D166" s="27"/>
      <c r="E166" s="27"/>
      <c r="F166" s="10"/>
    </row>
    <row r="167" spans="1:6" s="9" customFormat="1" ht="26.1" customHeight="1">
      <c r="A167" s="29"/>
      <c r="B167" s="26" t="s">
        <v>118</v>
      </c>
      <c r="C167" s="23" t="s">
        <v>23</v>
      </c>
      <c r="D167" s="27">
        <v>30</v>
      </c>
      <c r="E167" s="27">
        <v>40</v>
      </c>
      <c r="F167" s="10">
        <f t="shared" si="12"/>
        <v>1200</v>
      </c>
    </row>
    <row r="168" spans="1:6" s="9" customFormat="1" ht="26.1" customHeight="1">
      <c r="A168" s="29"/>
      <c r="B168" s="26" t="s">
        <v>119</v>
      </c>
      <c r="C168" s="23" t="s">
        <v>23</v>
      </c>
      <c r="D168" s="27">
        <v>14</v>
      </c>
      <c r="E168" s="27">
        <v>50</v>
      </c>
      <c r="F168" s="10">
        <f t="shared" si="12"/>
        <v>700</v>
      </c>
    </row>
    <row r="169" spans="1:6" s="9" customFormat="1" ht="26.1" customHeight="1">
      <c r="A169" s="23">
        <f>A166+1</f>
        <v>609</v>
      </c>
      <c r="B169" s="26" t="s">
        <v>69</v>
      </c>
      <c r="C169" s="23"/>
      <c r="D169" s="27"/>
      <c r="E169" s="27"/>
      <c r="F169" s="10"/>
    </row>
    <row r="170" spans="1:6" s="9" customFormat="1" ht="26.1" customHeight="1">
      <c r="A170" s="29"/>
      <c r="B170" s="26" t="s">
        <v>120</v>
      </c>
      <c r="C170" s="23" t="s">
        <v>23</v>
      </c>
      <c r="D170" s="27">
        <v>150</v>
      </c>
      <c r="E170" s="27">
        <v>50</v>
      </c>
      <c r="F170" s="10">
        <f t="shared" si="12"/>
        <v>7500</v>
      </c>
    </row>
    <row r="171" spans="1:6" s="9" customFormat="1" ht="26.1" customHeight="1">
      <c r="A171" s="29"/>
      <c r="B171" s="26" t="s">
        <v>121</v>
      </c>
      <c r="C171" s="23" t="s">
        <v>23</v>
      </c>
      <c r="D171" s="27">
        <v>20</v>
      </c>
      <c r="E171" s="27">
        <v>70</v>
      </c>
      <c r="F171" s="10">
        <f t="shared" si="12"/>
        <v>1400</v>
      </c>
    </row>
    <row r="172" spans="1:6" s="9" customFormat="1" ht="26.1" customHeight="1">
      <c r="A172" s="23">
        <f>A169+1</f>
        <v>610</v>
      </c>
      <c r="B172" s="26" t="s">
        <v>193</v>
      </c>
      <c r="C172" s="23"/>
      <c r="D172" s="27"/>
      <c r="E172" s="27"/>
      <c r="F172" s="10"/>
    </row>
    <row r="173" spans="1:6" s="9" customFormat="1" ht="26.1" customHeight="1">
      <c r="A173" s="23"/>
      <c r="B173" s="26" t="s">
        <v>107</v>
      </c>
      <c r="C173" s="23" t="s">
        <v>23</v>
      </c>
      <c r="D173" s="27">
        <v>80</v>
      </c>
      <c r="E173" s="27">
        <v>50</v>
      </c>
      <c r="F173" s="10">
        <f t="shared" si="12"/>
        <v>4000</v>
      </c>
    </row>
    <row r="174" spans="1:6" s="9" customFormat="1" ht="26.1" customHeight="1">
      <c r="A174" s="29"/>
      <c r="B174" s="26" t="s">
        <v>108</v>
      </c>
      <c r="C174" s="23" t="s">
        <v>23</v>
      </c>
      <c r="D174" s="27">
        <v>30</v>
      </c>
      <c r="E174" s="27">
        <v>60</v>
      </c>
      <c r="F174" s="10">
        <f t="shared" si="12"/>
        <v>1800</v>
      </c>
    </row>
    <row r="175" spans="1:6" s="9" customFormat="1" ht="26.1" customHeight="1">
      <c r="A175" s="29"/>
      <c r="B175" s="26" t="s">
        <v>109</v>
      </c>
      <c r="C175" s="23" t="s">
        <v>23</v>
      </c>
      <c r="D175" s="27">
        <v>28</v>
      </c>
      <c r="E175" s="27">
        <v>90</v>
      </c>
      <c r="F175" s="10">
        <f t="shared" si="12"/>
        <v>2520</v>
      </c>
    </row>
    <row r="176" spans="1:6" s="9" customFormat="1" ht="26.1" customHeight="1">
      <c r="A176" s="23"/>
      <c r="B176" s="26" t="s">
        <v>110</v>
      </c>
      <c r="C176" s="23" t="s">
        <v>23</v>
      </c>
      <c r="D176" s="27">
        <v>24</v>
      </c>
      <c r="E176" s="27">
        <v>100</v>
      </c>
      <c r="F176" s="10">
        <f t="shared" si="12"/>
        <v>2400</v>
      </c>
    </row>
    <row r="177" spans="1:6" s="9" customFormat="1" ht="26.1" customHeight="1">
      <c r="A177" s="23">
        <f>A172+1</f>
        <v>611</v>
      </c>
      <c r="B177" s="26" t="s">
        <v>137</v>
      </c>
      <c r="C177" s="23"/>
      <c r="D177" s="29"/>
      <c r="E177" s="27"/>
      <c r="F177" s="10"/>
    </row>
    <row r="178" spans="1:6" s="9" customFormat="1" ht="26.1" customHeight="1">
      <c r="A178" s="29"/>
      <c r="B178" s="26" t="s">
        <v>111</v>
      </c>
      <c r="C178" s="23" t="s">
        <v>2</v>
      </c>
      <c r="D178" s="27">
        <v>4</v>
      </c>
      <c r="E178" s="27">
        <v>1000</v>
      </c>
      <c r="F178" s="10">
        <f t="shared" si="12"/>
        <v>4000</v>
      </c>
    </row>
    <row r="179" spans="1:6" s="9" customFormat="1" ht="26.1" customHeight="1">
      <c r="A179" s="29"/>
      <c r="B179" s="26" t="s">
        <v>112</v>
      </c>
      <c r="C179" s="23" t="s">
        <v>2</v>
      </c>
      <c r="D179" s="27">
        <v>8</v>
      </c>
      <c r="E179" s="27">
        <v>800</v>
      </c>
      <c r="F179" s="10">
        <f t="shared" si="12"/>
        <v>6400</v>
      </c>
    </row>
    <row r="180" spans="1:6" s="9" customFormat="1" ht="26.1" customHeight="1">
      <c r="A180" s="23">
        <f>A177+1</f>
        <v>612</v>
      </c>
      <c r="B180" s="26" t="s">
        <v>57</v>
      </c>
      <c r="C180" s="23" t="s">
        <v>2</v>
      </c>
      <c r="D180" s="27">
        <v>6</v>
      </c>
      <c r="E180" s="27">
        <v>1400</v>
      </c>
      <c r="F180" s="10">
        <f t="shared" si="12"/>
        <v>8400</v>
      </c>
    </row>
    <row r="181" spans="1:6" s="9" customFormat="1" ht="26.1" customHeight="1">
      <c r="A181" s="23">
        <f>A180+1</f>
        <v>613</v>
      </c>
      <c r="B181" s="26" t="s">
        <v>58</v>
      </c>
      <c r="C181" s="23" t="s">
        <v>2</v>
      </c>
      <c r="D181" s="27">
        <v>12</v>
      </c>
      <c r="E181" s="27">
        <v>800</v>
      </c>
      <c r="F181" s="10">
        <f t="shared" si="12"/>
        <v>9600</v>
      </c>
    </row>
    <row r="182" spans="1:6" s="9" customFormat="1" ht="26.1" customHeight="1">
      <c r="A182" s="23">
        <f t="shared" ref="A182:A198" si="14">A181+1</f>
        <v>614</v>
      </c>
      <c r="B182" s="26" t="s">
        <v>59</v>
      </c>
      <c r="C182" s="23" t="s">
        <v>2</v>
      </c>
      <c r="D182" s="27">
        <v>1</v>
      </c>
      <c r="E182" s="27">
        <v>3000</v>
      </c>
      <c r="F182" s="10">
        <f t="shared" si="12"/>
        <v>3000</v>
      </c>
    </row>
    <row r="183" spans="1:6" s="9" customFormat="1" ht="26.1" customHeight="1">
      <c r="A183" s="23">
        <f t="shared" si="14"/>
        <v>615</v>
      </c>
      <c r="B183" s="26" t="s">
        <v>60</v>
      </c>
      <c r="C183" s="23" t="s">
        <v>2</v>
      </c>
      <c r="D183" s="27">
        <f>ROUNDUP('[1]A Métrés'!I1538,0)</f>
        <v>1</v>
      </c>
      <c r="E183" s="27">
        <v>1100</v>
      </c>
      <c r="F183" s="10">
        <f t="shared" si="12"/>
        <v>1100</v>
      </c>
    </row>
    <row r="184" spans="1:6" s="9" customFormat="1" ht="26.1" customHeight="1">
      <c r="A184" s="23">
        <f t="shared" si="14"/>
        <v>616</v>
      </c>
      <c r="B184" s="26" t="s">
        <v>61</v>
      </c>
      <c r="C184" s="23" t="s">
        <v>2</v>
      </c>
      <c r="D184" s="27">
        <f>ROUNDUP('[1]A Métrés'!I1541,0)</f>
        <v>1</v>
      </c>
      <c r="E184" s="27">
        <v>1000</v>
      </c>
      <c r="F184" s="10">
        <f t="shared" si="12"/>
        <v>1000</v>
      </c>
    </row>
    <row r="185" spans="1:6" s="9" customFormat="1" ht="26.1" customHeight="1">
      <c r="A185" s="23">
        <f t="shared" si="14"/>
        <v>617</v>
      </c>
      <c r="B185" s="26" t="s">
        <v>227</v>
      </c>
      <c r="C185" s="23" t="s">
        <v>2</v>
      </c>
      <c r="D185" s="27">
        <f>ROUNDUP('[1]A Métrés'!I1544,0)</f>
        <v>4</v>
      </c>
      <c r="E185" s="27">
        <v>1000</v>
      </c>
      <c r="F185" s="10">
        <f t="shared" si="12"/>
        <v>4000</v>
      </c>
    </row>
    <row r="186" spans="1:6" s="9" customFormat="1" ht="26.1" customHeight="1">
      <c r="A186" s="23">
        <f t="shared" si="14"/>
        <v>618</v>
      </c>
      <c r="B186" s="26" t="s">
        <v>226</v>
      </c>
      <c r="C186" s="23" t="s">
        <v>2</v>
      </c>
      <c r="D186" s="27">
        <v>1</v>
      </c>
      <c r="E186" s="27">
        <v>1000</v>
      </c>
      <c r="F186" s="10">
        <f t="shared" si="12"/>
        <v>1000</v>
      </c>
    </row>
    <row r="187" spans="1:6" s="9" customFormat="1" ht="26.1" customHeight="1">
      <c r="A187" s="23">
        <f t="shared" si="14"/>
        <v>619</v>
      </c>
      <c r="B187" s="26" t="s">
        <v>62</v>
      </c>
      <c r="C187" s="23" t="s">
        <v>2</v>
      </c>
      <c r="D187" s="27">
        <v>1</v>
      </c>
      <c r="E187" s="27">
        <v>1200</v>
      </c>
      <c r="F187" s="10">
        <f t="shared" si="12"/>
        <v>1200</v>
      </c>
    </row>
    <row r="188" spans="1:6" s="9" customFormat="1" ht="26.1" customHeight="1">
      <c r="A188" s="23">
        <f t="shared" si="14"/>
        <v>620</v>
      </c>
      <c r="B188" s="26" t="s">
        <v>63</v>
      </c>
      <c r="C188" s="23" t="s">
        <v>2</v>
      </c>
      <c r="D188" s="27">
        <v>6</v>
      </c>
      <c r="E188" s="27">
        <v>150</v>
      </c>
      <c r="F188" s="10">
        <f t="shared" si="12"/>
        <v>900</v>
      </c>
    </row>
    <row r="189" spans="1:6" s="9" customFormat="1" ht="26.1" customHeight="1">
      <c r="A189" s="23">
        <f t="shared" si="14"/>
        <v>621</v>
      </c>
      <c r="B189" s="26" t="s">
        <v>139</v>
      </c>
      <c r="C189" s="23" t="s">
        <v>2</v>
      </c>
      <c r="D189" s="27">
        <v>28</v>
      </c>
      <c r="E189" s="27">
        <v>120</v>
      </c>
      <c r="F189" s="10">
        <f t="shared" si="12"/>
        <v>3360</v>
      </c>
    </row>
    <row r="190" spans="1:6" s="9" customFormat="1" ht="26.1" customHeight="1">
      <c r="A190" s="23">
        <f t="shared" si="14"/>
        <v>622</v>
      </c>
      <c r="B190" s="26" t="s">
        <v>152</v>
      </c>
      <c r="C190" s="23" t="s">
        <v>2</v>
      </c>
      <c r="D190" s="27">
        <v>1</v>
      </c>
      <c r="E190" s="27">
        <v>2500</v>
      </c>
      <c r="F190" s="10">
        <f t="shared" si="12"/>
        <v>2500</v>
      </c>
    </row>
    <row r="191" spans="1:6" s="9" customFormat="1" ht="26.1" customHeight="1">
      <c r="A191" s="23">
        <f t="shared" si="14"/>
        <v>623</v>
      </c>
      <c r="B191" s="26" t="s">
        <v>70</v>
      </c>
      <c r="C191" s="23" t="s">
        <v>2</v>
      </c>
      <c r="D191" s="27">
        <v>1</v>
      </c>
      <c r="E191" s="27">
        <v>15000</v>
      </c>
      <c r="F191" s="10">
        <f t="shared" si="12"/>
        <v>15000</v>
      </c>
    </row>
    <row r="192" spans="1:6" s="9" customFormat="1" ht="26.1" customHeight="1">
      <c r="A192" s="23">
        <f t="shared" si="14"/>
        <v>624</v>
      </c>
      <c r="B192" s="26" t="s">
        <v>71</v>
      </c>
      <c r="C192" s="23" t="s">
        <v>2</v>
      </c>
      <c r="D192" s="27">
        <v>4</v>
      </c>
      <c r="E192" s="27">
        <v>4000</v>
      </c>
      <c r="F192" s="10">
        <f t="shared" si="12"/>
        <v>16000</v>
      </c>
    </row>
    <row r="193" spans="1:6" s="9" customFormat="1" ht="26.1" customHeight="1">
      <c r="A193" s="23">
        <f t="shared" si="14"/>
        <v>625</v>
      </c>
      <c r="B193" s="26" t="s">
        <v>72</v>
      </c>
      <c r="C193" s="23" t="s">
        <v>23</v>
      </c>
      <c r="D193" s="27">
        <v>150</v>
      </c>
      <c r="E193" s="27">
        <v>180</v>
      </c>
      <c r="F193" s="10">
        <f t="shared" si="12"/>
        <v>27000</v>
      </c>
    </row>
    <row r="194" spans="1:6" s="9" customFormat="1" ht="26.1" customHeight="1">
      <c r="A194" s="23">
        <f t="shared" si="14"/>
        <v>626</v>
      </c>
      <c r="B194" s="26" t="s">
        <v>73</v>
      </c>
      <c r="C194" s="23" t="s">
        <v>2</v>
      </c>
      <c r="D194" s="27">
        <v>6</v>
      </c>
      <c r="E194" s="27">
        <v>1000</v>
      </c>
      <c r="F194" s="10">
        <f t="shared" si="12"/>
        <v>6000</v>
      </c>
    </row>
    <row r="195" spans="1:6" s="9" customFormat="1" ht="26.1" customHeight="1">
      <c r="A195" s="23">
        <f t="shared" si="14"/>
        <v>627</v>
      </c>
      <c r="B195" s="26" t="s">
        <v>74</v>
      </c>
      <c r="C195" s="23" t="s">
        <v>2</v>
      </c>
      <c r="D195" s="27">
        <v>1</v>
      </c>
      <c r="E195" s="27">
        <v>1100</v>
      </c>
      <c r="F195" s="10">
        <f t="shared" si="12"/>
        <v>1100</v>
      </c>
    </row>
    <row r="196" spans="1:6" s="9" customFormat="1" ht="26.1" customHeight="1">
      <c r="A196" s="23">
        <f t="shared" si="14"/>
        <v>628</v>
      </c>
      <c r="B196" s="26" t="s">
        <v>75</v>
      </c>
      <c r="C196" s="23" t="s">
        <v>2</v>
      </c>
      <c r="D196" s="27">
        <v>1</v>
      </c>
      <c r="E196" s="27">
        <v>9000</v>
      </c>
      <c r="F196" s="10">
        <f t="shared" si="12"/>
        <v>9000</v>
      </c>
    </row>
    <row r="197" spans="1:6" s="9" customFormat="1" ht="26.1" customHeight="1">
      <c r="A197" s="23">
        <f t="shared" si="14"/>
        <v>629</v>
      </c>
      <c r="B197" s="26" t="s">
        <v>195</v>
      </c>
      <c r="C197" s="23" t="s">
        <v>2</v>
      </c>
      <c r="D197" s="27">
        <v>5</v>
      </c>
      <c r="E197" s="27">
        <v>5000</v>
      </c>
      <c r="F197" s="10">
        <f t="shared" si="12"/>
        <v>25000</v>
      </c>
    </row>
    <row r="198" spans="1:6" s="9" customFormat="1" ht="26.1" customHeight="1">
      <c r="A198" s="23">
        <f t="shared" si="14"/>
        <v>630</v>
      </c>
      <c r="B198" s="26" t="s">
        <v>196</v>
      </c>
      <c r="C198" s="23" t="s">
        <v>90</v>
      </c>
      <c r="D198" s="27">
        <v>1</v>
      </c>
      <c r="E198" s="27">
        <v>8000</v>
      </c>
      <c r="F198" s="10">
        <f t="shared" si="12"/>
        <v>8000</v>
      </c>
    </row>
    <row r="199" spans="1:6" s="19" customFormat="1" ht="26.1" customHeight="1">
      <c r="A199" s="47" t="s">
        <v>159</v>
      </c>
      <c r="B199" s="47"/>
      <c r="C199" s="47"/>
      <c r="D199" s="47"/>
      <c r="E199" s="47"/>
      <c r="F199" s="18">
        <f>SUM(F155:F198)</f>
        <v>296780</v>
      </c>
    </row>
    <row r="200" spans="1:6" s="9" customFormat="1" ht="26.1" customHeight="1">
      <c r="A200" s="21">
        <v>700</v>
      </c>
      <c r="B200" s="22" t="s">
        <v>76</v>
      </c>
      <c r="C200" s="23"/>
      <c r="D200" s="27"/>
      <c r="E200" s="27"/>
      <c r="F200" s="10"/>
    </row>
    <row r="201" spans="1:6" s="9" customFormat="1" ht="26.1" customHeight="1">
      <c r="A201" s="23">
        <v>701</v>
      </c>
      <c r="B201" s="33" t="s">
        <v>77</v>
      </c>
      <c r="C201" s="23" t="s">
        <v>21</v>
      </c>
      <c r="D201" s="27">
        <v>648</v>
      </c>
      <c r="E201" s="27">
        <v>20</v>
      </c>
      <c r="F201" s="10">
        <f t="shared" ref="F201:F206" si="15">D201*E201</f>
        <v>12960</v>
      </c>
    </row>
    <row r="202" spans="1:6" s="9" customFormat="1" ht="26.1" customHeight="1">
      <c r="A202" s="23">
        <v>702</v>
      </c>
      <c r="B202" s="33" t="s">
        <v>153</v>
      </c>
      <c r="C202" s="23" t="s">
        <v>21</v>
      </c>
      <c r="D202" s="27">
        <v>2648</v>
      </c>
      <c r="E202" s="27">
        <v>70</v>
      </c>
      <c r="F202" s="10">
        <f t="shared" si="15"/>
        <v>185360</v>
      </c>
    </row>
    <row r="203" spans="1:6" s="9" customFormat="1" ht="26.1" customHeight="1">
      <c r="A203" s="23">
        <v>703</v>
      </c>
      <c r="B203" s="33" t="s">
        <v>78</v>
      </c>
      <c r="C203" s="23" t="s">
        <v>21</v>
      </c>
      <c r="D203" s="27">
        <v>2534</v>
      </c>
      <c r="E203" s="27">
        <v>20</v>
      </c>
      <c r="F203" s="10">
        <f t="shared" si="15"/>
        <v>50680</v>
      </c>
    </row>
    <row r="204" spans="1:6" s="9" customFormat="1" ht="26.1" customHeight="1">
      <c r="A204" s="23">
        <v>704</v>
      </c>
      <c r="B204" s="28" t="s">
        <v>79</v>
      </c>
      <c r="C204" s="23" t="s">
        <v>21</v>
      </c>
      <c r="D204" s="27">
        <v>320</v>
      </c>
      <c r="E204" s="10">
        <v>25</v>
      </c>
      <c r="F204" s="10">
        <f t="shared" si="15"/>
        <v>8000</v>
      </c>
    </row>
    <row r="205" spans="1:6" s="9" customFormat="1" ht="26.1" customHeight="1">
      <c r="A205" s="23">
        <v>705</v>
      </c>
      <c r="B205" s="26" t="s">
        <v>80</v>
      </c>
      <c r="C205" s="23" t="s">
        <v>21</v>
      </c>
      <c r="D205" s="27">
        <v>418</v>
      </c>
      <c r="E205" s="10">
        <v>25</v>
      </c>
      <c r="F205" s="10">
        <f t="shared" si="15"/>
        <v>10450</v>
      </c>
    </row>
    <row r="206" spans="1:6" s="9" customFormat="1" ht="26.1" customHeight="1">
      <c r="A206" s="23">
        <v>706</v>
      </c>
      <c r="B206" s="26" t="s">
        <v>81</v>
      </c>
      <c r="C206" s="23" t="s">
        <v>21</v>
      </c>
      <c r="D206" s="27">
        <v>516</v>
      </c>
      <c r="E206" s="10">
        <v>25</v>
      </c>
      <c r="F206" s="10">
        <f t="shared" si="15"/>
        <v>12900</v>
      </c>
    </row>
    <row r="207" spans="1:6" s="19" customFormat="1" ht="26.1" customHeight="1">
      <c r="A207" s="47" t="s">
        <v>160</v>
      </c>
      <c r="B207" s="47"/>
      <c r="C207" s="47"/>
      <c r="D207" s="47"/>
      <c r="E207" s="47"/>
      <c r="F207" s="18">
        <f>SUM(F201:F206)</f>
        <v>280350</v>
      </c>
    </row>
    <row r="208" spans="1:6" s="9" customFormat="1" ht="26.1" customHeight="1">
      <c r="A208" s="21">
        <v>800</v>
      </c>
      <c r="B208" s="22" t="s">
        <v>203</v>
      </c>
      <c r="C208" s="23"/>
      <c r="D208" s="34"/>
      <c r="E208" s="10"/>
      <c r="F208" s="10"/>
    </row>
    <row r="209" spans="1:6" s="9" customFormat="1" ht="26.1" customHeight="1">
      <c r="A209" s="23">
        <v>801</v>
      </c>
      <c r="B209" s="28" t="s">
        <v>197</v>
      </c>
      <c r="C209" s="23" t="s">
        <v>23</v>
      </c>
      <c r="D209" s="34">
        <v>29</v>
      </c>
      <c r="E209" s="10">
        <v>1100</v>
      </c>
      <c r="F209" s="10">
        <f t="shared" ref="F209:F221" si="16">D209*E209</f>
        <v>31900</v>
      </c>
    </row>
    <row r="210" spans="1:6" s="9" customFormat="1" ht="26.1" customHeight="1">
      <c r="A210" s="23">
        <f>A209+1</f>
        <v>802</v>
      </c>
      <c r="B210" s="28" t="s">
        <v>228</v>
      </c>
      <c r="C210" s="23" t="s">
        <v>23</v>
      </c>
      <c r="D210" s="34">
        <v>260</v>
      </c>
      <c r="E210" s="10">
        <v>1000</v>
      </c>
      <c r="F210" s="10">
        <f t="shared" si="16"/>
        <v>260000</v>
      </c>
    </row>
    <row r="211" spans="1:6" s="9" customFormat="1" ht="26.1" customHeight="1">
      <c r="A211" s="23">
        <f t="shared" ref="A211:A221" si="17">A210+1</f>
        <v>803</v>
      </c>
      <c r="B211" s="28" t="s">
        <v>229</v>
      </c>
      <c r="C211" s="23" t="s">
        <v>21</v>
      </c>
      <c r="D211" s="34">
        <v>1056</v>
      </c>
      <c r="E211" s="10">
        <v>210</v>
      </c>
      <c r="F211" s="10">
        <f t="shared" si="16"/>
        <v>221760</v>
      </c>
    </row>
    <row r="212" spans="1:6" s="9" customFormat="1" ht="26.1" customHeight="1">
      <c r="A212" s="23">
        <f t="shared" si="17"/>
        <v>804</v>
      </c>
      <c r="B212" s="28" t="s">
        <v>198</v>
      </c>
      <c r="C212" s="23" t="s">
        <v>90</v>
      </c>
      <c r="D212" s="34">
        <v>1</v>
      </c>
      <c r="E212" s="10">
        <v>10000</v>
      </c>
      <c r="F212" s="10">
        <f t="shared" si="16"/>
        <v>10000</v>
      </c>
    </row>
    <row r="213" spans="1:6" s="9" customFormat="1" ht="26.1" customHeight="1">
      <c r="A213" s="23">
        <f t="shared" si="17"/>
        <v>805</v>
      </c>
      <c r="B213" s="28" t="s">
        <v>230</v>
      </c>
      <c r="C213" s="23" t="s">
        <v>21</v>
      </c>
      <c r="D213" s="34">
        <v>134</v>
      </c>
      <c r="E213" s="10">
        <v>200</v>
      </c>
      <c r="F213" s="10">
        <f t="shared" si="16"/>
        <v>26800</v>
      </c>
    </row>
    <row r="214" spans="1:6" s="9" customFormat="1" ht="26.1" customHeight="1">
      <c r="A214" s="23">
        <f t="shared" si="17"/>
        <v>806</v>
      </c>
      <c r="B214" s="28" t="s">
        <v>231</v>
      </c>
      <c r="C214" s="23" t="s">
        <v>21</v>
      </c>
      <c r="D214" s="34">
        <v>188</v>
      </c>
      <c r="E214" s="10">
        <v>200</v>
      </c>
      <c r="F214" s="10">
        <f t="shared" si="16"/>
        <v>37600</v>
      </c>
    </row>
    <row r="215" spans="1:6" s="9" customFormat="1" ht="26.1" customHeight="1">
      <c r="A215" s="23">
        <f t="shared" si="17"/>
        <v>807</v>
      </c>
      <c r="B215" s="28" t="s">
        <v>232</v>
      </c>
      <c r="C215" s="23" t="s">
        <v>21</v>
      </c>
      <c r="D215" s="34">
        <v>358</v>
      </c>
      <c r="E215" s="10">
        <v>200</v>
      </c>
      <c r="F215" s="10">
        <f t="shared" si="16"/>
        <v>71600</v>
      </c>
    </row>
    <row r="216" spans="1:6" s="9" customFormat="1" ht="26.1" customHeight="1">
      <c r="A216" s="23">
        <f t="shared" si="17"/>
        <v>808</v>
      </c>
      <c r="B216" s="28" t="s">
        <v>233</v>
      </c>
      <c r="C216" s="23" t="s">
        <v>23</v>
      </c>
      <c r="D216" s="34">
        <v>296</v>
      </c>
      <c r="E216" s="10">
        <v>120</v>
      </c>
      <c r="F216" s="10">
        <f t="shared" si="16"/>
        <v>35520</v>
      </c>
    </row>
    <row r="217" spans="1:6" s="9" customFormat="1" ht="26.1" customHeight="1">
      <c r="A217" s="23">
        <f t="shared" si="17"/>
        <v>809</v>
      </c>
      <c r="B217" s="28" t="s">
        <v>199</v>
      </c>
      <c r="C217" s="23" t="s">
        <v>2</v>
      </c>
      <c r="D217" s="34">
        <v>4</v>
      </c>
      <c r="E217" s="10">
        <v>2000</v>
      </c>
      <c r="F217" s="10">
        <f t="shared" si="16"/>
        <v>8000</v>
      </c>
    </row>
    <row r="218" spans="1:6" s="9" customFormat="1" ht="26.1" customHeight="1">
      <c r="A218" s="23">
        <f t="shared" si="17"/>
        <v>810</v>
      </c>
      <c r="B218" s="28" t="s">
        <v>234</v>
      </c>
      <c r="C218" s="23" t="s">
        <v>235</v>
      </c>
      <c r="D218" s="34">
        <v>110</v>
      </c>
      <c r="E218" s="10">
        <v>150</v>
      </c>
      <c r="F218" s="10">
        <f t="shared" si="16"/>
        <v>16500</v>
      </c>
    </row>
    <row r="219" spans="1:6" s="9" customFormat="1" ht="26.1" customHeight="1">
      <c r="A219" s="23">
        <f t="shared" si="17"/>
        <v>811</v>
      </c>
      <c r="B219" s="28" t="s">
        <v>200</v>
      </c>
      <c r="C219" s="23" t="s">
        <v>2</v>
      </c>
      <c r="D219" s="34">
        <v>10</v>
      </c>
      <c r="E219" s="10">
        <v>1000</v>
      </c>
      <c r="F219" s="10">
        <f t="shared" si="16"/>
        <v>10000</v>
      </c>
    </row>
    <row r="220" spans="1:6" s="9" customFormat="1" ht="26.1" customHeight="1">
      <c r="A220" s="23">
        <f t="shared" si="17"/>
        <v>812</v>
      </c>
      <c r="B220" s="28" t="s">
        <v>201</v>
      </c>
      <c r="C220" s="23" t="s">
        <v>2</v>
      </c>
      <c r="D220" s="34">
        <v>20</v>
      </c>
      <c r="E220" s="10">
        <v>1000</v>
      </c>
      <c r="F220" s="10">
        <f t="shared" si="16"/>
        <v>20000</v>
      </c>
    </row>
    <row r="221" spans="1:6" s="9" customFormat="1" ht="26.1" customHeight="1">
      <c r="A221" s="23">
        <f t="shared" si="17"/>
        <v>813</v>
      </c>
      <c r="B221" s="28" t="s">
        <v>202</v>
      </c>
      <c r="C221" s="23" t="s">
        <v>236</v>
      </c>
      <c r="D221" s="34">
        <v>250</v>
      </c>
      <c r="E221" s="10">
        <v>60</v>
      </c>
      <c r="F221" s="10">
        <f t="shared" si="16"/>
        <v>15000</v>
      </c>
    </row>
    <row r="222" spans="1:6" s="19" customFormat="1" ht="26.1" customHeight="1">
      <c r="A222" s="47" t="s">
        <v>161</v>
      </c>
      <c r="B222" s="47"/>
      <c r="C222" s="47"/>
      <c r="D222" s="47"/>
      <c r="E222" s="47"/>
      <c r="F222" s="18">
        <f>SUM(F209:F221)</f>
        <v>764680</v>
      </c>
    </row>
    <row r="223" spans="1:6" ht="18.95" customHeight="1">
      <c r="A223" s="37" t="s">
        <v>7</v>
      </c>
      <c r="B223" s="37"/>
      <c r="C223" s="37"/>
      <c r="D223" s="37"/>
      <c r="E223" s="37"/>
      <c r="F223" s="37"/>
    </row>
    <row r="224" spans="1:6" s="9" customFormat="1" ht="26.1" customHeight="1">
      <c r="A224" s="44" t="s">
        <v>154</v>
      </c>
      <c r="B224" s="45"/>
      <c r="C224" s="45"/>
      <c r="D224" s="45"/>
      <c r="E224" s="46"/>
      <c r="F224" s="10">
        <f>F52</f>
        <v>2806476</v>
      </c>
    </row>
    <row r="225" spans="1:6" ht="26.1" customHeight="1">
      <c r="A225" s="44" t="s">
        <v>155</v>
      </c>
      <c r="B225" s="45"/>
      <c r="C225" s="45"/>
      <c r="D225" s="45"/>
      <c r="E225" s="46"/>
      <c r="F225" s="10">
        <f>F59</f>
        <v>195430</v>
      </c>
    </row>
    <row r="226" spans="1:6" s="9" customFormat="1" ht="26.1" customHeight="1">
      <c r="A226" s="44" t="s">
        <v>156</v>
      </c>
      <c r="B226" s="45"/>
      <c r="C226" s="45"/>
      <c r="D226" s="45"/>
      <c r="E226" s="46"/>
      <c r="F226" s="10">
        <f>F74</f>
        <v>424480</v>
      </c>
    </row>
    <row r="227" spans="1:6" s="9" customFormat="1" ht="26.1" customHeight="1">
      <c r="A227" s="44" t="s">
        <v>157</v>
      </c>
      <c r="B227" s="45"/>
      <c r="C227" s="45"/>
      <c r="D227" s="45"/>
      <c r="E227" s="46"/>
      <c r="F227" s="10">
        <f>F87</f>
        <v>472200</v>
      </c>
    </row>
    <row r="228" spans="1:6" s="9" customFormat="1" ht="26.1" customHeight="1">
      <c r="A228" s="44" t="s">
        <v>158</v>
      </c>
      <c r="B228" s="45"/>
      <c r="C228" s="45"/>
      <c r="D228" s="45"/>
      <c r="E228" s="46"/>
      <c r="F228" s="10">
        <f>F153</f>
        <v>447020</v>
      </c>
    </row>
    <row r="229" spans="1:6" s="9" customFormat="1" ht="26.1" customHeight="1">
      <c r="A229" s="44" t="s">
        <v>159</v>
      </c>
      <c r="B229" s="45"/>
      <c r="C229" s="45"/>
      <c r="D229" s="45"/>
      <c r="E229" s="46"/>
      <c r="F229" s="10">
        <f>F199</f>
        <v>296780</v>
      </c>
    </row>
    <row r="230" spans="1:6" s="9" customFormat="1" ht="26.1" customHeight="1">
      <c r="A230" s="44" t="s">
        <v>160</v>
      </c>
      <c r="B230" s="45"/>
      <c r="C230" s="45"/>
      <c r="D230" s="45"/>
      <c r="E230" s="46"/>
      <c r="F230" s="10">
        <f>F207</f>
        <v>280350</v>
      </c>
    </row>
    <row r="231" spans="1:6" s="9" customFormat="1" ht="26.1" customHeight="1">
      <c r="A231" s="44" t="s">
        <v>161</v>
      </c>
      <c r="B231" s="45"/>
      <c r="C231" s="45"/>
      <c r="D231" s="45"/>
      <c r="E231" s="46"/>
      <c r="F231" s="10">
        <f>F222</f>
        <v>764680</v>
      </c>
    </row>
    <row r="232" spans="1:6" ht="5.0999999999999996" customHeight="1">
      <c r="A232" s="11"/>
      <c r="B232" s="12"/>
      <c r="C232" s="2"/>
      <c r="D232" s="13"/>
      <c r="E232" s="13"/>
      <c r="F232" s="13"/>
    </row>
    <row r="233" spans="1:6" ht="30" customHeight="1">
      <c r="A233" s="35" t="s">
        <v>11</v>
      </c>
      <c r="B233" s="35"/>
      <c r="C233" s="35"/>
      <c r="D233" s="35"/>
      <c r="E233" s="35"/>
      <c r="F233" s="3">
        <f>SUM(F224:F232)</f>
        <v>5687416</v>
      </c>
    </row>
    <row r="234" spans="1:6" ht="30" customHeight="1">
      <c r="A234" s="35" t="s">
        <v>12</v>
      </c>
      <c r="B234" s="35"/>
      <c r="C234" s="35"/>
      <c r="D234" s="35"/>
      <c r="E234" s="35"/>
      <c r="F234" s="3">
        <f>F233*0.2</f>
        <v>1137483.2</v>
      </c>
    </row>
    <row r="235" spans="1:6" ht="30" customHeight="1">
      <c r="A235" s="35" t="s">
        <v>13</v>
      </c>
      <c r="B235" s="35"/>
      <c r="C235" s="35"/>
      <c r="D235" s="35"/>
      <c r="E235" s="35"/>
      <c r="F235" s="3">
        <f>F234+F233</f>
        <v>6824899.2000000002</v>
      </c>
    </row>
    <row r="236" spans="1:6" ht="5.0999999999999996" customHeight="1"/>
    <row r="237" spans="1:6" s="14" customFormat="1" ht="30" customHeight="1">
      <c r="A237" s="43" t="s">
        <v>238</v>
      </c>
      <c r="B237" s="43"/>
      <c r="C237" s="43" t="s">
        <v>8</v>
      </c>
      <c r="D237" s="43"/>
      <c r="E237" s="43"/>
      <c r="F237" s="1" t="s">
        <v>240</v>
      </c>
    </row>
    <row r="238" spans="1:6" s="14" customFormat="1" ht="30" customHeight="1">
      <c r="A238" s="43" t="s">
        <v>239</v>
      </c>
      <c r="B238" s="43"/>
      <c r="C238" s="43" t="s">
        <v>9</v>
      </c>
      <c r="D238" s="43"/>
      <c r="E238" s="43"/>
      <c r="F238" s="1" t="s">
        <v>241</v>
      </c>
    </row>
    <row r="239" spans="1:6" s="14" customFormat="1" ht="30" customHeight="1">
      <c r="A239" s="38" t="s">
        <v>242</v>
      </c>
      <c r="B239" s="38"/>
      <c r="C239" s="38"/>
      <c r="D239" s="38"/>
      <c r="E239" s="38"/>
      <c r="F239" s="1" t="s">
        <v>243</v>
      </c>
    </row>
    <row r="241" spans="2:6" ht="15.75">
      <c r="B241" s="48" t="s">
        <v>244</v>
      </c>
    </row>
    <row r="242" spans="2:6">
      <c r="F242" s="15"/>
    </row>
  </sheetData>
  <mergeCells count="28">
    <mergeCell ref="A87:E87"/>
    <mergeCell ref="A74:E74"/>
    <mergeCell ref="A59:E59"/>
    <mergeCell ref="A52:E52"/>
    <mergeCell ref="A153:E153"/>
    <mergeCell ref="A207:E207"/>
    <mergeCell ref="A199:E199"/>
    <mergeCell ref="A229:E229"/>
    <mergeCell ref="A228:E228"/>
    <mergeCell ref="A227:E227"/>
    <mergeCell ref="A226:E226"/>
    <mergeCell ref="A225:E225"/>
    <mergeCell ref="A235:E235"/>
    <mergeCell ref="A1:F1"/>
    <mergeCell ref="A223:F223"/>
    <mergeCell ref="A239:E239"/>
    <mergeCell ref="A2:F2"/>
    <mergeCell ref="A4:F4"/>
    <mergeCell ref="A237:B237"/>
    <mergeCell ref="A238:B238"/>
    <mergeCell ref="C237:E237"/>
    <mergeCell ref="C238:E238"/>
    <mergeCell ref="A233:E233"/>
    <mergeCell ref="A234:E234"/>
    <mergeCell ref="A224:E224"/>
    <mergeCell ref="A231:E231"/>
    <mergeCell ref="A230:E230"/>
    <mergeCell ref="A222:E222"/>
  </mergeCells>
  <phoneticPr fontId="11" type="noConversion"/>
  <printOptions horizontalCentered="1" verticalCentered="1"/>
  <pageMargins left="0.51181102362204722" right="0.31496062992125984" top="0.35433070866141736" bottom="0.55118110236220474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EP Tafaouq</vt:lpstr>
      <vt:lpstr>'EP Tafaouq'!Impression_des_titres</vt:lpstr>
      <vt:lpstr>'EP Tafaouq'!Zone_d_impression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2026-09-24T12:25:23Z</dcterms:modified>
</cp:coreProperties>
</file>