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rmlsma.sharepoint.com/sites/AMGL/Documents partages/Appels d'offres/2026/Vague 10/AO 65-2026-E-EXP Aménagement des postes MT-BT et Raccordement du départ HTA au niveau de la nouvelle salle 22KV/"/>
    </mc:Choice>
  </mc:AlternateContent>
  <xr:revisionPtr revIDLastSave="1" documentId="8_{AA598D69-4EB8-4667-83B2-0991BC3DFC66}" xr6:coauthVersionLast="47" xr6:coauthVersionMax="47" xr10:uidLastSave="{F2C3FB41-81D1-4474-8B89-488F4F3DA566}"/>
  <bookViews>
    <workbookView xWindow="-98" yWindow="-98" windowWidth="21795" windowHeight="12975" tabRatio="500" xr2:uid="{00000000-000D-0000-FFFF-FFFF00000000}"/>
  </bookViews>
  <sheets>
    <sheet name="BPDE" sheetId="1" r:id="rId1"/>
  </sheets>
  <definedNames>
    <definedName name="_xlnm.Print_Titles" localSheetId="0">BPDE!$5:$5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45" i="1" l="1"/>
  <c r="G44" i="1"/>
  <c r="G43" i="1"/>
  <c r="G42" i="1"/>
  <c r="G41" i="1"/>
  <c r="G40" i="1"/>
  <c r="G39" i="1"/>
  <c r="G37" i="1"/>
  <c r="G36" i="1"/>
  <c r="G35" i="1"/>
  <c r="G34" i="1"/>
  <c r="G33" i="1"/>
  <c r="G32" i="1"/>
  <c r="G31" i="1"/>
  <c r="G30" i="1"/>
  <c r="G29" i="1"/>
  <c r="G28" i="1"/>
  <c r="G27" i="1"/>
  <c r="G26" i="1"/>
  <c r="G25" i="1"/>
  <c r="G24" i="1"/>
  <c r="G23" i="1"/>
  <c r="G20" i="1"/>
  <c r="G19" i="1"/>
  <c r="G18" i="1"/>
  <c r="G17" i="1"/>
  <c r="G16" i="1"/>
  <c r="G15" i="1"/>
  <c r="G14" i="1"/>
  <c r="G13" i="1"/>
  <c r="G12" i="1"/>
  <c r="G11" i="1"/>
  <c r="G10" i="1"/>
  <c r="G9" i="1"/>
  <c r="G8" i="1"/>
  <c r="G7" i="1"/>
  <c r="G21" i="1" s="1"/>
  <c r="G47" i="1" s="1"/>
  <c r="G48" i="1" l="1"/>
  <c r="G49" i="1" s="1"/>
  <c r="G51" i="1" l="1"/>
  <c r="G52" i="1" s="1"/>
</calcChain>
</file>

<file path=xl/sharedStrings.xml><?xml version="1.0" encoding="utf-8"?>
<sst xmlns="http://schemas.openxmlformats.org/spreadsheetml/2006/main" count="165" uniqueCount="104">
  <si>
    <t>APPEL D'OFFRES OUVERT AU RABAIS OU À MAJORATION N° 65/2026/E/EXP/SRMDO</t>
  </si>
  <si>
    <t>Aménagement des postes MT-BT et raccordement du départ HTA au niveau de la nouvelle salle 22 kV du centre Aousserd</t>
  </si>
  <si>
    <t>BORDEREAU DES PRIX – DÉTAIL ESTIMATIF</t>
  </si>
  <si>
    <t>N° prix</t>
  </si>
  <si>
    <t>Désignation des fournitures et ouvrages</t>
  </si>
  <si>
    <t>Consistance</t>
  </si>
  <si>
    <t>Unité</t>
  </si>
  <si>
    <t>Quantité</t>
  </si>
  <si>
    <t>Prix unitaire (DH HT)</t>
  </si>
  <si>
    <t>Prix total (DH HT)</t>
  </si>
  <si>
    <t>I</t>
  </si>
  <si>
    <t>Postes de transformation HTA/BT</t>
  </si>
  <si>
    <t>I-1</t>
  </si>
  <si>
    <t>Génie civil d'un poste de transformation maçonné à équipement préfabriqué, clés en main, y compris porte d'accès avec pose de serrure en applique</t>
  </si>
  <si>
    <t>F+M</t>
  </si>
  <si>
    <t>U</t>
  </si>
  <si>
    <t>I-2</t>
  </si>
  <si>
    <t>Transformateur de puissance triphasé à bornes embrochables 22 kV/B2, isolement 24 kV, 250 kVA</t>
  </si>
  <si>
    <t>F</t>
  </si>
  <si>
    <t>I-3</t>
  </si>
  <si>
    <t>Transport et pose d'un transformateur de puissance quelle que soit la puissance</t>
  </si>
  <si>
    <t>M</t>
  </si>
  <si>
    <t>I-4</t>
  </si>
  <si>
    <t>Coffret métallique standard de commande d'éclairage public équipé, galvanisé, posé sur socle, façade ou poteau, y compris confection du socle, ferrures de fixation et terre</t>
  </si>
  <si>
    <t>I-5</t>
  </si>
  <si>
    <t>Cellule préfabriquée réseau étanche SF6 24 kV – 630 A, motorisée 24 Vcc, avec un jeu de 3 connecteurs embrochables</t>
  </si>
  <si>
    <t>I-6</t>
  </si>
  <si>
    <t>Cellule préfabriquée étanche SF6 24 kV de protection transformateur, avec bobine à émission 24 Vcc, un jeu de 3 connecteurs embrochables et un jeu de 3 fusibles à poudre (DIN 43625 / CEI 60282-1) de calibre adéquat</t>
  </si>
  <si>
    <t>I-7</t>
  </si>
  <si>
    <t>Armoire de distribution BT type urbain 500 V – 1250 A, 5 départs équipés télécommandés, y compris câble de liaison BT transformateur – jeu de barres</t>
  </si>
  <si>
    <t>I-8</t>
  </si>
  <si>
    <t>Matériel de sécurité et éclairage du poste</t>
  </si>
  <si>
    <t>I-9</t>
  </si>
  <si>
    <t>Comptage numérique</t>
  </si>
  <si>
    <t>I-10</t>
  </si>
  <si>
    <t>Poste asservi (PA) 4 voies pour la téléconduite des postes HTA/BT, y compris essais usine et essais sur site (tests point à point, fonctionnels et intégration au BCC)</t>
  </si>
  <si>
    <t>I-11</t>
  </si>
  <si>
    <t>Extracteur d'air avec coffret de commande</t>
  </si>
  <si>
    <t>I-12</t>
  </si>
  <si>
    <t>Démolition du génie civil d'un poste maçonné, y compris évacuation des gravats vers décharge agréée</t>
  </si>
  <si>
    <t>I-13</t>
  </si>
  <si>
    <t>Dépose de l'équipement MT/BT d'un poste type ouvert</t>
  </si>
  <si>
    <t>I-14</t>
  </si>
  <si>
    <t>Transport des matériels récupérés des anciennes installations vers le magasin désigné par la SRM-DO</t>
  </si>
  <si>
    <t>km</t>
  </si>
  <si>
    <t>Sous-total I HT</t>
  </si>
  <si>
    <t>II</t>
  </si>
  <si>
    <t>Réseau BT</t>
  </si>
  <si>
    <t>II-1</t>
  </si>
  <si>
    <t>Câble BT U1000 ARVFV aluminium 3 × 120 mm² + 1 × 70 mm²</t>
  </si>
  <si>
    <t>m</t>
  </si>
  <si>
    <t>II-2</t>
  </si>
  <si>
    <t>Pose de câble BT U1000 ARVFV aluminium 3 × 120 mm² + 1 × 70 mm²</t>
  </si>
  <si>
    <t>II-3</t>
  </si>
  <si>
    <t>Poteau béton armé classe A 9 m 700 daN</t>
  </si>
  <si>
    <t>II-4</t>
  </si>
  <si>
    <t>Massif de fondation normal</t>
  </si>
  <si>
    <t>m³</t>
  </si>
  <si>
    <t>II-5</t>
  </si>
  <si>
    <t>Accessoires pour câble isolé torsadé préassemblé tendu sur poteau ou potelet – ensemble d'ancrage simple</t>
  </si>
  <si>
    <t>II-6</t>
  </si>
  <si>
    <t>Confection de terre de réseau</t>
  </si>
  <si>
    <t>II-7</t>
  </si>
  <si>
    <t>Tranchée normale à 4 circuits</t>
  </si>
  <si>
    <t>II-8</t>
  </si>
  <si>
    <t>Borne de signalisation BT</t>
  </si>
  <si>
    <t>II-9</t>
  </si>
  <si>
    <t>Regard de visite</t>
  </si>
  <si>
    <t>II-10</t>
  </si>
  <si>
    <t>Tube acier galvanisé à chaud diamètre 150</t>
  </si>
  <si>
    <t>II-11</t>
  </si>
  <si>
    <t>Réfection de trottoirs en carrelage, faïence, carreaux spéciaux, pavés et autobloquants, y compris la découpe et la démolition de tous revêtements de chaussée, aire de parking et trottoir quelle qu'en soit l'épaisseur, ainsi que le ramassage manuel et le transport aux dépôts de tous les éléments récupérables (bordures de trottoirs, pavés, etc.)</t>
  </si>
  <si>
    <t>m²</t>
  </si>
  <si>
    <t>II-12</t>
  </si>
  <si>
    <t>Gaine thermorétractable avec capuchon</t>
  </si>
  <si>
    <t>II-13</t>
  </si>
  <si>
    <t>Connecteur à perforation d'isolant réseau-réseau de sections adéquates</t>
  </si>
  <si>
    <t>II-14</t>
  </si>
  <si>
    <t>Tuyau PVC double paroi diamètre 110</t>
  </si>
  <si>
    <t>Sous-total II HT</t>
  </si>
  <si>
    <t>III</t>
  </si>
  <si>
    <t>Raccordement du départ HTA Aousserd au niveau de la nouvelle salle 22 kV</t>
  </si>
  <si>
    <t>III-1</t>
  </si>
  <si>
    <t>Câble HTA unipolaire isolé au PRC 15/25 kV à champ radial, âme aluminium 1 × 240 mm²</t>
  </si>
  <si>
    <t>III-2</t>
  </si>
  <si>
    <t>Pose de câble HTA unipolaire isolé au PRC 15/25 kV à champ radial, âme aluminium 1 × 240 mm²</t>
  </si>
  <si>
    <t>III-3</t>
  </si>
  <si>
    <t>Tranchée normale à 1 circuit</t>
  </si>
  <si>
    <t>III-4</t>
  </si>
  <si>
    <t>Caniveau en béton vibré à 3 gorges</t>
  </si>
  <si>
    <t>III-5</t>
  </si>
  <si>
    <t>Borne de signalisation MT</t>
  </si>
  <si>
    <t>III-6</t>
  </si>
  <si>
    <t>Sous-total III HT</t>
  </si>
  <si>
    <t>TOTAL GÉNÉRAL HT</t>
  </si>
  <si>
    <t>TVA 20 %</t>
  </si>
  <si>
    <t>TOTAL GÉNÉRAL TTC</t>
  </si>
  <si>
    <t>Rabais (–) ou majoration (+) consenti par le concurrent, en % (deux décimales au plus)</t>
  </si>
  <si>
    <t>Montant du rabais ou de la majoration TTC</t>
  </si>
  <si>
    <t>TOTAL GÉNÉRAL TTC APRÈS RABAIS OU MAJORATION</t>
  </si>
  <si>
    <t>Le rabais ou la majoration est exprimé en pourcentage, non nul, arrêté au deuxième chiffre après la virgule au plus ; il s'applique uniformément à l'ensemble des prix du présent bordereau (Art. 1 et 14 du RC).</t>
  </si>
  <si>
    <t>Consistance : F = fourniture seule ; M = main-d'œuvre / pose seule ; F+M = fourniture et main-d'œuvre. La définition de chaque prix figure à l'Article III du CPS (Chapitre II).</t>
  </si>
  <si>
    <t>Arrêté le présent bordereau des prix – détail estimatif, après rabais ou majoration, à la somme de : ………………………………………………… dirhams TTC.</t>
  </si>
  <si>
    <t>Le concurrent (cachet, nom, qualité et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</si>
</sst>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7">
    <font>
      <sz val="11"/>
      <color theme="1"/>
      <name val="Calibri"/>
      <family val="2"/>
      <charset val="1"/>
    </font>
    <font>
      <b/>
      <sz val="11"/>
      <name val="Arial"/>
      <family val="2"/>
    </font>
    <font>
      <b/>
      <sz val="12"/>
      <name val="Arial"/>
      <family val="2"/>
    </font>
    <font>
      <b/>
      <sz val="10"/>
      <name val="Arial"/>
      <family val="2"/>
    </font>
    <font>
      <sz val="10"/>
      <name val="Arial"/>
      <family val="2"/>
    </font>
    <font>
      <b/>
      <sz val="10"/>
      <color rgb="FF0000FF"/>
      <name val="Arial"/>
      <family val="2"/>
    </font>
    <font>
      <i/>
      <sz val="9"/>
      <name val="Arial"/>
      <family val="2"/>
    </font>
  </fonts>
  <fills count="6">
    <fill>
      <patternFill patternType="none"/>
    </fill>
    <fill>
      <patternFill patternType="gray125"/>
    </fill>
    <fill>
      <patternFill patternType="solid">
        <fgColor rgb="FFD9E1F2"/>
        <bgColor rgb="FFDDEBF7"/>
      </patternFill>
    </fill>
    <fill>
      <patternFill patternType="solid">
        <fgColor rgb="FFEDEDED"/>
        <bgColor rgb="FFDDEBF7"/>
      </patternFill>
    </fill>
    <fill>
      <patternFill patternType="solid">
        <fgColor rgb="FFDDEBF7"/>
        <bgColor rgb="FFD9E1F2"/>
      </patternFill>
    </fill>
    <fill>
      <patternFill patternType="solid">
        <fgColor rgb="FFFFF2CC"/>
        <bgColor rgb="FFEDEDED"/>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0" applyNumberFormat="1" applyFont="1" applyBorder="1" applyAlignment="1">
      <alignment horizontal="right" vertical="center" wrapText="1"/>
    </xf>
    <xf numFmtId="165" fontId="4"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3" fillId="4" borderId="1" xfId="0" applyFont="1" applyFill="1" applyBorder="1"/>
    <xf numFmtId="0" fontId="3" fillId="4" borderId="1" xfId="0" applyFont="1" applyFill="1" applyBorder="1" applyAlignment="1">
      <alignment horizontal="right"/>
    </xf>
    <xf numFmtId="4" fontId="3" fillId="4" borderId="1" xfId="0" applyNumberFormat="1" applyFont="1" applyFill="1" applyBorder="1"/>
    <xf numFmtId="4" fontId="3" fillId="0" borderId="1" xfId="0" applyNumberFormat="1" applyFont="1" applyBorder="1"/>
    <xf numFmtId="10" fontId="5" fillId="5" borderId="1" xfId="0" applyNumberFormat="1" applyFont="1" applyFill="1" applyBorder="1"/>
    <xf numFmtId="0" fontId="3" fillId="0" borderId="0" xfId="0" applyFont="1"/>
    <xf numFmtId="0" fontId="6" fillId="0" borderId="0" xfId="0" applyFont="1" applyAlignment="1">
      <alignment vertical="top" wrapText="1"/>
    </xf>
    <xf numFmtId="0" fontId="3" fillId="0" borderId="1" xfId="0" applyFont="1" applyBorder="1" applyAlignment="1">
      <alignment horizontal="right" wrapText="1"/>
    </xf>
    <xf numFmtId="0" fontId="1" fillId="0" borderId="0" xfId="0" applyFont="1" applyAlignment="1">
      <alignment horizont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colors>
    <indexedColors>
      <rgbColor rgb="FF000000"/>
      <rgbColor rgb="FFEDEDED"/>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8"/>
  <sheetViews>
    <sheetView tabSelected="1" zoomScale="115" zoomScaleNormal="115" workbookViewId="0">
      <pane ySplit="5" topLeftCell="A6" activePane="bottomLeft" state="frozen"/>
      <selection pane="bottomLeft" activeCell="A2" sqref="A2:G2"/>
    </sheetView>
  </sheetViews>
  <sheetFormatPr defaultColWidth="8.5703125" defaultRowHeight="14.25"/>
  <cols>
    <col min="1" max="1" width="9" customWidth="1"/>
    <col min="2" max="2" width="70" customWidth="1"/>
    <col min="3" max="3" width="12" customWidth="1"/>
    <col min="4" max="4" width="8" customWidth="1"/>
    <col min="5" max="5" width="11" customWidth="1"/>
    <col min="6" max="6" width="15" customWidth="1"/>
    <col min="7" max="7" width="17" customWidth="1"/>
    <col min="8" max="8" width="14.140625" customWidth="1"/>
  </cols>
  <sheetData>
    <row r="1" spans="1:7" ht="15" customHeight="1">
      <c r="A1" s="17" t="s">
        <v>0</v>
      </c>
      <c r="B1" s="17"/>
      <c r="C1" s="17"/>
      <c r="D1" s="17"/>
      <c r="E1" s="17"/>
      <c r="F1" s="17"/>
      <c r="G1" s="17"/>
    </row>
    <row r="2" spans="1:7" ht="30" customHeight="1">
      <c r="A2" s="17" t="s">
        <v>1</v>
      </c>
      <c r="B2" s="17"/>
      <c r="C2" s="17"/>
      <c r="D2" s="17"/>
      <c r="E2" s="17"/>
      <c r="F2" s="17"/>
      <c r="G2" s="17"/>
    </row>
    <row r="3" spans="1:7" ht="15" customHeight="1">
      <c r="A3" s="18" t="s">
        <v>2</v>
      </c>
      <c r="B3" s="18"/>
      <c r="C3" s="18"/>
      <c r="D3" s="18"/>
      <c r="E3" s="18"/>
      <c r="F3" s="18"/>
      <c r="G3" s="18"/>
    </row>
    <row r="5" spans="1:7" ht="30" customHeight="1">
      <c r="A5" s="1" t="s">
        <v>3</v>
      </c>
      <c r="B5" s="1" t="s">
        <v>4</v>
      </c>
      <c r="C5" s="1" t="s">
        <v>5</v>
      </c>
      <c r="D5" s="1" t="s">
        <v>6</v>
      </c>
      <c r="E5" s="1" t="s">
        <v>7</v>
      </c>
      <c r="F5" s="1" t="s">
        <v>8</v>
      </c>
      <c r="G5" s="1" t="s">
        <v>9</v>
      </c>
    </row>
    <row r="6" spans="1:7" ht="15" customHeight="1">
      <c r="A6" s="2" t="s">
        <v>10</v>
      </c>
      <c r="B6" s="3" t="s">
        <v>11</v>
      </c>
      <c r="C6" s="2"/>
      <c r="D6" s="2"/>
      <c r="E6" s="2"/>
      <c r="F6" s="2"/>
      <c r="G6" s="2"/>
    </row>
    <row r="7" spans="1:7" ht="40.5" customHeight="1">
      <c r="A7" s="4" t="s">
        <v>12</v>
      </c>
      <c r="B7" s="5" t="s">
        <v>13</v>
      </c>
      <c r="C7" s="4" t="s">
        <v>14</v>
      </c>
      <c r="D7" s="4" t="s">
        <v>15</v>
      </c>
      <c r="E7" s="6">
        <v>2</v>
      </c>
      <c r="F7" s="7">
        <v>50000</v>
      </c>
      <c r="G7" s="8">
        <f t="shared" ref="G7:G20" si="0">E7*F7</f>
        <v>100000</v>
      </c>
    </row>
    <row r="8" spans="1:7" ht="27.75" customHeight="1">
      <c r="A8" s="4" t="s">
        <v>16</v>
      </c>
      <c r="B8" s="5" t="s">
        <v>17</v>
      </c>
      <c r="C8" s="4" t="s">
        <v>18</v>
      </c>
      <c r="D8" s="4" t="s">
        <v>15</v>
      </c>
      <c r="E8" s="6">
        <v>2</v>
      </c>
      <c r="F8" s="7">
        <v>70000</v>
      </c>
      <c r="G8" s="8">
        <f t="shared" si="0"/>
        <v>140000</v>
      </c>
    </row>
    <row r="9" spans="1:7" ht="27.75" customHeight="1">
      <c r="A9" s="4" t="s">
        <v>19</v>
      </c>
      <c r="B9" s="5" t="s">
        <v>20</v>
      </c>
      <c r="C9" s="4" t="s">
        <v>21</v>
      </c>
      <c r="D9" s="4" t="s">
        <v>15</v>
      </c>
      <c r="E9" s="6">
        <v>2</v>
      </c>
      <c r="F9" s="7">
        <v>2500</v>
      </c>
      <c r="G9" s="8">
        <f t="shared" si="0"/>
        <v>5000</v>
      </c>
    </row>
    <row r="10" spans="1:7" ht="40.5" customHeight="1">
      <c r="A10" s="4" t="s">
        <v>22</v>
      </c>
      <c r="B10" s="5" t="s">
        <v>23</v>
      </c>
      <c r="C10" s="4" t="s">
        <v>14</v>
      </c>
      <c r="D10" s="4" t="s">
        <v>15</v>
      </c>
      <c r="E10" s="6">
        <v>2</v>
      </c>
      <c r="F10" s="7">
        <v>4655</v>
      </c>
      <c r="G10" s="8">
        <f t="shared" si="0"/>
        <v>9310</v>
      </c>
    </row>
    <row r="11" spans="1:7" ht="27.75" customHeight="1">
      <c r="A11" s="4" t="s">
        <v>24</v>
      </c>
      <c r="B11" s="5" t="s">
        <v>25</v>
      </c>
      <c r="C11" s="4" t="s">
        <v>14</v>
      </c>
      <c r="D11" s="4" t="s">
        <v>15</v>
      </c>
      <c r="E11" s="6">
        <v>4</v>
      </c>
      <c r="F11" s="7">
        <v>35150</v>
      </c>
      <c r="G11" s="8">
        <f t="shared" si="0"/>
        <v>140600</v>
      </c>
    </row>
    <row r="12" spans="1:7" ht="54" customHeight="1">
      <c r="A12" s="4" t="s">
        <v>26</v>
      </c>
      <c r="B12" s="5" t="s">
        <v>27</v>
      </c>
      <c r="C12" s="4" t="s">
        <v>14</v>
      </c>
      <c r="D12" s="4" t="s">
        <v>15</v>
      </c>
      <c r="E12" s="6">
        <v>2</v>
      </c>
      <c r="F12" s="7">
        <v>37050</v>
      </c>
      <c r="G12" s="8">
        <f t="shared" si="0"/>
        <v>74100</v>
      </c>
    </row>
    <row r="13" spans="1:7" ht="40.5" customHeight="1">
      <c r="A13" s="4" t="s">
        <v>28</v>
      </c>
      <c r="B13" s="5" t="s">
        <v>29</v>
      </c>
      <c r="C13" s="4" t="s">
        <v>14</v>
      </c>
      <c r="D13" s="4" t="s">
        <v>15</v>
      </c>
      <c r="E13" s="6">
        <v>2</v>
      </c>
      <c r="F13" s="7">
        <v>90250</v>
      </c>
      <c r="G13" s="8">
        <f t="shared" si="0"/>
        <v>180500</v>
      </c>
    </row>
    <row r="14" spans="1:7" ht="15" customHeight="1">
      <c r="A14" s="4" t="s">
        <v>30</v>
      </c>
      <c r="B14" s="5" t="s">
        <v>31</v>
      </c>
      <c r="C14" s="4" t="s">
        <v>14</v>
      </c>
      <c r="D14" s="4" t="s">
        <v>15</v>
      </c>
      <c r="E14" s="6">
        <v>2</v>
      </c>
      <c r="F14" s="7">
        <v>23750</v>
      </c>
      <c r="G14" s="8">
        <f t="shared" si="0"/>
        <v>47500</v>
      </c>
    </row>
    <row r="15" spans="1:7" ht="15" customHeight="1">
      <c r="A15" s="4" t="s">
        <v>32</v>
      </c>
      <c r="B15" s="5" t="s">
        <v>33</v>
      </c>
      <c r="C15" s="4" t="s">
        <v>14</v>
      </c>
      <c r="D15" s="4" t="s">
        <v>15</v>
      </c>
      <c r="E15" s="6">
        <v>2</v>
      </c>
      <c r="F15" s="7">
        <v>14250</v>
      </c>
      <c r="G15" s="8">
        <f t="shared" si="0"/>
        <v>28500</v>
      </c>
    </row>
    <row r="16" spans="1:7" ht="40.5" customHeight="1">
      <c r="A16" s="4" t="s">
        <v>34</v>
      </c>
      <c r="B16" s="5" t="s">
        <v>35</v>
      </c>
      <c r="C16" s="4" t="s">
        <v>14</v>
      </c>
      <c r="D16" s="4" t="s">
        <v>15</v>
      </c>
      <c r="E16" s="6">
        <v>2</v>
      </c>
      <c r="F16" s="7">
        <v>95000</v>
      </c>
      <c r="G16" s="8">
        <f t="shared" si="0"/>
        <v>190000</v>
      </c>
    </row>
    <row r="17" spans="1:7" ht="15" customHeight="1">
      <c r="A17" s="4" t="s">
        <v>36</v>
      </c>
      <c r="B17" s="5" t="s">
        <v>37</v>
      </c>
      <c r="C17" s="4" t="s">
        <v>14</v>
      </c>
      <c r="D17" s="4" t="s">
        <v>15</v>
      </c>
      <c r="E17" s="6">
        <v>2</v>
      </c>
      <c r="F17" s="7">
        <v>5700</v>
      </c>
      <c r="G17" s="8">
        <f t="shared" si="0"/>
        <v>11400</v>
      </c>
    </row>
    <row r="18" spans="1:7" ht="27.75" customHeight="1">
      <c r="A18" s="4" t="s">
        <v>38</v>
      </c>
      <c r="B18" s="5" t="s">
        <v>39</v>
      </c>
      <c r="C18" s="4" t="s">
        <v>21</v>
      </c>
      <c r="D18" s="4" t="s">
        <v>15</v>
      </c>
      <c r="E18" s="6">
        <v>2</v>
      </c>
      <c r="F18" s="7">
        <v>5937.5</v>
      </c>
      <c r="G18" s="8">
        <f t="shared" si="0"/>
        <v>11875</v>
      </c>
    </row>
    <row r="19" spans="1:7" ht="15" customHeight="1">
      <c r="A19" s="4" t="s">
        <v>40</v>
      </c>
      <c r="B19" s="5" t="s">
        <v>41</v>
      </c>
      <c r="C19" s="4" t="s">
        <v>21</v>
      </c>
      <c r="D19" s="4" t="s">
        <v>15</v>
      </c>
      <c r="E19" s="6">
        <v>2</v>
      </c>
      <c r="F19" s="7">
        <v>5225</v>
      </c>
      <c r="G19" s="8">
        <f t="shared" si="0"/>
        <v>10450</v>
      </c>
    </row>
    <row r="20" spans="1:7" ht="27.75" customHeight="1">
      <c r="A20" s="4" t="s">
        <v>42</v>
      </c>
      <c r="B20" s="5" t="s">
        <v>43</v>
      </c>
      <c r="C20" s="4" t="s">
        <v>21</v>
      </c>
      <c r="D20" s="4" t="s">
        <v>44</v>
      </c>
      <c r="E20" s="6">
        <v>280</v>
      </c>
      <c r="F20" s="7">
        <v>11.4</v>
      </c>
      <c r="G20" s="8">
        <f t="shared" si="0"/>
        <v>3192</v>
      </c>
    </row>
    <row r="21" spans="1:7" ht="15" customHeight="1">
      <c r="A21" s="9"/>
      <c r="B21" s="10" t="s">
        <v>45</v>
      </c>
      <c r="C21" s="9"/>
      <c r="D21" s="9"/>
      <c r="E21" s="9"/>
      <c r="F21" s="9"/>
      <c r="G21" s="11">
        <f>SUM(G7:G20)</f>
        <v>952427</v>
      </c>
    </row>
    <row r="22" spans="1:7" ht="15" customHeight="1">
      <c r="A22" s="2" t="s">
        <v>46</v>
      </c>
      <c r="B22" s="3" t="s">
        <v>47</v>
      </c>
      <c r="C22" s="2"/>
      <c r="D22" s="2"/>
      <c r="E22" s="2"/>
      <c r="F22" s="2"/>
      <c r="G22" s="2"/>
    </row>
    <row r="23" spans="1:7" ht="15" customHeight="1">
      <c r="A23" s="4" t="s">
        <v>48</v>
      </c>
      <c r="B23" s="5" t="s">
        <v>49</v>
      </c>
      <c r="C23" s="4" t="s">
        <v>18</v>
      </c>
      <c r="D23" s="4" t="s">
        <v>50</v>
      </c>
      <c r="E23" s="6">
        <v>250</v>
      </c>
      <c r="F23" s="7">
        <v>148.19999999999999</v>
      </c>
      <c r="G23" s="8">
        <f t="shared" ref="G23:G36" si="1">E23*F23</f>
        <v>37050</v>
      </c>
    </row>
    <row r="24" spans="1:7" ht="15" customHeight="1">
      <c r="A24" s="4" t="s">
        <v>51</v>
      </c>
      <c r="B24" s="5" t="s">
        <v>52</v>
      </c>
      <c r="C24" s="4" t="s">
        <v>21</v>
      </c>
      <c r="D24" s="4" t="s">
        <v>50</v>
      </c>
      <c r="E24" s="6">
        <v>250</v>
      </c>
      <c r="F24" s="7">
        <v>9.5</v>
      </c>
      <c r="G24" s="8">
        <f t="shared" si="1"/>
        <v>2375</v>
      </c>
    </row>
    <row r="25" spans="1:7" ht="15" customHeight="1">
      <c r="A25" s="4" t="s">
        <v>53</v>
      </c>
      <c r="B25" s="5" t="s">
        <v>54</v>
      </c>
      <c r="C25" s="4" t="s">
        <v>14</v>
      </c>
      <c r="D25" s="4" t="s">
        <v>15</v>
      </c>
      <c r="E25" s="6">
        <v>3</v>
      </c>
      <c r="F25" s="7">
        <v>1805</v>
      </c>
      <c r="G25" s="8">
        <f t="shared" si="1"/>
        <v>5415</v>
      </c>
    </row>
    <row r="26" spans="1:7" ht="15" customHeight="1">
      <c r="A26" s="4" t="s">
        <v>55</v>
      </c>
      <c r="B26" s="5" t="s">
        <v>56</v>
      </c>
      <c r="C26" s="4" t="s">
        <v>14</v>
      </c>
      <c r="D26" s="4" t="s">
        <v>57</v>
      </c>
      <c r="E26" s="6">
        <v>5.4</v>
      </c>
      <c r="F26" s="7">
        <v>665</v>
      </c>
      <c r="G26" s="8">
        <f t="shared" si="1"/>
        <v>3591.0000000000005</v>
      </c>
    </row>
    <row r="27" spans="1:7" ht="27.75" customHeight="1">
      <c r="A27" s="4" t="s">
        <v>58</v>
      </c>
      <c r="B27" s="5" t="s">
        <v>59</v>
      </c>
      <c r="C27" s="4" t="s">
        <v>14</v>
      </c>
      <c r="D27" s="4" t="s">
        <v>15</v>
      </c>
      <c r="E27" s="6">
        <v>10</v>
      </c>
      <c r="F27" s="7">
        <v>93.575000000000003</v>
      </c>
      <c r="G27" s="8">
        <f t="shared" si="1"/>
        <v>935.75</v>
      </c>
    </row>
    <row r="28" spans="1:7" ht="15" customHeight="1">
      <c r="A28" s="4" t="s">
        <v>60</v>
      </c>
      <c r="B28" s="5" t="s">
        <v>61</v>
      </c>
      <c r="C28" s="4" t="s">
        <v>14</v>
      </c>
      <c r="D28" s="4" t="s">
        <v>15</v>
      </c>
      <c r="E28" s="6">
        <v>3</v>
      </c>
      <c r="F28" s="7">
        <v>617.5</v>
      </c>
      <c r="G28" s="8">
        <f t="shared" si="1"/>
        <v>1852.5</v>
      </c>
    </row>
    <row r="29" spans="1:7" ht="15" customHeight="1">
      <c r="A29" s="4" t="s">
        <v>62</v>
      </c>
      <c r="B29" s="5" t="s">
        <v>63</v>
      </c>
      <c r="C29" s="4" t="s">
        <v>14</v>
      </c>
      <c r="D29" s="4" t="s">
        <v>50</v>
      </c>
      <c r="E29" s="6">
        <v>50</v>
      </c>
      <c r="F29" s="7">
        <v>61.75</v>
      </c>
      <c r="G29" s="8">
        <f t="shared" si="1"/>
        <v>3087.5</v>
      </c>
    </row>
    <row r="30" spans="1:7" ht="15" customHeight="1">
      <c r="A30" s="4" t="s">
        <v>64</v>
      </c>
      <c r="B30" s="5" t="s">
        <v>65</v>
      </c>
      <c r="C30" s="4" t="s">
        <v>14</v>
      </c>
      <c r="D30" s="4" t="s">
        <v>15</v>
      </c>
      <c r="E30" s="6">
        <v>6</v>
      </c>
      <c r="F30" s="7">
        <v>28.5</v>
      </c>
      <c r="G30" s="8">
        <f t="shared" si="1"/>
        <v>171</v>
      </c>
    </row>
    <row r="31" spans="1:7" ht="15" customHeight="1">
      <c r="A31" s="4" t="s">
        <v>66</v>
      </c>
      <c r="B31" s="5" t="s">
        <v>67</v>
      </c>
      <c r="C31" s="4" t="s">
        <v>14</v>
      </c>
      <c r="D31" s="4" t="s">
        <v>57</v>
      </c>
      <c r="E31" s="6">
        <v>3</v>
      </c>
      <c r="F31" s="7">
        <v>555.75</v>
      </c>
      <c r="G31" s="8">
        <f t="shared" si="1"/>
        <v>1667.25</v>
      </c>
    </row>
    <row r="32" spans="1:7" ht="15" customHeight="1">
      <c r="A32" s="4" t="s">
        <v>68</v>
      </c>
      <c r="B32" s="5" t="s">
        <v>69</v>
      </c>
      <c r="C32" s="4" t="s">
        <v>14</v>
      </c>
      <c r="D32" s="4" t="s">
        <v>50</v>
      </c>
      <c r="E32" s="6">
        <v>30</v>
      </c>
      <c r="F32" s="7">
        <v>427.5</v>
      </c>
      <c r="G32" s="8">
        <f t="shared" si="1"/>
        <v>12825</v>
      </c>
    </row>
    <row r="33" spans="1:7" ht="79.5" customHeight="1">
      <c r="A33" s="4" t="s">
        <v>70</v>
      </c>
      <c r="B33" s="5" t="s">
        <v>71</v>
      </c>
      <c r="C33" s="4" t="s">
        <v>14</v>
      </c>
      <c r="D33" s="4" t="s">
        <v>72</v>
      </c>
      <c r="E33" s="6">
        <v>20</v>
      </c>
      <c r="F33" s="7">
        <v>66.5</v>
      </c>
      <c r="G33" s="8">
        <f t="shared" si="1"/>
        <v>1330</v>
      </c>
    </row>
    <row r="34" spans="1:7" ht="15" customHeight="1">
      <c r="A34" s="4" t="s">
        <v>73</v>
      </c>
      <c r="B34" s="5" t="s">
        <v>74</v>
      </c>
      <c r="C34" s="4" t="s">
        <v>14</v>
      </c>
      <c r="D34" s="4" t="s">
        <v>15</v>
      </c>
      <c r="E34" s="6">
        <v>50</v>
      </c>
      <c r="F34" s="7">
        <v>42.75</v>
      </c>
      <c r="G34" s="8">
        <f t="shared" si="1"/>
        <v>2137.5</v>
      </c>
    </row>
    <row r="35" spans="1:7" ht="27.75" customHeight="1">
      <c r="A35" s="4" t="s">
        <v>75</v>
      </c>
      <c r="B35" s="5" t="s">
        <v>76</v>
      </c>
      <c r="C35" s="4" t="s">
        <v>14</v>
      </c>
      <c r="D35" s="4" t="s">
        <v>15</v>
      </c>
      <c r="E35" s="6">
        <v>50</v>
      </c>
      <c r="F35" s="7">
        <v>142.5</v>
      </c>
      <c r="G35" s="8">
        <f t="shared" si="1"/>
        <v>7125</v>
      </c>
    </row>
    <row r="36" spans="1:7" ht="15" customHeight="1">
      <c r="A36" s="4" t="s">
        <v>77</v>
      </c>
      <c r="B36" s="5" t="s">
        <v>78</v>
      </c>
      <c r="C36" s="4" t="s">
        <v>14</v>
      </c>
      <c r="D36" s="4" t="s">
        <v>50</v>
      </c>
      <c r="E36" s="6">
        <v>200</v>
      </c>
      <c r="F36" s="7">
        <v>28.5</v>
      </c>
      <c r="G36" s="8">
        <f t="shared" si="1"/>
        <v>5700</v>
      </c>
    </row>
    <row r="37" spans="1:7" ht="15" customHeight="1">
      <c r="A37" s="9"/>
      <c r="B37" s="10" t="s">
        <v>79</v>
      </c>
      <c r="C37" s="9"/>
      <c r="D37" s="9"/>
      <c r="E37" s="9"/>
      <c r="F37" s="9"/>
      <c r="G37" s="11">
        <f>SUM(G23:G36)</f>
        <v>85262.5</v>
      </c>
    </row>
    <row r="38" spans="1:7" ht="27.75" customHeight="1">
      <c r="A38" s="2" t="s">
        <v>80</v>
      </c>
      <c r="B38" s="3" t="s">
        <v>81</v>
      </c>
      <c r="C38" s="2"/>
      <c r="D38" s="2"/>
      <c r="E38" s="2"/>
      <c r="F38" s="2"/>
      <c r="G38" s="2"/>
    </row>
    <row r="39" spans="1:7" ht="27.75" customHeight="1">
      <c r="A39" s="4" t="s">
        <v>82</v>
      </c>
      <c r="B39" s="5" t="s">
        <v>83</v>
      </c>
      <c r="C39" s="4" t="s">
        <v>18</v>
      </c>
      <c r="D39" s="4" t="s">
        <v>50</v>
      </c>
      <c r="E39" s="6">
        <v>1050</v>
      </c>
      <c r="F39" s="7">
        <v>123.5</v>
      </c>
      <c r="G39" s="8">
        <f t="shared" ref="G39:G44" si="2">E39*F39</f>
        <v>129675</v>
      </c>
    </row>
    <row r="40" spans="1:7" ht="27.75" customHeight="1">
      <c r="A40" s="4" t="s">
        <v>84</v>
      </c>
      <c r="B40" s="5" t="s">
        <v>85</v>
      </c>
      <c r="C40" s="4" t="s">
        <v>21</v>
      </c>
      <c r="D40" s="4" t="s">
        <v>50</v>
      </c>
      <c r="E40" s="6">
        <v>1050</v>
      </c>
      <c r="F40" s="7">
        <v>4.75</v>
      </c>
      <c r="G40" s="8">
        <f t="shared" si="2"/>
        <v>4987.5</v>
      </c>
    </row>
    <row r="41" spans="1:7" ht="15" customHeight="1">
      <c r="A41" s="4" t="s">
        <v>86</v>
      </c>
      <c r="B41" s="5" t="s">
        <v>87</v>
      </c>
      <c r="C41" s="4" t="s">
        <v>14</v>
      </c>
      <c r="D41" s="4" t="s">
        <v>50</v>
      </c>
      <c r="E41" s="6">
        <v>300</v>
      </c>
      <c r="F41" s="7">
        <v>57</v>
      </c>
      <c r="G41" s="8">
        <f t="shared" si="2"/>
        <v>17100</v>
      </c>
    </row>
    <row r="42" spans="1:7" ht="15" customHeight="1">
      <c r="A42" s="4" t="s">
        <v>88</v>
      </c>
      <c r="B42" s="5" t="s">
        <v>89</v>
      </c>
      <c r="C42" s="4" t="s">
        <v>14</v>
      </c>
      <c r="D42" s="4" t="s">
        <v>50</v>
      </c>
      <c r="E42" s="6">
        <v>300</v>
      </c>
      <c r="F42" s="7">
        <v>42.75</v>
      </c>
      <c r="G42" s="8">
        <f t="shared" si="2"/>
        <v>12825</v>
      </c>
    </row>
    <row r="43" spans="1:7" ht="15" customHeight="1">
      <c r="A43" s="4" t="s">
        <v>90</v>
      </c>
      <c r="B43" s="5" t="s">
        <v>91</v>
      </c>
      <c r="C43" s="4" t="s">
        <v>14</v>
      </c>
      <c r="D43" s="4" t="s">
        <v>15</v>
      </c>
      <c r="E43" s="6">
        <v>4</v>
      </c>
      <c r="F43" s="7">
        <v>47.5</v>
      </c>
      <c r="G43" s="8">
        <f t="shared" si="2"/>
        <v>190</v>
      </c>
    </row>
    <row r="44" spans="1:7" ht="15" customHeight="1">
      <c r="A44" s="4" t="s">
        <v>92</v>
      </c>
      <c r="B44" s="5" t="s">
        <v>67</v>
      </c>
      <c r="C44" s="4" t="s">
        <v>14</v>
      </c>
      <c r="D44" s="4" t="s">
        <v>57</v>
      </c>
      <c r="E44" s="6">
        <v>1</v>
      </c>
      <c r="F44" s="7">
        <v>665</v>
      </c>
      <c r="G44" s="8">
        <f t="shared" si="2"/>
        <v>665</v>
      </c>
    </row>
    <row r="45" spans="1:7" ht="15" customHeight="1">
      <c r="A45" s="9"/>
      <c r="B45" s="10" t="s">
        <v>93</v>
      </c>
      <c r="C45" s="9"/>
      <c r="D45" s="9"/>
      <c r="E45" s="9"/>
      <c r="F45" s="9"/>
      <c r="G45" s="11">
        <f>SUM(G39:G44)</f>
        <v>165442.5</v>
      </c>
    </row>
    <row r="47" spans="1:7" ht="15" customHeight="1">
      <c r="A47" s="16" t="s">
        <v>94</v>
      </c>
      <c r="B47" s="16"/>
      <c r="C47" s="16"/>
      <c r="D47" s="16"/>
      <c r="E47" s="16"/>
      <c r="F47" s="16"/>
      <c r="G47" s="12">
        <f>G21+G37+G45</f>
        <v>1203132</v>
      </c>
    </row>
    <row r="48" spans="1:7" ht="15" customHeight="1">
      <c r="A48" s="16" t="s">
        <v>95</v>
      </c>
      <c r="B48" s="16"/>
      <c r="C48" s="16"/>
      <c r="D48" s="16"/>
      <c r="E48" s="16"/>
      <c r="F48" s="16"/>
      <c r="G48" s="12">
        <f>G47*0.2</f>
        <v>240626.40000000002</v>
      </c>
    </row>
    <row r="49" spans="1:7" ht="15" customHeight="1">
      <c r="A49" s="16" t="s">
        <v>96</v>
      </c>
      <c r="B49" s="16"/>
      <c r="C49" s="16"/>
      <c r="D49" s="16"/>
      <c r="E49" s="16"/>
      <c r="F49" s="16"/>
      <c r="G49" s="12">
        <f>G47+G48</f>
        <v>1443758.4</v>
      </c>
    </row>
    <row r="50" spans="1:7" ht="27.75" customHeight="1">
      <c r="A50" s="16" t="s">
        <v>97</v>
      </c>
      <c r="B50" s="16"/>
      <c r="C50" s="16"/>
      <c r="D50" s="16"/>
      <c r="E50" s="16"/>
      <c r="F50" s="16"/>
      <c r="G50" s="13"/>
    </row>
    <row r="51" spans="1:7" ht="15" customHeight="1">
      <c r="A51" s="16" t="s">
        <v>98</v>
      </c>
      <c r="B51" s="16"/>
      <c r="C51" s="16"/>
      <c r="D51" s="16"/>
      <c r="E51" s="16"/>
      <c r="F51" s="16"/>
      <c r="G51" s="12">
        <f>ROUND(G49*G50,2)</f>
        <v>0</v>
      </c>
    </row>
    <row r="52" spans="1:7" ht="15" customHeight="1">
      <c r="A52" s="16" t="s">
        <v>99</v>
      </c>
      <c r="B52" s="16"/>
      <c r="C52" s="16"/>
      <c r="D52" s="16"/>
      <c r="E52" s="16"/>
      <c r="F52" s="16"/>
      <c r="G52" s="12">
        <f>G49+G51</f>
        <v>1443758.4</v>
      </c>
    </row>
    <row r="54" spans="1:7" ht="25.5" customHeight="1">
      <c r="A54" s="15" t="s">
        <v>100</v>
      </c>
      <c r="B54" s="15"/>
      <c r="C54" s="15"/>
      <c r="D54" s="15"/>
      <c r="E54" s="15"/>
      <c r="F54" s="15"/>
      <c r="G54" s="15"/>
    </row>
    <row r="55" spans="1:7" ht="25.5" customHeight="1">
      <c r="A55" s="15" t="s">
        <v>101</v>
      </c>
      <c r="B55" s="15"/>
      <c r="C55" s="15"/>
      <c r="D55" s="15"/>
      <c r="E55" s="15"/>
      <c r="F55" s="15"/>
      <c r="G55" s="15"/>
    </row>
    <row r="56" spans="1:7" ht="25.5" customHeight="1">
      <c r="A56" s="15" t="s">
        <v>102</v>
      </c>
      <c r="B56" s="15"/>
      <c r="C56" s="15"/>
      <c r="D56" s="15"/>
      <c r="E56" s="15"/>
      <c r="F56" s="15"/>
      <c r="G56" s="15"/>
    </row>
    <row r="58" spans="1:7" ht="15" customHeight="1">
      <c r="E58" s="14" t="s">
        <v>103</v>
      </c>
    </row>
  </sheetData>
  <mergeCells count="12">
    <mergeCell ref="A1:G1"/>
    <mergeCell ref="A2:G2"/>
    <mergeCell ref="A3:G3"/>
    <mergeCell ref="A47:F47"/>
    <mergeCell ref="A48:F48"/>
    <mergeCell ref="A55:G55"/>
    <mergeCell ref="A56:G56"/>
    <mergeCell ref="A49:F49"/>
    <mergeCell ref="A50:F50"/>
    <mergeCell ref="A51:F51"/>
    <mergeCell ref="A52:F52"/>
    <mergeCell ref="A54:G54"/>
  </mergeCells>
  <pageMargins left="0.75" right="0.75" top="1" bottom="1" header="0.511811023622047" footer="0.5"/>
  <pageSetup paperSize="9" scale="60" fitToHeight="0" orientation="portrait" horizontalDpi="300" verticalDpi="300" r:id="rId1"/>
  <headerFooter>
    <oddFooter>&amp;CBPDE – AO N° 55/2026/E/EXP/SRMDO – Page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d2c248d-aced-49e6-834e-1da987e37436" xsi:nil="true"/>
    <lcf76f155ced4ddcb4097134ff3c332f xmlns="2260779d-cf69-44e9-93c2-57db2d8cdb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C107EEBE47054BAB7F4D364F6B30A0" ma:contentTypeVersion="10" ma:contentTypeDescription="Crée un document." ma:contentTypeScope="" ma:versionID="fb700ede99e905c0e9a85dde72d6bdb5">
  <xsd:schema xmlns:xsd="http://www.w3.org/2001/XMLSchema" xmlns:xs="http://www.w3.org/2001/XMLSchema" xmlns:p="http://schemas.microsoft.com/office/2006/metadata/properties" xmlns:ns2="2260779d-cf69-44e9-93c2-57db2d8cdb15" xmlns:ns3="6d2c248d-aced-49e6-834e-1da987e37436" targetNamespace="http://schemas.microsoft.com/office/2006/metadata/properties" ma:root="true" ma:fieldsID="887b267855cbc8b6be2fc9f9f174a110" ns2:_="" ns3:_="">
    <xsd:import namespace="2260779d-cf69-44e9-93c2-57db2d8cdb15"/>
    <xsd:import namespace="6d2c248d-aced-49e6-834e-1da987e374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0779d-cf69-44e9-93c2-57db2d8cd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c6fed818-1d5b-4394-9fc2-a6d4bf3536b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2c248d-aced-49e6-834e-1da987e3743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d751ef6-859e-41e8-ac67-35d5f5a36870}" ma:internalName="TaxCatchAll" ma:showField="CatchAllData" ma:web="6d2c248d-aced-49e6-834e-1da987e374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2FF0E9-ACC9-4495-B082-4AC11BF5F76C}"/>
</file>

<file path=customXml/itemProps2.xml><?xml version="1.0" encoding="utf-8"?>
<ds:datastoreItem xmlns:ds="http://schemas.openxmlformats.org/officeDocument/2006/customXml" ds:itemID="{F4661C7A-178F-432C-AC67-4B12908A2B42}"/>
</file>

<file path=customXml/itemProps3.xml><?xml version="1.0" encoding="utf-8"?>
<ds:datastoreItem xmlns:ds="http://schemas.openxmlformats.org/officeDocument/2006/customXml" ds:itemID="{346C2DA3-6552-4C43-A5CC-60E7AD67E9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Khadija BEN ABDELKADER</cp:lastModifiedBy>
  <cp:revision>0</cp:revision>
  <dcterms:created xsi:type="dcterms:W3CDTF">2026-09-28T10:56:09Z</dcterms:created>
  <dcterms:modified xsi:type="dcterms:W3CDTF">2026-09-30T12:21:03Z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0x01010033C107EEBE47054BAB7F4D364F6B30A0</vt:lpwstr>
  </property>
  <property fmtid="{D5CDD505-2E9C-101B-9397-08002B2CF9AE}" pid="3" name="MediaServiceImageTags">
    <vt:lpwstr/>
  </property>
</Properties>
</file>