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ossier BM 26\Dossier AOO _2026\Dossier AOO 16-2026_Travaux\AOO 16-2026\"/>
    </mc:Choice>
  </mc:AlternateContent>
  <bookViews>
    <workbookView xWindow="0" yWindow="0" windowWidth="28800" windowHeight="12015"/>
  </bookViews>
  <sheets>
    <sheet name="ESTIMATION ADMINISTRATIVE" sheetId="1" r:id="rId1"/>
  </sheets>
  <definedNames>
    <definedName name="_xlnm.Print_Area" localSheetId="0">'ESTIMATION ADMINISTRATIVE'!$A$1:$F$61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2" i="1" l="1"/>
  <c r="A43" i="1" s="1"/>
  <c r="A44" i="1" s="1"/>
  <c r="A45" i="1" s="1"/>
  <c r="A46" i="1" s="1"/>
  <c r="A47" i="1" s="1"/>
  <c r="A48" i="1" s="1"/>
  <c r="A49" i="1" s="1"/>
  <c r="A50" i="1" s="1"/>
  <c r="A51" i="1" s="1"/>
  <c r="A41" i="1"/>
  <c r="A33" i="1"/>
  <c r="A34" i="1"/>
  <c r="A35" i="1" s="1"/>
  <c r="A36" i="1" s="1"/>
  <c r="A37" i="1" s="1"/>
  <c r="A38" i="1" s="1"/>
  <c r="A39" i="1" s="1"/>
  <c r="A40" i="1" s="1"/>
  <c r="A27" i="1"/>
  <c r="A28" i="1"/>
  <c r="A29" i="1"/>
  <c r="F57" i="1"/>
  <c r="F56" i="1"/>
  <c r="F55" i="1"/>
  <c r="F54" i="1"/>
  <c r="D53" i="1"/>
  <c r="F53" i="1" s="1"/>
  <c r="F51" i="1"/>
  <c r="F50" i="1"/>
  <c r="F49" i="1"/>
  <c r="F48" i="1"/>
  <c r="F47" i="1"/>
  <c r="F46" i="1"/>
  <c r="F45" i="1"/>
  <c r="F44" i="1"/>
  <c r="F43" i="1"/>
  <c r="F42" i="1"/>
  <c r="F40" i="1"/>
  <c r="F39" i="1"/>
  <c r="F38" i="1"/>
  <c r="F37" i="1"/>
  <c r="F36" i="1"/>
  <c r="F35" i="1"/>
  <c r="F34" i="1"/>
  <c r="F33" i="1"/>
  <c r="F32" i="1"/>
  <c r="F31" i="1"/>
  <c r="F29" i="1"/>
  <c r="F28" i="1"/>
  <c r="F27" i="1"/>
  <c r="F41" i="1"/>
  <c r="F26" i="1"/>
  <c r="F25" i="1"/>
  <c r="F24" i="1"/>
  <c r="F23" i="1"/>
  <c r="F22" i="1"/>
  <c r="F21" i="1"/>
  <c r="F20" i="1"/>
  <c r="F19" i="1"/>
  <c r="F17" i="1"/>
  <c r="F16" i="1"/>
  <c r="F14" i="1"/>
  <c r="F13" i="1"/>
  <c r="F12" i="1"/>
  <c r="F11" i="1"/>
  <c r="F10" i="1"/>
  <c r="F9" i="1"/>
  <c r="F8" i="1"/>
  <c r="F7" i="1"/>
  <c r="A7" i="1"/>
  <c r="A8" i="1" s="1"/>
  <c r="A9" i="1" s="1"/>
  <c r="A10" i="1" s="1"/>
  <c r="A11" i="1" s="1"/>
  <c r="A12" i="1" s="1"/>
  <c r="A13" i="1" s="1"/>
  <c r="A14" i="1" s="1"/>
  <c r="A16" i="1" s="1"/>
  <c r="A17" i="1" s="1"/>
  <c r="A19" i="1" s="1"/>
  <c r="A20" i="1" s="1"/>
  <c r="A21" i="1" s="1"/>
  <c r="A22" i="1" s="1"/>
  <c r="A23" i="1" s="1"/>
  <c r="A24" i="1" s="1"/>
  <c r="A25" i="1" s="1"/>
  <c r="A26" i="1" s="1"/>
  <c r="A31" i="1" s="1"/>
  <c r="A32" i="1" s="1"/>
  <c r="F6" i="1"/>
  <c r="A53" i="1" l="1"/>
  <c r="A54" i="1" s="1"/>
  <c r="A55" i="1" s="1"/>
  <c r="A56" i="1" s="1"/>
  <c r="A57" i="1" s="1"/>
  <c r="F58" i="1"/>
  <c r="F59" i="1" s="1"/>
  <c r="F60" i="1" s="1"/>
  <c r="F62" i="1" s="1"/>
</calcChain>
</file>

<file path=xl/sharedStrings.xml><?xml version="1.0" encoding="utf-8"?>
<sst xmlns="http://schemas.openxmlformats.org/spreadsheetml/2006/main" count="113" uniqueCount="74">
  <si>
    <t xml:space="preserve"> BORDEREAU DES PRIX – DETAIL ESTIMATIF</t>
  </si>
  <si>
    <t>OBJET : Travaux d’élargissement et de renforcement de la RP 3334 du PK 5+600 au PK 19+222                                         - Province de Benslimane -</t>
  </si>
  <si>
    <t>PRIX</t>
  </si>
  <si>
    <t>DESIGNATION DES PRESTATIONS</t>
  </si>
  <si>
    <t>U</t>
  </si>
  <si>
    <t>QUANTITE</t>
  </si>
  <si>
    <t xml:space="preserve">PRIX UNITAIRE </t>
  </si>
  <si>
    <t>TOTAL</t>
  </si>
  <si>
    <t>A-INSTALLATION DU CHANTIER ET TRAVAUX DIVERS</t>
  </si>
  <si>
    <t>Installation du chantier</t>
  </si>
  <si>
    <t>F</t>
  </si>
  <si>
    <t>Mise en place de la signalisation globale temporaire</t>
  </si>
  <si>
    <t xml:space="preserve">Maintien des dispositifs de signalisation et leur remplacement </t>
  </si>
  <si>
    <t>FM</t>
  </si>
  <si>
    <t>Déplacement des poteaux électriques (BT)</t>
  </si>
  <si>
    <t>Déplacement des poteaux électriques (MT)</t>
  </si>
  <si>
    <t>Déplacement de regard ONEP</t>
  </si>
  <si>
    <t xml:space="preserve">Démolition des ouvrages existants type Buse (y compris les têtes) </t>
  </si>
  <si>
    <t xml:space="preserve">Démolition des ouvrages existants type Dalot (y compris les têtes) </t>
  </si>
  <si>
    <t>Piquetage du tracé y compris carrefours</t>
  </si>
  <si>
    <t>Km</t>
  </si>
  <si>
    <t>B - TRAVAUX DE TERRASSEMENTS</t>
  </si>
  <si>
    <t>Déblai</t>
  </si>
  <si>
    <t>m³</t>
  </si>
  <si>
    <t>Remblai</t>
  </si>
  <si>
    <t xml:space="preserve">C-CONSTRUCTION DE CHAUSSEE ET DES CARREFOURS </t>
  </si>
  <si>
    <t>Mise en œuvre du Revêtement superficiel bicouche</t>
  </si>
  <si>
    <t xml:space="preserve">m²
</t>
  </si>
  <si>
    <t xml:space="preserve">Fourniture de liant pour revêtement superficiel </t>
  </si>
  <si>
    <t>T</t>
  </si>
  <si>
    <t xml:space="preserve">Mise en œuvre de l’enduit d'imprégnation </t>
  </si>
  <si>
    <t>Fourniture de liant pour imprégnation</t>
  </si>
  <si>
    <t>Béton B20 pour dallage d'lots</t>
  </si>
  <si>
    <t>Hérisonnage</t>
  </si>
  <si>
    <t xml:space="preserve">Bordures type I2 pour lots </t>
  </si>
  <si>
    <t>ml</t>
  </si>
  <si>
    <t>D - OUVRAGES HYDRAULIQUES – ASSAINISSEMENT &amp; PROTECTIONS</t>
  </si>
  <si>
    <t xml:space="preserve">Buse  ф1000 135A </t>
  </si>
  <si>
    <t xml:space="preserve">Buse  ф600 135A </t>
  </si>
  <si>
    <t>Béton B25</t>
  </si>
  <si>
    <t>Béton B20</t>
  </si>
  <si>
    <t>Béton B10</t>
  </si>
  <si>
    <t>Acier haute adhérence (HA)</t>
  </si>
  <si>
    <t>Kg</t>
  </si>
  <si>
    <t>Gabions</t>
  </si>
  <si>
    <t xml:space="preserve">Déblais pour fouilles </t>
  </si>
  <si>
    <t xml:space="preserve">Remblais pour fouilles </t>
  </si>
  <si>
    <t>Remblai Contigu</t>
  </si>
  <si>
    <t>Nappe drainante</t>
  </si>
  <si>
    <t xml:space="preserve">Gros béton </t>
  </si>
  <si>
    <t>m3</t>
  </si>
  <si>
    <t>Badigeonnage</t>
  </si>
  <si>
    <t>Conduite perforé pour drain en PVC ф160mm</t>
  </si>
  <si>
    <t xml:space="preserve">Joints Water Stop </t>
  </si>
  <si>
    <t>Lit du sable</t>
  </si>
  <si>
    <t>Enrochement de classe (90kg-250kg)</t>
  </si>
  <si>
    <t>Perrés maçonnés</t>
  </si>
  <si>
    <t xml:space="preserve">Géotextile densité 400g/m2 </t>
  </si>
  <si>
    <t>m²</t>
  </si>
  <si>
    <t>Fossé bétonné type TR-0.5A</t>
  </si>
  <si>
    <t>E- SIGNALISATION</t>
  </si>
  <si>
    <t>E-Signalisation</t>
  </si>
  <si>
    <t>Pré-marquage</t>
  </si>
  <si>
    <t>Marquage en bande de 15 cm de large </t>
  </si>
  <si>
    <t>Panneaux standards type 500 avec support et fondations</t>
  </si>
  <si>
    <t>Panneaux standards type 100 et 200 et 300 avec panonceaux,  supports et massifs de fondation</t>
  </si>
  <si>
    <t>Glissières de sécurité simple GS4</t>
  </si>
  <si>
    <t>T V A (20%)</t>
  </si>
  <si>
    <t>TOTAL GENERAL</t>
  </si>
  <si>
    <t xml:space="preserve">Couche de base en GNA 0/31.5 </t>
  </si>
  <si>
    <t xml:space="preserve">Couche de fondation en GNF1 0/40 </t>
  </si>
  <si>
    <t xml:space="preserve">Couche anti-contaminante AC </t>
  </si>
  <si>
    <t>Matériaux sélectionnés pour accotements en MS type 2</t>
  </si>
  <si>
    <t>MCR pour rétablissement des pistes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</si>
</sst>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lgerian"/>
      <family val="5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0" applyNumberFormat="1" applyFo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1" applyFont="1" applyFill="1" applyBorder="1"/>
    <xf numFmtId="0" fontId="3" fillId="0" borderId="0" xfId="0" applyFont="1" applyFill="1"/>
    <xf numFmtId="164" fontId="3" fillId="0" borderId="1" xfId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164" fontId="3" fillId="0" borderId="1" xfId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view="pageBreakPreview" topLeftCell="A40" zoomScale="110" zoomScaleNormal="100" zoomScaleSheetLayoutView="110" workbookViewId="0">
      <selection activeCell="E46" sqref="E46"/>
    </sheetView>
  </sheetViews>
  <sheetFormatPr baseColWidth="10" defaultColWidth="10.7109375" defaultRowHeight="15" x14ac:dyDescent="0.25"/>
  <cols>
    <col min="1" max="1" width="6.140625" style="11" customWidth="1"/>
    <col min="2" max="2" width="41" style="1" customWidth="1"/>
    <col min="3" max="3" width="8.28515625" style="12" customWidth="1"/>
    <col min="4" max="4" width="8" style="12" customWidth="1"/>
    <col min="5" max="5" width="14.85546875" style="11" customWidth="1"/>
    <col min="6" max="6" width="14.7109375" style="1" customWidth="1"/>
    <col min="7" max="16384" width="10.7109375" style="1"/>
  </cols>
  <sheetData>
    <row r="1" spans="1:6" ht="28.5" customHeight="1" x14ac:dyDescent="0.25">
      <c r="A1" s="26" t="s">
        <v>0</v>
      </c>
      <c r="B1" s="26"/>
      <c r="C1" s="26"/>
      <c r="D1" s="26"/>
      <c r="E1" s="26"/>
      <c r="F1" s="26"/>
    </row>
    <row r="2" spans="1:6" ht="35.25" customHeight="1" x14ac:dyDescent="0.25">
      <c r="A2" s="27" t="s">
        <v>1</v>
      </c>
      <c r="B2" s="27"/>
      <c r="C2" s="27"/>
      <c r="D2" s="27"/>
      <c r="E2" s="27"/>
      <c r="F2" s="27"/>
    </row>
    <row r="4" spans="1:6" ht="34.1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2" t="s">
        <v>7</v>
      </c>
    </row>
    <row r="5" spans="1:6" s="5" customFormat="1" ht="20.25" customHeight="1" x14ac:dyDescent="0.2">
      <c r="A5" s="22" t="s">
        <v>8</v>
      </c>
      <c r="B5" s="22"/>
      <c r="C5" s="22"/>
      <c r="D5" s="4"/>
      <c r="E5" s="4"/>
      <c r="F5" s="4"/>
    </row>
    <row r="6" spans="1:6" x14ac:dyDescent="0.25">
      <c r="A6" s="6">
        <v>1</v>
      </c>
      <c r="B6" s="7" t="s">
        <v>9</v>
      </c>
      <c r="C6" s="8" t="s">
        <v>10</v>
      </c>
      <c r="D6" s="8">
        <v>1</v>
      </c>
      <c r="E6" s="19"/>
      <c r="F6" s="9">
        <f>D6*E6</f>
        <v>0</v>
      </c>
    </row>
    <row r="7" spans="1:6" ht="17.25" customHeight="1" x14ac:dyDescent="0.25">
      <c r="A7" s="6">
        <f>A6+1</f>
        <v>2</v>
      </c>
      <c r="B7" s="7" t="s">
        <v>11</v>
      </c>
      <c r="C7" s="8" t="s">
        <v>10</v>
      </c>
      <c r="D7" s="8">
        <v>1</v>
      </c>
      <c r="E7" s="19"/>
      <c r="F7" s="9">
        <f t="shared" ref="F7:F57" si="0">D7*E7</f>
        <v>0</v>
      </c>
    </row>
    <row r="8" spans="1:6" ht="30" x14ac:dyDescent="0.25">
      <c r="A8" s="6">
        <f t="shared" ref="A8:A14" si="1">A7+1</f>
        <v>3</v>
      </c>
      <c r="B8" s="7" t="s">
        <v>12</v>
      </c>
      <c r="C8" s="8" t="s">
        <v>13</v>
      </c>
      <c r="D8" s="8">
        <v>12</v>
      </c>
      <c r="E8" s="19"/>
      <c r="F8" s="9">
        <f t="shared" si="0"/>
        <v>0</v>
      </c>
    </row>
    <row r="9" spans="1:6" x14ac:dyDescent="0.25">
      <c r="A9" s="6">
        <f t="shared" si="1"/>
        <v>4</v>
      </c>
      <c r="B9" s="7" t="s">
        <v>14</v>
      </c>
      <c r="C9" s="8" t="s">
        <v>4</v>
      </c>
      <c r="D9" s="8">
        <v>4</v>
      </c>
      <c r="E9" s="19"/>
      <c r="F9" s="9">
        <f t="shared" si="0"/>
        <v>0</v>
      </c>
    </row>
    <row r="10" spans="1:6" x14ac:dyDescent="0.25">
      <c r="A10" s="6">
        <f t="shared" si="1"/>
        <v>5</v>
      </c>
      <c r="B10" s="7" t="s">
        <v>15</v>
      </c>
      <c r="C10" s="8" t="s">
        <v>4</v>
      </c>
      <c r="D10" s="8">
        <v>7</v>
      </c>
      <c r="E10" s="19"/>
      <c r="F10" s="9">
        <f t="shared" si="0"/>
        <v>0</v>
      </c>
    </row>
    <row r="11" spans="1:6" x14ac:dyDescent="0.25">
      <c r="A11" s="6">
        <f t="shared" si="1"/>
        <v>6</v>
      </c>
      <c r="B11" s="7" t="s">
        <v>16</v>
      </c>
      <c r="C11" s="8" t="s">
        <v>4</v>
      </c>
      <c r="D11" s="8">
        <v>1</v>
      </c>
      <c r="E11" s="19"/>
      <c r="F11" s="9">
        <f t="shared" si="0"/>
        <v>0</v>
      </c>
    </row>
    <row r="12" spans="1:6" ht="30" x14ac:dyDescent="0.25">
      <c r="A12" s="6">
        <f t="shared" si="1"/>
        <v>7</v>
      </c>
      <c r="B12" s="7" t="s">
        <v>17</v>
      </c>
      <c r="C12" s="8" t="s">
        <v>4</v>
      </c>
      <c r="D12" s="8">
        <v>40</v>
      </c>
      <c r="E12" s="19"/>
      <c r="F12" s="9">
        <f t="shared" si="0"/>
        <v>0</v>
      </c>
    </row>
    <row r="13" spans="1:6" ht="30" x14ac:dyDescent="0.25">
      <c r="A13" s="6">
        <f t="shared" si="1"/>
        <v>8</v>
      </c>
      <c r="B13" s="7" t="s">
        <v>18</v>
      </c>
      <c r="C13" s="8" t="s">
        <v>4</v>
      </c>
      <c r="D13" s="8">
        <v>4</v>
      </c>
      <c r="E13" s="19"/>
      <c r="F13" s="9">
        <f t="shared" si="0"/>
        <v>0</v>
      </c>
    </row>
    <row r="14" spans="1:6" x14ac:dyDescent="0.25">
      <c r="A14" s="6">
        <f t="shared" si="1"/>
        <v>9</v>
      </c>
      <c r="B14" s="7" t="s">
        <v>19</v>
      </c>
      <c r="C14" s="8" t="s">
        <v>20</v>
      </c>
      <c r="D14" s="8">
        <v>13.622</v>
      </c>
      <c r="E14" s="19"/>
      <c r="F14" s="9">
        <f t="shared" si="0"/>
        <v>0</v>
      </c>
    </row>
    <row r="15" spans="1:6" s="5" customFormat="1" ht="20.25" customHeight="1" x14ac:dyDescent="0.2">
      <c r="A15" s="22" t="s">
        <v>21</v>
      </c>
      <c r="B15" s="22"/>
      <c r="C15" s="22"/>
      <c r="D15" s="4"/>
      <c r="E15" s="20"/>
      <c r="F15" s="4"/>
    </row>
    <row r="16" spans="1:6" x14ac:dyDescent="0.25">
      <c r="A16" s="6">
        <f>A14+1</f>
        <v>10</v>
      </c>
      <c r="B16" s="10" t="s">
        <v>22</v>
      </c>
      <c r="C16" s="8" t="s">
        <v>23</v>
      </c>
      <c r="D16" s="8">
        <v>85024</v>
      </c>
      <c r="E16" s="19"/>
      <c r="F16" s="9">
        <f t="shared" si="0"/>
        <v>0</v>
      </c>
    </row>
    <row r="17" spans="1:6" x14ac:dyDescent="0.25">
      <c r="A17" s="6">
        <f t="shared" ref="A17" si="2">A16+1</f>
        <v>11</v>
      </c>
      <c r="B17" s="10" t="s">
        <v>24</v>
      </c>
      <c r="C17" s="8" t="s">
        <v>23</v>
      </c>
      <c r="D17" s="8">
        <v>9813</v>
      </c>
      <c r="E17" s="19"/>
      <c r="F17" s="9">
        <f t="shared" si="0"/>
        <v>0</v>
      </c>
    </row>
    <row r="18" spans="1:6" s="5" customFormat="1" ht="20.25" customHeight="1" x14ac:dyDescent="0.2">
      <c r="A18" s="22" t="s">
        <v>25</v>
      </c>
      <c r="B18" s="22"/>
      <c r="C18" s="22"/>
      <c r="D18" s="4"/>
      <c r="E18" s="4"/>
      <c r="F18" s="4"/>
    </row>
    <row r="19" spans="1:6" ht="30" x14ac:dyDescent="0.25">
      <c r="A19" s="6">
        <f>A17+1</f>
        <v>12</v>
      </c>
      <c r="B19" s="7" t="s">
        <v>26</v>
      </c>
      <c r="C19" s="8" t="s">
        <v>27</v>
      </c>
      <c r="D19" s="8">
        <v>82480</v>
      </c>
      <c r="E19" s="19"/>
      <c r="F19" s="9">
        <f t="shared" si="0"/>
        <v>0</v>
      </c>
    </row>
    <row r="20" spans="1:6" x14ac:dyDescent="0.25">
      <c r="A20" s="6">
        <f t="shared" ref="A20:A29" si="3">A19+1</f>
        <v>13</v>
      </c>
      <c r="B20" s="7" t="s">
        <v>28</v>
      </c>
      <c r="C20" s="8" t="s">
        <v>29</v>
      </c>
      <c r="D20" s="8">
        <v>223</v>
      </c>
      <c r="E20" s="19"/>
      <c r="F20" s="9">
        <f t="shared" si="0"/>
        <v>0</v>
      </c>
    </row>
    <row r="21" spans="1:6" x14ac:dyDescent="0.25">
      <c r="A21" s="6">
        <f t="shared" si="3"/>
        <v>14</v>
      </c>
      <c r="B21" s="7" t="s">
        <v>30</v>
      </c>
      <c r="C21" s="8" t="s">
        <v>27</v>
      </c>
      <c r="D21" s="8">
        <v>82480</v>
      </c>
      <c r="E21" s="19"/>
      <c r="F21" s="9">
        <f t="shared" si="0"/>
        <v>0</v>
      </c>
    </row>
    <row r="22" spans="1:6" x14ac:dyDescent="0.25">
      <c r="A22" s="6">
        <f t="shared" si="3"/>
        <v>15</v>
      </c>
      <c r="B22" s="7" t="s">
        <v>31</v>
      </c>
      <c r="C22" s="8" t="s">
        <v>29</v>
      </c>
      <c r="D22" s="8">
        <v>124</v>
      </c>
      <c r="E22" s="19"/>
      <c r="F22" s="9">
        <f t="shared" si="0"/>
        <v>0</v>
      </c>
    </row>
    <row r="23" spans="1:6" x14ac:dyDescent="0.25">
      <c r="A23" s="6">
        <f t="shared" si="3"/>
        <v>16</v>
      </c>
      <c r="B23" s="7" t="s">
        <v>69</v>
      </c>
      <c r="C23" s="8" t="s">
        <v>23</v>
      </c>
      <c r="D23" s="8">
        <v>16520</v>
      </c>
      <c r="E23" s="19"/>
      <c r="F23" s="9">
        <f t="shared" si="0"/>
        <v>0</v>
      </c>
    </row>
    <row r="24" spans="1:6" x14ac:dyDescent="0.25">
      <c r="A24" s="6">
        <f t="shared" si="3"/>
        <v>17</v>
      </c>
      <c r="B24" s="7" t="s">
        <v>70</v>
      </c>
      <c r="C24" s="8" t="s">
        <v>23</v>
      </c>
      <c r="D24" s="8">
        <v>19550</v>
      </c>
      <c r="E24" s="19"/>
      <c r="F24" s="9">
        <f t="shared" si="0"/>
        <v>0</v>
      </c>
    </row>
    <row r="25" spans="1:6" x14ac:dyDescent="0.25">
      <c r="A25" s="6">
        <f t="shared" si="3"/>
        <v>18</v>
      </c>
      <c r="B25" s="7" t="s">
        <v>71</v>
      </c>
      <c r="C25" s="8" t="s">
        <v>23</v>
      </c>
      <c r="D25" s="8">
        <v>9086</v>
      </c>
      <c r="E25" s="19"/>
      <c r="F25" s="9">
        <f t="shared" si="0"/>
        <v>0</v>
      </c>
    </row>
    <row r="26" spans="1:6" ht="30" x14ac:dyDescent="0.25">
      <c r="A26" s="6">
        <f t="shared" si="3"/>
        <v>19</v>
      </c>
      <c r="B26" s="7" t="s">
        <v>72</v>
      </c>
      <c r="C26" s="8" t="s">
        <v>23</v>
      </c>
      <c r="D26" s="8">
        <v>6640</v>
      </c>
      <c r="E26" s="19"/>
      <c r="F26" s="9">
        <f t="shared" si="0"/>
        <v>0</v>
      </c>
    </row>
    <row r="27" spans="1:6" x14ac:dyDescent="0.25">
      <c r="A27" s="6">
        <f t="shared" si="3"/>
        <v>20</v>
      </c>
      <c r="B27" s="7" t="s">
        <v>32</v>
      </c>
      <c r="C27" s="8" t="s">
        <v>23</v>
      </c>
      <c r="D27" s="8">
        <v>15</v>
      </c>
      <c r="E27" s="19"/>
      <c r="F27" s="9">
        <f t="shared" si="0"/>
        <v>0</v>
      </c>
    </row>
    <row r="28" spans="1:6" x14ac:dyDescent="0.25">
      <c r="A28" s="6">
        <f t="shared" si="3"/>
        <v>21</v>
      </c>
      <c r="B28" s="7" t="s">
        <v>33</v>
      </c>
      <c r="C28" s="8" t="s">
        <v>23</v>
      </c>
      <c r="D28" s="8">
        <v>15</v>
      </c>
      <c r="E28" s="19"/>
      <c r="F28" s="9">
        <f t="shared" si="0"/>
        <v>0</v>
      </c>
    </row>
    <row r="29" spans="1:6" x14ac:dyDescent="0.25">
      <c r="A29" s="6">
        <f t="shared" si="3"/>
        <v>22</v>
      </c>
      <c r="B29" s="7" t="s">
        <v>34</v>
      </c>
      <c r="C29" s="8" t="s">
        <v>35</v>
      </c>
      <c r="D29" s="8">
        <v>76</v>
      </c>
      <c r="E29" s="19"/>
      <c r="F29" s="9">
        <f t="shared" si="0"/>
        <v>0</v>
      </c>
    </row>
    <row r="30" spans="1:6" s="5" customFormat="1" ht="20.25" customHeight="1" x14ac:dyDescent="0.2">
      <c r="A30" s="28" t="s">
        <v>36</v>
      </c>
      <c r="B30" s="29"/>
      <c r="C30" s="29"/>
      <c r="D30" s="29"/>
      <c r="E30" s="30"/>
      <c r="F30" s="4"/>
    </row>
    <row r="31" spans="1:6" x14ac:dyDescent="0.25">
      <c r="A31" s="6">
        <f>A29+1</f>
        <v>23</v>
      </c>
      <c r="B31" s="7" t="s">
        <v>37</v>
      </c>
      <c r="C31" s="8" t="s">
        <v>35</v>
      </c>
      <c r="D31" s="8">
        <v>729</v>
      </c>
      <c r="E31" s="19"/>
      <c r="F31" s="9">
        <f t="shared" si="0"/>
        <v>0</v>
      </c>
    </row>
    <row r="32" spans="1:6" x14ac:dyDescent="0.25">
      <c r="A32" s="6">
        <f t="shared" ref="A32:A51" si="4">A31+1</f>
        <v>24</v>
      </c>
      <c r="B32" s="7" t="s">
        <v>38</v>
      </c>
      <c r="C32" s="8" t="s">
        <v>35</v>
      </c>
      <c r="D32" s="8">
        <v>214</v>
      </c>
      <c r="E32" s="19"/>
      <c r="F32" s="9">
        <f t="shared" si="0"/>
        <v>0</v>
      </c>
    </row>
    <row r="33" spans="1:6" x14ac:dyDescent="0.25">
      <c r="A33" s="6">
        <f t="shared" si="4"/>
        <v>25</v>
      </c>
      <c r="B33" s="7" t="s">
        <v>39</v>
      </c>
      <c r="C33" s="8" t="s">
        <v>23</v>
      </c>
      <c r="D33" s="8">
        <v>487</v>
      </c>
      <c r="E33" s="19"/>
      <c r="F33" s="9">
        <f t="shared" si="0"/>
        <v>0</v>
      </c>
    </row>
    <row r="34" spans="1:6" x14ac:dyDescent="0.25">
      <c r="A34" s="6">
        <f t="shared" si="4"/>
        <v>26</v>
      </c>
      <c r="B34" s="7" t="s">
        <v>40</v>
      </c>
      <c r="C34" s="8" t="s">
        <v>23</v>
      </c>
      <c r="D34" s="8">
        <v>314</v>
      </c>
      <c r="E34" s="19"/>
      <c r="F34" s="9">
        <f t="shared" si="0"/>
        <v>0</v>
      </c>
    </row>
    <row r="35" spans="1:6" x14ac:dyDescent="0.25">
      <c r="A35" s="6">
        <f t="shared" si="4"/>
        <v>27</v>
      </c>
      <c r="B35" s="7" t="s">
        <v>41</v>
      </c>
      <c r="C35" s="8" t="s">
        <v>23</v>
      </c>
      <c r="D35" s="8">
        <v>127</v>
      </c>
      <c r="E35" s="19"/>
      <c r="F35" s="9">
        <f t="shared" si="0"/>
        <v>0</v>
      </c>
    </row>
    <row r="36" spans="1:6" x14ac:dyDescent="0.25">
      <c r="A36" s="6">
        <f t="shared" si="4"/>
        <v>28</v>
      </c>
      <c r="B36" s="7" t="s">
        <v>42</v>
      </c>
      <c r="C36" s="8" t="s">
        <v>43</v>
      </c>
      <c r="D36" s="8">
        <v>46189</v>
      </c>
      <c r="E36" s="19"/>
      <c r="F36" s="9">
        <f t="shared" si="0"/>
        <v>0</v>
      </c>
    </row>
    <row r="37" spans="1:6" x14ac:dyDescent="0.25">
      <c r="A37" s="6">
        <f t="shared" si="4"/>
        <v>29</v>
      </c>
      <c r="B37" s="7" t="s">
        <v>44</v>
      </c>
      <c r="C37" s="8" t="s">
        <v>23</v>
      </c>
      <c r="D37" s="8">
        <v>3200</v>
      </c>
      <c r="E37" s="19"/>
      <c r="F37" s="9">
        <f t="shared" si="0"/>
        <v>0</v>
      </c>
    </row>
    <row r="38" spans="1:6" x14ac:dyDescent="0.25">
      <c r="A38" s="6">
        <f t="shared" si="4"/>
        <v>30</v>
      </c>
      <c r="B38" s="7" t="s">
        <v>45</v>
      </c>
      <c r="C38" s="8" t="s">
        <v>23</v>
      </c>
      <c r="D38" s="8">
        <v>7231</v>
      </c>
      <c r="E38" s="19"/>
      <c r="F38" s="9">
        <f t="shared" si="0"/>
        <v>0</v>
      </c>
    </row>
    <row r="39" spans="1:6" x14ac:dyDescent="0.25">
      <c r="A39" s="6">
        <f t="shared" si="4"/>
        <v>31</v>
      </c>
      <c r="B39" s="7" t="s">
        <v>46</v>
      </c>
      <c r="C39" s="8" t="s">
        <v>23</v>
      </c>
      <c r="D39" s="8">
        <v>44</v>
      </c>
      <c r="E39" s="19"/>
      <c r="F39" s="9">
        <f t="shared" si="0"/>
        <v>0</v>
      </c>
    </row>
    <row r="40" spans="1:6" x14ac:dyDescent="0.25">
      <c r="A40" s="6">
        <f t="shared" si="4"/>
        <v>32</v>
      </c>
      <c r="B40" s="7" t="s">
        <v>47</v>
      </c>
      <c r="C40" s="8" t="s">
        <v>23</v>
      </c>
      <c r="D40" s="8">
        <v>2761</v>
      </c>
      <c r="E40" s="19"/>
      <c r="F40" s="9">
        <f t="shared" si="0"/>
        <v>0</v>
      </c>
    </row>
    <row r="41" spans="1:6" s="18" customFormat="1" x14ac:dyDescent="0.25">
      <c r="A41" s="14">
        <f t="shared" si="4"/>
        <v>33</v>
      </c>
      <c r="B41" s="15" t="s">
        <v>73</v>
      </c>
      <c r="C41" s="16" t="s">
        <v>23</v>
      </c>
      <c r="D41" s="16">
        <v>298</v>
      </c>
      <c r="E41" s="21"/>
      <c r="F41" s="17">
        <f>D41*E41</f>
        <v>0</v>
      </c>
    </row>
    <row r="42" spans="1:6" x14ac:dyDescent="0.25">
      <c r="A42" s="6">
        <f t="shared" si="4"/>
        <v>34</v>
      </c>
      <c r="B42" s="7" t="s">
        <v>48</v>
      </c>
      <c r="C42" s="8" t="s">
        <v>27</v>
      </c>
      <c r="D42" s="8">
        <v>425</v>
      </c>
      <c r="E42" s="19"/>
      <c r="F42" s="9">
        <f t="shared" si="0"/>
        <v>0</v>
      </c>
    </row>
    <row r="43" spans="1:6" x14ac:dyDescent="0.25">
      <c r="A43" s="6">
        <f t="shared" si="4"/>
        <v>35</v>
      </c>
      <c r="B43" s="7" t="s">
        <v>49</v>
      </c>
      <c r="C43" s="8" t="s">
        <v>50</v>
      </c>
      <c r="D43" s="8">
        <v>43</v>
      </c>
      <c r="E43" s="19"/>
      <c r="F43" s="9">
        <f t="shared" si="0"/>
        <v>0</v>
      </c>
    </row>
    <row r="44" spans="1:6" x14ac:dyDescent="0.25">
      <c r="A44" s="6">
        <f t="shared" si="4"/>
        <v>36</v>
      </c>
      <c r="B44" s="7" t="s">
        <v>51</v>
      </c>
      <c r="C44" s="8" t="s">
        <v>27</v>
      </c>
      <c r="D44" s="8">
        <v>777</v>
      </c>
      <c r="E44" s="19"/>
      <c r="F44" s="9">
        <f t="shared" si="0"/>
        <v>0</v>
      </c>
    </row>
    <row r="45" spans="1:6" x14ac:dyDescent="0.25">
      <c r="A45" s="6">
        <f t="shared" si="4"/>
        <v>37</v>
      </c>
      <c r="B45" s="7" t="s">
        <v>52</v>
      </c>
      <c r="C45" s="8" t="s">
        <v>35</v>
      </c>
      <c r="D45" s="8">
        <v>261</v>
      </c>
      <c r="E45" s="19"/>
      <c r="F45" s="9">
        <f t="shared" si="0"/>
        <v>0</v>
      </c>
    </row>
    <row r="46" spans="1:6" x14ac:dyDescent="0.25">
      <c r="A46" s="6">
        <f t="shared" si="4"/>
        <v>38</v>
      </c>
      <c r="B46" s="7" t="s">
        <v>53</v>
      </c>
      <c r="C46" s="8" t="s">
        <v>35</v>
      </c>
      <c r="D46" s="8">
        <v>245</v>
      </c>
      <c r="E46" s="19"/>
      <c r="F46" s="9">
        <f t="shared" si="0"/>
        <v>0</v>
      </c>
    </row>
    <row r="47" spans="1:6" x14ac:dyDescent="0.25">
      <c r="A47" s="6">
        <f t="shared" si="4"/>
        <v>39</v>
      </c>
      <c r="B47" s="7" t="s">
        <v>54</v>
      </c>
      <c r="C47" s="8" t="s">
        <v>23</v>
      </c>
      <c r="D47" s="8">
        <v>110</v>
      </c>
      <c r="E47" s="19"/>
      <c r="F47" s="9">
        <f t="shared" si="0"/>
        <v>0</v>
      </c>
    </row>
    <row r="48" spans="1:6" x14ac:dyDescent="0.25">
      <c r="A48" s="6">
        <f t="shared" si="4"/>
        <v>40</v>
      </c>
      <c r="B48" s="7" t="s">
        <v>55</v>
      </c>
      <c r="C48" s="8" t="s">
        <v>23</v>
      </c>
      <c r="D48" s="8">
        <v>49</v>
      </c>
      <c r="E48" s="19"/>
      <c r="F48" s="9">
        <f t="shared" si="0"/>
        <v>0</v>
      </c>
    </row>
    <row r="49" spans="1:6" x14ac:dyDescent="0.25">
      <c r="A49" s="6">
        <f t="shared" si="4"/>
        <v>41</v>
      </c>
      <c r="B49" s="7" t="s">
        <v>56</v>
      </c>
      <c r="C49" s="8" t="s">
        <v>27</v>
      </c>
      <c r="D49" s="8">
        <v>83</v>
      </c>
      <c r="E49" s="19"/>
      <c r="F49" s="9">
        <f t="shared" si="0"/>
        <v>0</v>
      </c>
    </row>
    <row r="50" spans="1:6" x14ac:dyDescent="0.25">
      <c r="A50" s="6">
        <f t="shared" si="4"/>
        <v>42</v>
      </c>
      <c r="B50" s="7" t="s">
        <v>57</v>
      </c>
      <c r="C50" s="8" t="s">
        <v>58</v>
      </c>
      <c r="D50" s="8">
        <v>177</v>
      </c>
      <c r="E50" s="19"/>
      <c r="F50" s="9">
        <f t="shared" si="0"/>
        <v>0</v>
      </c>
    </row>
    <row r="51" spans="1:6" x14ac:dyDescent="0.25">
      <c r="A51" s="6">
        <f t="shared" si="4"/>
        <v>43</v>
      </c>
      <c r="B51" s="7" t="s">
        <v>59</v>
      </c>
      <c r="C51" s="8" t="s">
        <v>35</v>
      </c>
      <c r="D51" s="8">
        <v>7171</v>
      </c>
      <c r="E51" s="19"/>
      <c r="F51" s="9">
        <f t="shared" si="0"/>
        <v>0</v>
      </c>
    </row>
    <row r="52" spans="1:6" s="5" customFormat="1" ht="20.25" customHeight="1" x14ac:dyDescent="0.2">
      <c r="A52" s="22" t="s">
        <v>60</v>
      </c>
      <c r="B52" s="22" t="s">
        <v>61</v>
      </c>
      <c r="C52" s="22"/>
      <c r="D52" s="4"/>
      <c r="E52" s="4"/>
      <c r="F52" s="4"/>
    </row>
    <row r="53" spans="1:6" x14ac:dyDescent="0.25">
      <c r="A53" s="6">
        <f>A51+1</f>
        <v>44</v>
      </c>
      <c r="B53" s="10" t="s">
        <v>62</v>
      </c>
      <c r="C53" s="8" t="s">
        <v>35</v>
      </c>
      <c r="D53" s="8">
        <f>D54*3</f>
        <v>40866</v>
      </c>
      <c r="E53" s="19"/>
      <c r="F53" s="9">
        <f t="shared" si="0"/>
        <v>0</v>
      </c>
    </row>
    <row r="54" spans="1:6" x14ac:dyDescent="0.25">
      <c r="A54" s="6">
        <f t="shared" ref="A54:A57" si="5">A53+1</f>
        <v>45</v>
      </c>
      <c r="B54" s="7" t="s">
        <v>63</v>
      </c>
      <c r="C54" s="8" t="s">
        <v>35</v>
      </c>
      <c r="D54" s="8">
        <v>13622</v>
      </c>
      <c r="E54" s="19"/>
      <c r="F54" s="9">
        <f t="shared" si="0"/>
        <v>0</v>
      </c>
    </row>
    <row r="55" spans="1:6" ht="30" x14ac:dyDescent="0.25">
      <c r="A55" s="6">
        <f t="shared" si="5"/>
        <v>46</v>
      </c>
      <c r="B55" s="7" t="s">
        <v>64</v>
      </c>
      <c r="C55" s="8" t="s">
        <v>58</v>
      </c>
      <c r="D55" s="8">
        <v>20</v>
      </c>
      <c r="E55" s="19"/>
      <c r="F55" s="9">
        <f t="shared" si="0"/>
        <v>0</v>
      </c>
    </row>
    <row r="56" spans="1:6" ht="45" x14ac:dyDescent="0.25">
      <c r="A56" s="6">
        <f t="shared" si="5"/>
        <v>47</v>
      </c>
      <c r="B56" s="7" t="s">
        <v>65</v>
      </c>
      <c r="C56" s="8" t="s">
        <v>4</v>
      </c>
      <c r="D56" s="8">
        <v>22</v>
      </c>
      <c r="E56" s="19"/>
      <c r="F56" s="9">
        <f t="shared" si="0"/>
        <v>0</v>
      </c>
    </row>
    <row r="57" spans="1:6" x14ac:dyDescent="0.25">
      <c r="A57" s="6">
        <f t="shared" si="5"/>
        <v>48</v>
      </c>
      <c r="B57" s="7" t="s">
        <v>66</v>
      </c>
      <c r="C57" s="8" t="s">
        <v>35</v>
      </c>
      <c r="D57" s="8">
        <v>184</v>
      </c>
      <c r="E57" s="19"/>
      <c r="F57" s="9">
        <f t="shared" si="0"/>
        <v>0</v>
      </c>
    </row>
    <row r="58" spans="1:6" x14ac:dyDescent="0.25">
      <c r="A58" s="23" t="s">
        <v>7</v>
      </c>
      <c r="B58" s="24"/>
      <c r="C58" s="24"/>
      <c r="D58" s="24"/>
      <c r="E58" s="25"/>
      <c r="F58" s="9">
        <f>SUM(F6:F57)</f>
        <v>0</v>
      </c>
    </row>
    <row r="59" spans="1:6" x14ac:dyDescent="0.25">
      <c r="A59" s="23" t="s">
        <v>67</v>
      </c>
      <c r="B59" s="24"/>
      <c r="C59" s="24"/>
      <c r="D59" s="24"/>
      <c r="E59" s="25"/>
      <c r="F59" s="9">
        <f>F58*0.2</f>
        <v>0</v>
      </c>
    </row>
    <row r="60" spans="1:6" x14ac:dyDescent="0.25">
      <c r="A60" s="23" t="s">
        <v>68</v>
      </c>
      <c r="B60" s="24"/>
      <c r="C60" s="24"/>
      <c r="D60" s="24"/>
      <c r="E60" s="25"/>
      <c r="F60" s="9">
        <f>F58+F59</f>
        <v>0</v>
      </c>
    </row>
    <row r="62" spans="1:6" x14ac:dyDescent="0.25">
      <c r="F62" s="13">
        <f>F60*1.7/100</f>
        <v>0</v>
      </c>
    </row>
  </sheetData>
  <sheetProtection sheet="1" objects="1" scenarios="1"/>
  <mergeCells count="10">
    <mergeCell ref="A52:C52"/>
    <mergeCell ref="A58:E58"/>
    <mergeCell ref="A59:E59"/>
    <mergeCell ref="A60:E60"/>
    <mergeCell ref="A1:F1"/>
    <mergeCell ref="A2:F2"/>
    <mergeCell ref="A5:C5"/>
    <mergeCell ref="A15:C15"/>
    <mergeCell ref="A18:C18"/>
    <mergeCell ref="A30:E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 ADMINISTRATIVE</vt:lpstr>
      <vt:lpstr>'ESTIMATION ADMINISTRATIVE'!Zone_d_impression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PC</cp:lastModifiedBy>
  <cp:lastPrinted>2026-09-18T15:01:55Z</cp:lastPrinted>
  <dcterms:created xsi:type="dcterms:W3CDTF">2026-07-22T10:07:16Z</dcterms:created>
  <dcterms:modified xsi:type="dcterms:W3CDTF">2026-10-02T15:26:01Z</dcterms:modified>
</cp:coreProperties>
</file>