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MARCHé 2026\aoo 28-2026\dce aoo 28-2026\"/>
    </mc:Choice>
  </mc:AlternateContent>
  <xr:revisionPtr revIDLastSave="0" documentId="13_ncr:1_{B28A9F9D-2F73-43DB-8FC9-FAB6665F73D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bordereau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2" i="1" l="1"/>
  <c r="H62" i="1" s="1"/>
  <c r="F63" i="1"/>
  <c r="H63" i="1" s="1"/>
  <c r="F61" i="1"/>
  <c r="H61" i="1" s="1"/>
  <c r="F53" i="1"/>
  <c r="H53" i="1" s="1"/>
  <c r="F54" i="1"/>
  <c r="H54" i="1" s="1"/>
  <c r="F55" i="1"/>
  <c r="H55" i="1" s="1"/>
  <c r="F56" i="1"/>
  <c r="H56" i="1" s="1"/>
  <c r="F57" i="1"/>
  <c r="H57" i="1" s="1"/>
  <c r="F58" i="1"/>
  <c r="H58" i="1" s="1"/>
  <c r="F52" i="1"/>
  <c r="H52" i="1" s="1"/>
  <c r="F45" i="1"/>
  <c r="H45" i="1" s="1"/>
  <c r="F46" i="1"/>
  <c r="H46" i="1" s="1"/>
  <c r="F47" i="1"/>
  <c r="H47" i="1" s="1"/>
  <c r="F48" i="1"/>
  <c r="H48" i="1" s="1"/>
  <c r="F49" i="1"/>
  <c r="H49" i="1" s="1"/>
  <c r="F44" i="1"/>
  <c r="H44" i="1" s="1"/>
  <c r="F34" i="1"/>
  <c r="H34" i="1" s="1"/>
  <c r="F35" i="1"/>
  <c r="H35" i="1" s="1"/>
  <c r="F36" i="1"/>
  <c r="H36" i="1" s="1"/>
  <c r="F37" i="1"/>
  <c r="H37" i="1" s="1"/>
  <c r="F38" i="1"/>
  <c r="H38" i="1" s="1"/>
  <c r="F39" i="1"/>
  <c r="H39" i="1" s="1"/>
  <c r="F40" i="1"/>
  <c r="H40" i="1" s="1"/>
  <c r="F41" i="1"/>
  <c r="H41" i="1" s="1"/>
  <c r="F33" i="1"/>
  <c r="H33" i="1" s="1"/>
  <c r="F29" i="1"/>
  <c r="H29" i="1" s="1"/>
  <c r="F30" i="1"/>
  <c r="H30" i="1" s="1"/>
  <c r="F28" i="1"/>
  <c r="H28" i="1" s="1"/>
  <c r="F23" i="1"/>
  <c r="H23" i="1" s="1"/>
  <c r="F24" i="1"/>
  <c r="H24" i="1" s="1"/>
  <c r="F25" i="1"/>
  <c r="H25" i="1" s="1"/>
  <c r="F22" i="1"/>
  <c r="H22" i="1" s="1"/>
  <c r="F11" i="1"/>
  <c r="H11" i="1" s="1"/>
  <c r="F12" i="1"/>
  <c r="H12" i="1" s="1"/>
  <c r="F13" i="1"/>
  <c r="H13" i="1" s="1"/>
  <c r="F14" i="1"/>
  <c r="H14" i="1" s="1"/>
  <c r="F15" i="1"/>
  <c r="H15" i="1" s="1"/>
  <c r="F16" i="1"/>
  <c r="H16" i="1" s="1"/>
  <c r="F17" i="1"/>
  <c r="H17" i="1" s="1"/>
  <c r="F18" i="1"/>
  <c r="H18" i="1" s="1"/>
  <c r="F19" i="1"/>
  <c r="H19" i="1" s="1"/>
  <c r="F10" i="1"/>
  <c r="H10" i="1" s="1"/>
  <c r="A54" i="1"/>
  <c r="A55" i="1" s="1"/>
  <c r="A57" i="1" s="1"/>
  <c r="A58" i="1" s="1"/>
  <c r="A61" i="1" s="1"/>
  <c r="A16" i="1"/>
  <c r="A17" i="1" s="1"/>
  <c r="A18" i="1" s="1"/>
  <c r="A29" i="1" s="1"/>
  <c r="H50" i="1" l="1"/>
  <c r="H42" i="1"/>
  <c r="H26" i="1"/>
  <c r="H20" i="1"/>
  <c r="H64" i="1"/>
  <c r="H59" i="1"/>
  <c r="H31" i="1"/>
  <c r="H65" i="1" l="1"/>
  <c r="H68" i="1" s="1"/>
  <c r="H69" i="1" s="1"/>
  <c r="H70" i="1" s="1"/>
</calcChain>
</file>

<file path=xl/sharedStrings.xml><?xml version="1.0" encoding="utf-8"?>
<sst xmlns="http://schemas.openxmlformats.org/spreadsheetml/2006/main" count="116" uniqueCount="82">
  <si>
    <t>N°</t>
  </si>
  <si>
    <t>Désignation des ouvrages</t>
  </si>
  <si>
    <t>U</t>
  </si>
  <si>
    <t>P.U ( HT)</t>
  </si>
  <si>
    <t>PT (HT)</t>
  </si>
  <si>
    <t>Démolition et évacuation à la DP</t>
  </si>
  <si>
    <t xml:space="preserve">  M2</t>
  </si>
  <si>
    <t>Béton  pour confortement y compris aciers</t>
  </si>
  <si>
    <t xml:space="preserve">  M3</t>
  </si>
  <si>
    <t>Enduit au mortier batard</t>
  </si>
  <si>
    <t xml:space="preserve">Dallage pour allées </t>
  </si>
  <si>
    <t>ML</t>
  </si>
  <si>
    <t xml:space="preserve">Revêtement  mural en carreaux de faience </t>
  </si>
  <si>
    <t>Marbre pour table vasque</t>
  </si>
  <si>
    <t>M2</t>
  </si>
  <si>
    <t>TOTAL REVETEMENTS :</t>
  </si>
  <si>
    <t>TOTAL MENUISERIE :</t>
  </si>
  <si>
    <t xml:space="preserve">Foyer simple ou double allumage </t>
  </si>
  <si>
    <t>Prise électrique etanche avec terre</t>
  </si>
  <si>
    <t xml:space="preserve">Hublot etanche </t>
  </si>
  <si>
    <t>TOTAL ELECTRICITE :</t>
  </si>
  <si>
    <t>Canalisations en PPR tous diametre</t>
  </si>
  <si>
    <t xml:space="preserve">  ML</t>
  </si>
  <si>
    <t>Vanne d'arrêt tous diametre</t>
  </si>
  <si>
    <t xml:space="preserve">   U</t>
  </si>
  <si>
    <t xml:space="preserve">Robinet d'arrêt </t>
  </si>
  <si>
    <t>Vasque de 60cm complet yc accessoires</t>
  </si>
  <si>
    <t>WC à l'anglaise à chasse basse</t>
  </si>
  <si>
    <t>WC à la Turque complet</t>
  </si>
  <si>
    <t xml:space="preserve">TOTAL PLOMBERIE: </t>
  </si>
  <si>
    <t xml:space="preserve">Peinture rustique griffe sur façades exterieures  </t>
  </si>
  <si>
    <t>Peinture glycérophtalique laqué intérieure</t>
  </si>
  <si>
    <t>Peinture glycéro. laquée pour ménuiserie bois et métalique</t>
  </si>
  <si>
    <t xml:space="preserve">TOTAL PEINTURE: </t>
  </si>
  <si>
    <t>TOTAL HT</t>
  </si>
  <si>
    <t>RABAIS OU MAJORATION EN POURCENTAGE</t>
  </si>
  <si>
    <t xml:space="preserve">RABAIS OU MAJORATION  EN VALEURS </t>
  </si>
  <si>
    <t xml:space="preserve">TOTAL GENERAL HT APRES RABAIS OU MAJORATION  </t>
  </si>
  <si>
    <t>TVA 20%</t>
  </si>
  <si>
    <t>TOTAL TTC</t>
  </si>
  <si>
    <t xml:space="preserve">2 - ETANCHEITE </t>
  </si>
  <si>
    <t>3 -  REVETEMENTS</t>
  </si>
  <si>
    <t>4 -MENUISERIE</t>
  </si>
  <si>
    <t>Gargouille et crapaudine</t>
  </si>
  <si>
    <t>TOTAL  ETANCHEITE  :</t>
  </si>
  <si>
    <t xml:space="preserve">Couvre joint en alluminium </t>
  </si>
  <si>
    <t xml:space="preserve">Fourniture et pose de porte métalique </t>
  </si>
  <si>
    <t>Revêtement sol en faïence</t>
  </si>
  <si>
    <t>Panel led de 60*60</t>
  </si>
  <si>
    <t xml:space="preserve">Enseigne </t>
  </si>
  <si>
    <t xml:space="preserve">Mat drapeau </t>
  </si>
  <si>
    <t>Tableau d'affichage en aluminium de 1,00x1,20 m</t>
  </si>
  <si>
    <t>Fenetre en alliminuim</t>
  </si>
  <si>
    <t>Plaque de signalisation de 0,20 x 0,35 m</t>
  </si>
  <si>
    <t xml:space="preserve">Aménagement et réfection du reseau et tableau electrique </t>
  </si>
  <si>
    <t>Ens</t>
  </si>
  <si>
    <t xml:space="preserve">Gros béton pour marche et contre marche </t>
  </si>
  <si>
    <t>Inspection</t>
  </si>
  <si>
    <t>Dépôt</t>
  </si>
  <si>
    <t>Qte totale</t>
  </si>
  <si>
    <t>BORDEREAU DES PRIX DETAIL ESTIMATIF</t>
  </si>
  <si>
    <t>1 -  GROS ŒUVRE</t>
  </si>
  <si>
    <t xml:space="preserve"> TOTAL GROS ŒUVRE :</t>
  </si>
  <si>
    <t xml:space="preserve">5- ELECTRICITE </t>
  </si>
  <si>
    <t>6-  PLOMBERIE</t>
  </si>
  <si>
    <t>7-  PEINTUREE</t>
  </si>
  <si>
    <t>Déracinement , Débroussaillage et enlévement des déchets existants</t>
  </si>
  <si>
    <t xml:space="preserve">Déblais en plein masse y compris évacuation à la décharge publique  </t>
  </si>
  <si>
    <t xml:space="preserve">Maçonnerie en agglos de 20 cm </t>
  </si>
  <si>
    <t>Gueulard en BA</t>
  </si>
  <si>
    <t xml:space="preserve">Nettoyage et décapage du complexe déffectueux </t>
  </si>
  <si>
    <t xml:space="preserve">Complexe étancheité auto protègé </t>
  </si>
  <si>
    <t xml:space="preserve">Projecteur étanche Led 36 W Solaire </t>
  </si>
  <si>
    <t>Placard de 20 casiers</t>
  </si>
  <si>
    <t xml:space="preserve">Taitement du couvre joint niveau terrasse </t>
  </si>
  <si>
    <t>Porte à lame</t>
  </si>
  <si>
    <t xml:space="preserve">Aménagement de la menuiserie bois </t>
  </si>
  <si>
    <t>ENS</t>
  </si>
  <si>
    <t xml:space="preserve">Evacuation de la  plomberie  existante </t>
  </si>
  <si>
    <t xml:space="preserve"> Les travaux d’aménagement de l'inspection provinciale et du dépôt provincial relevant de la direction provinciale de l'Académie régionale de l'Education et de la Formation à Inzegane Ait Melloul - Préfecture d'Inzegane Ait Melloul</t>
  </si>
  <si>
    <t>AOO N°28/INV-INZ/2026 En lot unique</t>
  </si>
  <si>
    <t>Cachet et signature du concurrent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</si>
</sst>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10"/>
      <name val="MV Boli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9"/>
      <color indexed="8"/>
      <name val="Times New Roman"/>
      <family val="1"/>
    </font>
    <font>
      <b/>
      <sz val="9"/>
      <name val="MV Boli"/>
    </font>
    <font>
      <b/>
      <sz val="8"/>
      <name val="MV Boli"/>
    </font>
    <font>
      <sz val="9"/>
      <color theme="1"/>
      <name val="Calibri"/>
      <family val="2"/>
      <scheme val="minor"/>
    </font>
    <font>
      <b/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</cellStyleXfs>
  <cellXfs count="73">
    <xf numFmtId="0" fontId="0" fillId="0" borderId="0" xfId="0"/>
    <xf numFmtId="1" fontId="2" fillId="3" borderId="1" xfId="0" applyNumberFormat="1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4" fontId="2" fillId="3" borderId="8" xfId="0" applyNumberFormat="1" applyFont="1" applyFill="1" applyBorder="1" applyAlignment="1">
      <alignment vertic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/>
    </xf>
    <xf numFmtId="4" fontId="2" fillId="3" borderId="4" xfId="0" applyNumberFormat="1" applyFont="1" applyFill="1" applyBorder="1" applyAlignment="1">
      <alignment horizontal="center"/>
    </xf>
    <xf numFmtId="4" fontId="2" fillId="3" borderId="5" xfId="0" applyNumberFormat="1" applyFont="1" applyFill="1" applyBorder="1" applyAlignment="1">
      <alignment horizontal="center"/>
    </xf>
    <xf numFmtId="4" fontId="2" fillId="0" borderId="8" xfId="0" applyNumberFormat="1" applyFont="1" applyBorder="1" applyAlignment="1">
      <alignment horizontal="center"/>
    </xf>
    <xf numFmtId="10" fontId="2" fillId="0" borderId="9" xfId="0" applyNumberFormat="1" applyFont="1" applyBorder="1" applyAlignment="1">
      <alignment horizontal="center" vertical="center"/>
    </xf>
    <xf numFmtId="4" fontId="2" fillId="0" borderId="9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 vertical="center"/>
    </xf>
    <xf numFmtId="4" fontId="2" fillId="0" borderId="10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4" fontId="2" fillId="3" borderId="9" xfId="0" applyNumberFormat="1" applyFont="1" applyFill="1" applyBorder="1" applyAlignment="1">
      <alignment horizontal="center"/>
    </xf>
    <xf numFmtId="4" fontId="2" fillId="3" borderId="10" xfId="0" applyNumberFormat="1" applyFont="1" applyFill="1" applyBorder="1" applyAlignment="1">
      <alignment horizontal="center"/>
    </xf>
    <xf numFmtId="4" fontId="2" fillId="3" borderId="2" xfId="0" applyNumberFormat="1" applyFont="1" applyFill="1" applyBorder="1" applyAlignment="1">
      <alignment horizontal="center"/>
    </xf>
    <xf numFmtId="4" fontId="2" fillId="3" borderId="6" xfId="0" applyNumberFormat="1" applyFont="1" applyFill="1" applyBorder="1" applyAlignment="1">
      <alignment horizontal="center"/>
    </xf>
    <xf numFmtId="4" fontId="2" fillId="3" borderId="8" xfId="0" applyNumberFormat="1" applyFont="1" applyFill="1" applyBorder="1" applyAlignment="1">
      <alignment horizontal="center"/>
    </xf>
    <xf numFmtId="1" fontId="2" fillId="3" borderId="8" xfId="0" applyNumberFormat="1" applyFont="1" applyFill="1" applyBorder="1" applyAlignment="1">
      <alignment horizontal="center"/>
    </xf>
    <xf numFmtId="1" fontId="2" fillId="3" borderId="9" xfId="0" applyNumberFormat="1" applyFont="1" applyFill="1" applyBorder="1" applyAlignment="1">
      <alignment horizontal="center"/>
    </xf>
    <xf numFmtId="4" fontId="2" fillId="3" borderId="9" xfId="0" applyNumberFormat="1" applyFont="1" applyFill="1" applyBorder="1" applyAlignment="1">
      <alignment vertical="center"/>
    </xf>
    <xf numFmtId="164" fontId="11" fillId="3" borderId="9" xfId="3" applyFont="1" applyFill="1" applyBorder="1" applyAlignment="1">
      <alignment vertical="center" wrapText="1" readingOrder="1"/>
    </xf>
    <xf numFmtId="1" fontId="2" fillId="3" borderId="10" xfId="0" applyNumberFormat="1" applyFont="1" applyFill="1" applyBorder="1" applyAlignment="1">
      <alignment horizontal="center"/>
    </xf>
    <xf numFmtId="164" fontId="11" fillId="3" borderId="10" xfId="3" applyFont="1" applyFill="1" applyBorder="1" applyAlignment="1">
      <alignment vertical="center" wrapText="1" readingOrder="1"/>
    </xf>
    <xf numFmtId="1" fontId="2" fillId="3" borderId="11" xfId="0" applyNumberFormat="1" applyFont="1" applyFill="1" applyBorder="1" applyAlignment="1">
      <alignment horizontal="center"/>
    </xf>
    <xf numFmtId="4" fontId="2" fillId="3" borderId="9" xfId="2" applyNumberFormat="1" applyFont="1" applyFill="1" applyBorder="1" applyAlignment="1">
      <alignment horizontal="center" vertical="center"/>
    </xf>
    <xf numFmtId="4" fontId="2" fillId="3" borderId="9" xfId="1" applyNumberFormat="1" applyFont="1" applyFill="1" applyBorder="1" applyAlignment="1">
      <alignment horizontal="center" vertical="center"/>
    </xf>
    <xf numFmtId="1" fontId="2" fillId="3" borderId="12" xfId="0" applyNumberFormat="1" applyFont="1" applyFill="1" applyBorder="1" applyAlignment="1">
      <alignment horizontal="center"/>
    </xf>
    <xf numFmtId="1" fontId="2" fillId="3" borderId="13" xfId="0" applyNumberFormat="1" applyFont="1" applyFill="1" applyBorder="1" applyAlignment="1">
      <alignment horizontal="center"/>
    </xf>
    <xf numFmtId="4" fontId="2" fillId="3" borderId="10" xfId="2" applyNumberFormat="1" applyFont="1" applyFill="1" applyBorder="1" applyAlignment="1">
      <alignment horizontal="center" vertical="center"/>
    </xf>
    <xf numFmtId="4" fontId="2" fillId="3" borderId="9" xfId="0" applyNumberFormat="1" applyFont="1" applyFill="1" applyBorder="1"/>
    <xf numFmtId="4" fontId="2" fillId="3" borderId="10" xfId="0" applyNumberFormat="1" applyFont="1" applyFill="1" applyBorder="1"/>
    <xf numFmtId="4" fontId="6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164" fontId="2" fillId="0" borderId="0" xfId="0" applyNumberFormat="1" applyFont="1" applyAlignment="1">
      <alignment horizontal="center"/>
    </xf>
    <xf numFmtId="164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" fontId="2" fillId="3" borderId="14" xfId="0" applyNumberFormat="1" applyFont="1" applyFill="1" applyBorder="1" applyAlignment="1">
      <alignment horizontal="center"/>
    </xf>
    <xf numFmtId="4" fontId="2" fillId="3" borderId="14" xfId="0" applyNumberFormat="1" applyFont="1" applyFill="1" applyBorder="1"/>
    <xf numFmtId="4" fontId="2" fillId="3" borderId="14" xfId="0" applyNumberFormat="1" applyFont="1" applyFill="1" applyBorder="1" applyAlignment="1">
      <alignment horizontal="center"/>
    </xf>
    <xf numFmtId="0" fontId="14" fillId="0" borderId="0" xfId="0" applyFont="1"/>
    <xf numFmtId="4" fontId="2" fillId="3" borderId="2" xfId="0" applyNumberFormat="1" applyFont="1" applyFill="1" applyBorder="1"/>
    <xf numFmtId="1" fontId="2" fillId="3" borderId="4" xfId="0" applyNumberFormat="1" applyFont="1" applyFill="1" applyBorder="1" applyAlignment="1">
      <alignment horizontal="center"/>
    </xf>
    <xf numFmtId="4" fontId="2" fillId="3" borderId="4" xfId="0" applyNumberFormat="1" applyFont="1" applyFill="1" applyBorder="1"/>
    <xf numFmtId="1" fontId="2" fillId="3" borderId="5" xfId="0" applyNumberFormat="1" applyFont="1" applyFill="1" applyBorder="1" applyAlignment="1">
      <alignment horizontal="center"/>
    </xf>
    <xf numFmtId="4" fontId="2" fillId="3" borderId="5" xfId="0" applyNumberFormat="1" applyFont="1" applyFill="1" applyBorder="1"/>
    <xf numFmtId="4" fontId="2" fillId="3" borderId="8" xfId="0" applyNumberFormat="1" applyFont="1" applyFill="1" applyBorder="1"/>
    <xf numFmtId="164" fontId="11" fillId="0" borderId="9" xfId="3" applyFont="1" applyFill="1" applyBorder="1" applyAlignment="1">
      <alignment vertical="center" wrapText="1" readingOrder="1"/>
    </xf>
    <xf numFmtId="2" fontId="2" fillId="3" borderId="8" xfId="2" applyNumberFormat="1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center" vertical="center"/>
    </xf>
    <xf numFmtId="2" fontId="2" fillId="3" borderId="9" xfId="2" applyNumberFormat="1" applyFont="1" applyFill="1" applyBorder="1" applyAlignment="1">
      <alignment horizontal="left" vertical="center"/>
    </xf>
    <xf numFmtId="0" fontId="2" fillId="3" borderId="9" xfId="2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vertical="center"/>
    </xf>
    <xf numFmtId="0" fontId="2" fillId="3" borderId="10" xfId="2" applyFont="1" applyFill="1" applyBorder="1" applyAlignment="1">
      <alignment horizontal="center" vertical="center"/>
    </xf>
    <xf numFmtId="0" fontId="2" fillId="3" borderId="8" xfId="0" applyFont="1" applyFill="1" applyBorder="1"/>
    <xf numFmtId="0" fontId="2" fillId="3" borderId="8" xfId="0" applyFont="1" applyFill="1" applyBorder="1" applyAlignment="1">
      <alignment horizontal="center"/>
    </xf>
    <xf numFmtId="0" fontId="15" fillId="3" borderId="9" xfId="0" applyFont="1" applyFill="1" applyBorder="1"/>
    <xf numFmtId="4" fontId="2" fillId="0" borderId="8" xfId="0" applyNumberFormat="1" applyFont="1" applyBorder="1" applyAlignment="1">
      <alignment horizontal="right"/>
    </xf>
    <xf numFmtId="0" fontId="9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4" fontId="2" fillId="0" borderId="10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</cellXfs>
  <cellStyles count="4">
    <cellStyle name="Milliers" xfId="1" builtinId="3"/>
    <cellStyle name="Milliers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ck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76621696"/>
        <c:axId val="82034048"/>
      </c:areaChart>
      <c:catAx>
        <c:axId val="76621696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82034048"/>
        <c:crosses val="autoZero"/>
        <c:auto val="1"/>
        <c:lblAlgn val="ctr"/>
        <c:lblOffset val="100"/>
        <c:tickMarkSkip val="1"/>
        <c:noMultiLvlLbl val="0"/>
      </c:catAx>
      <c:valAx>
        <c:axId val="82034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76621696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156" footer="0.492125984500001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1123950</xdr:colOff>
      <xdr:row>194</xdr:row>
      <xdr:rowOff>0</xdr:rowOff>
    </xdr:from>
    <xdr:to>
      <xdr:col>7</xdr:col>
      <xdr:colOff>866775</xdr:colOff>
      <xdr:row>194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6"/>
  <sheetViews>
    <sheetView tabSelected="1" topLeftCell="A46" zoomScale="102" workbookViewId="0">
      <selection activeCell="A6" sqref="A6:H6"/>
    </sheetView>
  </sheetViews>
  <sheetFormatPr baseColWidth="10" defaultRowHeight="15" x14ac:dyDescent="0.25"/>
  <cols>
    <col min="1" max="1" width="5" style="3" customWidth="1"/>
    <col min="2" max="2" width="47.28515625" style="2" customWidth="1"/>
    <col min="3" max="3" width="5.7109375" style="3" customWidth="1"/>
    <col min="4" max="4" width="8.42578125" style="4" bestFit="1" customWidth="1"/>
    <col min="5" max="5" width="9.85546875" style="4" customWidth="1"/>
    <col min="6" max="6" width="10.7109375" style="4" customWidth="1"/>
    <col min="7" max="7" width="9.5703125" style="17" customWidth="1"/>
    <col min="8" max="8" width="16.7109375" style="4" bestFit="1" customWidth="1"/>
  </cols>
  <sheetData>
    <row r="1" spans="1:8" x14ac:dyDescent="0.25">
      <c r="A1" s="70" t="s">
        <v>80</v>
      </c>
      <c r="B1" s="70"/>
      <c r="C1" s="70"/>
      <c r="D1" s="70"/>
      <c r="E1" s="70"/>
      <c r="F1" s="70"/>
      <c r="G1" s="70"/>
      <c r="H1" s="70"/>
    </row>
    <row r="3" spans="1:8" x14ac:dyDescent="0.25">
      <c r="A3" s="68" t="s">
        <v>79</v>
      </c>
      <c r="B3" s="68"/>
      <c r="C3" s="68"/>
      <c r="D3" s="68"/>
      <c r="E3" s="68"/>
      <c r="F3" s="68"/>
      <c r="G3" s="68"/>
      <c r="H3" s="68"/>
    </row>
    <row r="4" spans="1:8" ht="19.5" customHeight="1" x14ac:dyDescent="0.25">
      <c r="A4" s="68"/>
      <c r="B4" s="68"/>
      <c r="C4" s="68"/>
      <c r="D4" s="68"/>
      <c r="E4" s="68"/>
      <c r="F4" s="68"/>
      <c r="G4" s="68"/>
      <c r="H4" s="68"/>
    </row>
    <row r="5" spans="1:8" x14ac:dyDescent="0.25">
      <c r="A5" s="8"/>
      <c r="B5" s="8"/>
      <c r="C5" s="8"/>
      <c r="D5" s="8"/>
      <c r="E5" s="8"/>
      <c r="F5" s="8"/>
      <c r="G5" s="8"/>
      <c r="H5" s="8"/>
    </row>
    <row r="6" spans="1:8" ht="18.75" x14ac:dyDescent="0.25">
      <c r="A6" s="69" t="s">
        <v>60</v>
      </c>
      <c r="B6" s="69"/>
      <c r="C6" s="69"/>
      <c r="D6" s="69"/>
      <c r="E6" s="69"/>
      <c r="F6" s="69"/>
      <c r="G6" s="69"/>
      <c r="H6" s="69"/>
    </row>
    <row r="7" spans="1:8" ht="15.75" thickBot="1" x14ac:dyDescent="0.3">
      <c r="A7" s="8"/>
      <c r="B7" s="8"/>
      <c r="C7" s="8"/>
      <c r="D7" s="8"/>
      <c r="E7" s="8"/>
      <c r="F7" s="8"/>
      <c r="G7" s="8"/>
      <c r="H7" s="8"/>
    </row>
    <row r="8" spans="1:8" s="7" customFormat="1" ht="23.45" customHeight="1" thickBot="1" x14ac:dyDescent="0.25">
      <c r="A8" s="18" t="s">
        <v>0</v>
      </c>
      <c r="B8" s="18" t="s">
        <v>1</v>
      </c>
      <c r="C8" s="18" t="s">
        <v>2</v>
      </c>
      <c r="D8" s="19" t="s">
        <v>57</v>
      </c>
      <c r="E8" s="19" t="s">
        <v>58</v>
      </c>
      <c r="F8" s="19" t="s">
        <v>59</v>
      </c>
      <c r="G8" s="19" t="s">
        <v>3</v>
      </c>
      <c r="H8" s="19" t="s">
        <v>4</v>
      </c>
    </row>
    <row r="9" spans="1:8" s="50" customFormat="1" ht="12" x14ac:dyDescent="0.2">
      <c r="A9" s="47"/>
      <c r="B9" s="48" t="s">
        <v>61</v>
      </c>
      <c r="C9" s="49"/>
      <c r="D9" s="49"/>
      <c r="E9" s="49"/>
      <c r="F9" s="49"/>
      <c r="G9" s="49"/>
      <c r="H9" s="49"/>
    </row>
    <row r="10" spans="1:8" s="50" customFormat="1" ht="12" x14ac:dyDescent="0.2">
      <c r="A10" s="26">
        <v>1</v>
      </c>
      <c r="B10" s="37" t="s">
        <v>5</v>
      </c>
      <c r="C10" s="20" t="s">
        <v>6</v>
      </c>
      <c r="D10" s="20">
        <v>8</v>
      </c>
      <c r="E10" s="20">
        <v>40</v>
      </c>
      <c r="F10" s="20">
        <f>D10+E10</f>
        <v>48</v>
      </c>
      <c r="G10" s="20">
        <v>60</v>
      </c>
      <c r="H10" s="20">
        <f>F10*G10</f>
        <v>2880</v>
      </c>
    </row>
    <row r="11" spans="1:8" s="50" customFormat="1" ht="12" x14ac:dyDescent="0.2">
      <c r="A11" s="26">
        <v>2</v>
      </c>
      <c r="B11" s="37" t="s">
        <v>66</v>
      </c>
      <c r="C11" s="20" t="s">
        <v>6</v>
      </c>
      <c r="D11" s="20">
        <v>80</v>
      </c>
      <c r="E11" s="20"/>
      <c r="F11" s="20">
        <f t="shared" ref="F11:F19" si="0">D11+E11</f>
        <v>80</v>
      </c>
      <c r="G11" s="20">
        <v>40</v>
      </c>
      <c r="H11" s="20">
        <f t="shared" ref="H11:H19" si="1">F11*G11</f>
        <v>3200</v>
      </c>
    </row>
    <row r="12" spans="1:8" s="50" customFormat="1" ht="12" x14ac:dyDescent="0.2">
      <c r="A12" s="26">
        <v>3</v>
      </c>
      <c r="B12" s="37" t="s">
        <v>67</v>
      </c>
      <c r="C12" s="20" t="s">
        <v>8</v>
      </c>
      <c r="D12" s="20"/>
      <c r="E12" s="20">
        <v>80</v>
      </c>
      <c r="F12" s="20">
        <f t="shared" si="0"/>
        <v>80</v>
      </c>
      <c r="G12" s="20">
        <v>40</v>
      </c>
      <c r="H12" s="20">
        <f t="shared" si="1"/>
        <v>3200</v>
      </c>
    </row>
    <row r="13" spans="1:8" s="50" customFormat="1" ht="12" x14ac:dyDescent="0.2">
      <c r="A13" s="26">
        <v>4</v>
      </c>
      <c r="B13" s="37" t="s">
        <v>56</v>
      </c>
      <c r="C13" s="20" t="s">
        <v>8</v>
      </c>
      <c r="D13" s="20"/>
      <c r="E13" s="20">
        <v>4</v>
      </c>
      <c r="F13" s="20">
        <f t="shared" si="0"/>
        <v>4</v>
      </c>
      <c r="G13" s="20">
        <v>600</v>
      </c>
      <c r="H13" s="20">
        <f t="shared" si="1"/>
        <v>2400</v>
      </c>
    </row>
    <row r="14" spans="1:8" s="50" customFormat="1" ht="12" x14ac:dyDescent="0.2">
      <c r="A14" s="26">
        <v>5</v>
      </c>
      <c r="B14" s="37" t="s">
        <v>68</v>
      </c>
      <c r="C14" s="20" t="s">
        <v>6</v>
      </c>
      <c r="D14" s="20">
        <v>4</v>
      </c>
      <c r="E14" s="20"/>
      <c r="F14" s="20">
        <f t="shared" si="0"/>
        <v>4</v>
      </c>
      <c r="G14" s="20">
        <v>130</v>
      </c>
      <c r="H14" s="20">
        <f t="shared" si="1"/>
        <v>520</v>
      </c>
    </row>
    <row r="15" spans="1:8" s="50" customFormat="1" ht="12" x14ac:dyDescent="0.2">
      <c r="A15" s="26">
        <v>6</v>
      </c>
      <c r="B15" s="37" t="s">
        <v>7</v>
      </c>
      <c r="C15" s="20" t="s">
        <v>8</v>
      </c>
      <c r="D15" s="20">
        <v>1</v>
      </c>
      <c r="E15" s="20">
        <v>1</v>
      </c>
      <c r="F15" s="20">
        <f t="shared" si="0"/>
        <v>2</v>
      </c>
      <c r="G15" s="20">
        <v>1700</v>
      </c>
      <c r="H15" s="20">
        <f t="shared" si="1"/>
        <v>3400</v>
      </c>
    </row>
    <row r="16" spans="1:8" s="50" customFormat="1" ht="12" x14ac:dyDescent="0.2">
      <c r="A16" s="26">
        <f>A15+1</f>
        <v>7</v>
      </c>
      <c r="B16" s="37" t="s">
        <v>9</v>
      </c>
      <c r="C16" s="20" t="s">
        <v>6</v>
      </c>
      <c r="D16" s="20">
        <v>30</v>
      </c>
      <c r="E16" s="20">
        <v>36</v>
      </c>
      <c r="F16" s="20">
        <f t="shared" si="0"/>
        <v>66</v>
      </c>
      <c r="G16" s="20">
        <v>40</v>
      </c>
      <c r="H16" s="20">
        <f t="shared" si="1"/>
        <v>2640</v>
      </c>
    </row>
    <row r="17" spans="1:8" s="50" customFormat="1" ht="12" x14ac:dyDescent="0.2">
      <c r="A17" s="26">
        <f>A16+1</f>
        <v>8</v>
      </c>
      <c r="B17" s="37" t="s">
        <v>10</v>
      </c>
      <c r="C17" s="20" t="s">
        <v>6</v>
      </c>
      <c r="D17" s="20">
        <v>30</v>
      </c>
      <c r="E17" s="20">
        <v>500</v>
      </c>
      <c r="F17" s="20">
        <f t="shared" si="0"/>
        <v>530</v>
      </c>
      <c r="G17" s="20">
        <v>120</v>
      </c>
      <c r="H17" s="20">
        <f t="shared" si="1"/>
        <v>63600</v>
      </c>
    </row>
    <row r="18" spans="1:8" s="50" customFormat="1" ht="12" x14ac:dyDescent="0.2">
      <c r="A18" s="26">
        <f>A17+1</f>
        <v>9</v>
      </c>
      <c r="B18" s="37" t="s">
        <v>45</v>
      </c>
      <c r="C18" s="20" t="s">
        <v>11</v>
      </c>
      <c r="D18" s="20">
        <v>30</v>
      </c>
      <c r="E18" s="20"/>
      <c r="F18" s="20">
        <f t="shared" si="0"/>
        <v>30</v>
      </c>
      <c r="G18" s="20">
        <v>60</v>
      </c>
      <c r="H18" s="20">
        <f t="shared" si="1"/>
        <v>1800</v>
      </c>
    </row>
    <row r="19" spans="1:8" s="50" customFormat="1" ht="12.75" thickBot="1" x14ac:dyDescent="0.25">
      <c r="A19" s="29">
        <v>10</v>
      </c>
      <c r="B19" s="38" t="s">
        <v>69</v>
      </c>
      <c r="C19" s="21" t="s">
        <v>2</v>
      </c>
      <c r="D19" s="21">
        <v>4</v>
      </c>
      <c r="E19" s="21"/>
      <c r="F19" s="21">
        <f t="shared" si="0"/>
        <v>4</v>
      </c>
      <c r="G19" s="21">
        <v>200</v>
      </c>
      <c r="H19" s="21">
        <f t="shared" si="1"/>
        <v>800</v>
      </c>
    </row>
    <row r="20" spans="1:8" s="50" customFormat="1" ht="12.75" thickBot="1" x14ac:dyDescent="0.25">
      <c r="A20" s="1"/>
      <c r="B20" s="51" t="s">
        <v>62</v>
      </c>
      <c r="C20" s="22"/>
      <c r="D20" s="22"/>
      <c r="E20" s="22"/>
      <c r="F20" s="22"/>
      <c r="G20" s="22"/>
      <c r="H20" s="9">
        <f>SUM(H10:H19)</f>
        <v>84440</v>
      </c>
    </row>
    <row r="21" spans="1:8" s="50" customFormat="1" ht="12" x14ac:dyDescent="0.2">
      <c r="A21" s="52"/>
      <c r="B21" s="53" t="s">
        <v>40</v>
      </c>
      <c r="C21" s="10"/>
      <c r="D21" s="10"/>
      <c r="E21" s="10"/>
      <c r="F21" s="10"/>
      <c r="G21" s="10"/>
      <c r="H21" s="10"/>
    </row>
    <row r="22" spans="1:8" s="50" customFormat="1" ht="12" x14ac:dyDescent="0.2">
      <c r="A22" s="54">
        <v>11</v>
      </c>
      <c r="B22" s="55" t="s">
        <v>70</v>
      </c>
      <c r="C22" s="23" t="s">
        <v>14</v>
      </c>
      <c r="D22" s="11">
        <v>168</v>
      </c>
      <c r="E22" s="11"/>
      <c r="F22" s="11">
        <f>D22+E22</f>
        <v>168</v>
      </c>
      <c r="G22" s="11">
        <v>40</v>
      </c>
      <c r="H22" s="11">
        <f>F22*G22</f>
        <v>6720</v>
      </c>
    </row>
    <row r="23" spans="1:8" s="50" customFormat="1" ht="12" x14ac:dyDescent="0.2">
      <c r="A23" s="54">
        <v>12</v>
      </c>
      <c r="B23" s="55" t="s">
        <v>71</v>
      </c>
      <c r="C23" s="23" t="s">
        <v>14</v>
      </c>
      <c r="D23" s="11">
        <v>60</v>
      </c>
      <c r="E23" s="11"/>
      <c r="F23" s="11">
        <f t="shared" ref="F23:F25" si="2">D23+E23</f>
        <v>60</v>
      </c>
      <c r="G23" s="11">
        <v>130</v>
      </c>
      <c r="H23" s="11">
        <f t="shared" ref="H23:H25" si="3">F23*G23</f>
        <v>7800</v>
      </c>
    </row>
    <row r="24" spans="1:8" s="50" customFormat="1" ht="12" x14ac:dyDescent="0.2">
      <c r="A24" s="54">
        <v>13</v>
      </c>
      <c r="B24" s="55" t="s">
        <v>74</v>
      </c>
      <c r="C24" s="11" t="s">
        <v>11</v>
      </c>
      <c r="D24" s="11">
        <v>24</v>
      </c>
      <c r="E24" s="11"/>
      <c r="F24" s="11">
        <f t="shared" si="2"/>
        <v>24</v>
      </c>
      <c r="G24" s="11">
        <v>40</v>
      </c>
      <c r="H24" s="11">
        <f t="shared" si="3"/>
        <v>960</v>
      </c>
    </row>
    <row r="25" spans="1:8" s="50" customFormat="1" ht="12.75" thickBot="1" x14ac:dyDescent="0.25">
      <c r="A25" s="54">
        <v>14</v>
      </c>
      <c r="B25" s="55" t="s">
        <v>43</v>
      </c>
      <c r="C25" s="11" t="s">
        <v>2</v>
      </c>
      <c r="D25" s="11">
        <v>4</v>
      </c>
      <c r="E25" s="11"/>
      <c r="F25" s="11">
        <f t="shared" si="2"/>
        <v>4</v>
      </c>
      <c r="G25" s="11">
        <v>200</v>
      </c>
      <c r="H25" s="11">
        <f t="shared" si="3"/>
        <v>800</v>
      </c>
    </row>
    <row r="26" spans="1:8" s="50" customFormat="1" ht="12.75" thickBot="1" x14ac:dyDescent="0.25">
      <c r="A26" s="1"/>
      <c r="B26" s="51" t="s">
        <v>44</v>
      </c>
      <c r="C26" s="22"/>
      <c r="D26" s="22"/>
      <c r="E26" s="22"/>
      <c r="F26" s="22"/>
      <c r="G26" s="22"/>
      <c r="H26" s="9">
        <f>SUM(H22:H25)</f>
        <v>16280</v>
      </c>
    </row>
    <row r="27" spans="1:8" s="50" customFormat="1" ht="12" x14ac:dyDescent="0.2">
      <c r="A27" s="25"/>
      <c r="B27" s="56" t="s">
        <v>41</v>
      </c>
      <c r="C27" s="24"/>
      <c r="D27" s="24"/>
      <c r="E27" s="24"/>
      <c r="F27" s="24"/>
      <c r="G27" s="24"/>
      <c r="H27" s="24"/>
    </row>
    <row r="28" spans="1:8" s="50" customFormat="1" ht="12" x14ac:dyDescent="0.2">
      <c r="A28" s="26">
        <v>15</v>
      </c>
      <c r="B28" s="37" t="s">
        <v>47</v>
      </c>
      <c r="C28" s="20" t="s">
        <v>6</v>
      </c>
      <c r="D28" s="20">
        <v>4</v>
      </c>
      <c r="E28" s="20"/>
      <c r="F28" s="20">
        <f>D28+E28</f>
        <v>4</v>
      </c>
      <c r="G28" s="20">
        <v>230</v>
      </c>
      <c r="H28" s="20">
        <f>F28*G28</f>
        <v>920</v>
      </c>
    </row>
    <row r="29" spans="1:8" s="50" customFormat="1" ht="12" x14ac:dyDescent="0.2">
      <c r="A29" s="26">
        <f t="shared" ref="A29" si="4">A28+1</f>
        <v>16</v>
      </c>
      <c r="B29" s="37" t="s">
        <v>12</v>
      </c>
      <c r="C29" s="20" t="s">
        <v>6</v>
      </c>
      <c r="D29" s="20">
        <v>16</v>
      </c>
      <c r="E29" s="20"/>
      <c r="F29" s="20">
        <f t="shared" ref="F29:F30" si="5">D29+E29</f>
        <v>16</v>
      </c>
      <c r="G29" s="20">
        <v>130</v>
      </c>
      <c r="H29" s="20">
        <f t="shared" ref="H29:H30" si="6">F29*G29</f>
        <v>2080</v>
      </c>
    </row>
    <row r="30" spans="1:8" s="50" customFormat="1" ht="12.75" thickBot="1" x14ac:dyDescent="0.25">
      <c r="A30" s="29">
        <v>17</v>
      </c>
      <c r="B30" s="38" t="s">
        <v>13</v>
      </c>
      <c r="C30" s="21" t="s">
        <v>14</v>
      </c>
      <c r="D30" s="21">
        <v>4</v>
      </c>
      <c r="E30" s="21"/>
      <c r="F30" s="21">
        <f t="shared" si="5"/>
        <v>4</v>
      </c>
      <c r="G30" s="21">
        <v>1000</v>
      </c>
      <c r="H30" s="21">
        <f t="shared" si="6"/>
        <v>4000</v>
      </c>
    </row>
    <row r="31" spans="1:8" s="50" customFormat="1" ht="12.75" thickBot="1" x14ac:dyDescent="0.25">
      <c r="A31" s="1"/>
      <c r="B31" s="51" t="s">
        <v>15</v>
      </c>
      <c r="C31" s="22"/>
      <c r="D31" s="22"/>
      <c r="E31" s="22"/>
      <c r="F31" s="22"/>
      <c r="G31" s="22"/>
      <c r="H31" s="9">
        <f>SUM(H28:H30)</f>
        <v>7000</v>
      </c>
    </row>
    <row r="32" spans="1:8" s="50" customFormat="1" ht="12" x14ac:dyDescent="0.2">
      <c r="A32" s="25"/>
      <c r="B32" s="5" t="s">
        <v>42</v>
      </c>
      <c r="C32" s="24"/>
      <c r="D32" s="24"/>
      <c r="E32" s="24"/>
      <c r="F32" s="24"/>
      <c r="G32" s="24"/>
      <c r="H32" s="24"/>
    </row>
    <row r="33" spans="1:8" s="50" customFormat="1" ht="12" x14ac:dyDescent="0.2">
      <c r="A33" s="26">
        <v>18</v>
      </c>
      <c r="B33" s="27" t="s">
        <v>75</v>
      </c>
      <c r="C33" s="20" t="s">
        <v>14</v>
      </c>
      <c r="D33" s="20">
        <v>4.4000000000000004</v>
      </c>
      <c r="E33" s="20"/>
      <c r="F33" s="20">
        <f>D33+E33</f>
        <v>4.4000000000000004</v>
      </c>
      <c r="G33" s="20">
        <v>800</v>
      </c>
      <c r="H33" s="20">
        <f>F33*G33</f>
        <v>3520.0000000000005</v>
      </c>
    </row>
    <row r="34" spans="1:8" s="50" customFormat="1" ht="12" x14ac:dyDescent="0.2">
      <c r="A34" s="26">
        <v>19</v>
      </c>
      <c r="B34" s="27" t="s">
        <v>52</v>
      </c>
      <c r="C34" s="20" t="s">
        <v>14</v>
      </c>
      <c r="D34" s="20">
        <v>18</v>
      </c>
      <c r="E34" s="20"/>
      <c r="F34" s="20">
        <f t="shared" ref="F34:F41" si="7">D34+E34</f>
        <v>18</v>
      </c>
      <c r="G34" s="20">
        <v>1100</v>
      </c>
      <c r="H34" s="20">
        <f t="shared" ref="H34:H41" si="8">F34*G34</f>
        <v>19800</v>
      </c>
    </row>
    <row r="35" spans="1:8" s="50" customFormat="1" ht="12" x14ac:dyDescent="0.2">
      <c r="A35" s="26">
        <v>20</v>
      </c>
      <c r="B35" s="37" t="s">
        <v>46</v>
      </c>
      <c r="C35" s="20" t="s">
        <v>14</v>
      </c>
      <c r="D35" s="20">
        <v>8</v>
      </c>
      <c r="E35" s="20"/>
      <c r="F35" s="20">
        <f t="shared" si="7"/>
        <v>8</v>
      </c>
      <c r="G35" s="20">
        <v>200</v>
      </c>
      <c r="H35" s="20">
        <f t="shared" si="8"/>
        <v>1600</v>
      </c>
    </row>
    <row r="36" spans="1:8" s="50" customFormat="1" ht="12" x14ac:dyDescent="0.2">
      <c r="A36" s="26">
        <v>21</v>
      </c>
      <c r="B36" s="37" t="s">
        <v>76</v>
      </c>
      <c r="C36" s="20" t="s">
        <v>14</v>
      </c>
      <c r="D36" s="20">
        <v>12</v>
      </c>
      <c r="E36" s="20"/>
      <c r="F36" s="20">
        <f t="shared" si="7"/>
        <v>12</v>
      </c>
      <c r="G36" s="20">
        <v>120</v>
      </c>
      <c r="H36" s="20">
        <f t="shared" si="8"/>
        <v>1440</v>
      </c>
    </row>
    <row r="37" spans="1:8" s="50" customFormat="1" ht="12" x14ac:dyDescent="0.2">
      <c r="A37" s="26">
        <v>22</v>
      </c>
      <c r="B37" s="37" t="s">
        <v>73</v>
      </c>
      <c r="C37" s="20" t="s">
        <v>77</v>
      </c>
      <c r="D37" s="20">
        <v>1</v>
      </c>
      <c r="E37" s="20"/>
      <c r="F37" s="20">
        <f t="shared" si="7"/>
        <v>1</v>
      </c>
      <c r="G37" s="20">
        <v>4000</v>
      </c>
      <c r="H37" s="20">
        <f t="shared" si="8"/>
        <v>4000</v>
      </c>
    </row>
    <row r="38" spans="1:8" s="50" customFormat="1" ht="12" x14ac:dyDescent="0.2">
      <c r="A38" s="26">
        <v>23</v>
      </c>
      <c r="B38" s="57" t="s">
        <v>49</v>
      </c>
      <c r="C38" s="20" t="s">
        <v>14</v>
      </c>
      <c r="D38" s="20">
        <v>3</v>
      </c>
      <c r="E38" s="20"/>
      <c r="F38" s="20">
        <f t="shared" si="7"/>
        <v>3</v>
      </c>
      <c r="G38" s="20">
        <v>850</v>
      </c>
      <c r="H38" s="20">
        <f t="shared" si="8"/>
        <v>2550</v>
      </c>
    </row>
    <row r="39" spans="1:8" s="50" customFormat="1" ht="12" x14ac:dyDescent="0.2">
      <c r="A39" s="26">
        <v>24</v>
      </c>
      <c r="B39" s="28" t="s">
        <v>50</v>
      </c>
      <c r="C39" s="20" t="s">
        <v>2</v>
      </c>
      <c r="D39" s="20">
        <v>1</v>
      </c>
      <c r="E39" s="20"/>
      <c r="F39" s="20">
        <f t="shared" si="7"/>
        <v>1</v>
      </c>
      <c r="G39" s="20">
        <v>1000</v>
      </c>
      <c r="H39" s="20">
        <f t="shared" si="8"/>
        <v>1000</v>
      </c>
    </row>
    <row r="40" spans="1:8" s="50" customFormat="1" ht="12" x14ac:dyDescent="0.2">
      <c r="A40" s="26">
        <v>25</v>
      </c>
      <c r="B40" s="28" t="s">
        <v>51</v>
      </c>
      <c r="C40" s="20" t="s">
        <v>2</v>
      </c>
      <c r="D40" s="20">
        <v>4</v>
      </c>
      <c r="E40" s="20"/>
      <c r="F40" s="20">
        <f t="shared" si="7"/>
        <v>4</v>
      </c>
      <c r="G40" s="20">
        <v>1400</v>
      </c>
      <c r="H40" s="20">
        <f t="shared" si="8"/>
        <v>5600</v>
      </c>
    </row>
    <row r="41" spans="1:8" s="50" customFormat="1" ht="12.75" thickBot="1" x14ac:dyDescent="0.25">
      <c r="A41" s="29">
        <v>26</v>
      </c>
      <c r="B41" s="30" t="s">
        <v>53</v>
      </c>
      <c r="C41" s="21" t="s">
        <v>2</v>
      </c>
      <c r="D41" s="21">
        <v>6</v>
      </c>
      <c r="E41" s="21"/>
      <c r="F41" s="21">
        <f t="shared" si="7"/>
        <v>6</v>
      </c>
      <c r="G41" s="21">
        <v>350</v>
      </c>
      <c r="H41" s="21">
        <f t="shared" si="8"/>
        <v>2100</v>
      </c>
    </row>
    <row r="42" spans="1:8" s="50" customFormat="1" ht="12.75" thickBot="1" x14ac:dyDescent="0.25">
      <c r="A42" s="1"/>
      <c r="B42" s="51" t="s">
        <v>16</v>
      </c>
      <c r="C42" s="22"/>
      <c r="D42" s="22"/>
      <c r="E42" s="22"/>
      <c r="F42" s="22"/>
      <c r="G42" s="22"/>
      <c r="H42" s="9">
        <f>SUM(H33:H41)</f>
        <v>41610</v>
      </c>
    </row>
    <row r="43" spans="1:8" s="50" customFormat="1" ht="12" x14ac:dyDescent="0.2">
      <c r="A43" s="31"/>
      <c r="B43" s="58" t="s">
        <v>63</v>
      </c>
      <c r="C43" s="24"/>
      <c r="D43" s="24"/>
      <c r="E43" s="24"/>
      <c r="F43" s="24"/>
      <c r="G43" s="24"/>
      <c r="H43" s="24"/>
    </row>
    <row r="44" spans="1:8" s="50" customFormat="1" ht="12" x14ac:dyDescent="0.2">
      <c r="A44" s="59">
        <v>27</v>
      </c>
      <c r="B44" s="60" t="s">
        <v>17</v>
      </c>
      <c r="C44" s="61" t="s">
        <v>2</v>
      </c>
      <c r="D44" s="32">
        <v>8</v>
      </c>
      <c r="E44" s="32"/>
      <c r="F44" s="32">
        <f>D44+E44</f>
        <v>8</v>
      </c>
      <c r="G44" s="33">
        <v>130</v>
      </c>
      <c r="H44" s="20">
        <f>F44*G44</f>
        <v>1040</v>
      </c>
    </row>
    <row r="45" spans="1:8" s="50" customFormat="1" ht="12" x14ac:dyDescent="0.2">
      <c r="A45" s="59">
        <v>28</v>
      </c>
      <c r="B45" s="62" t="s">
        <v>18</v>
      </c>
      <c r="C45" s="61" t="s">
        <v>2</v>
      </c>
      <c r="D45" s="32">
        <v>12</v>
      </c>
      <c r="E45" s="32"/>
      <c r="F45" s="32">
        <f t="shared" ref="F45:F49" si="9">D45+E45</f>
        <v>12</v>
      </c>
      <c r="G45" s="33">
        <v>130</v>
      </c>
      <c r="H45" s="20">
        <f t="shared" ref="H45:H49" si="10">F45*G45</f>
        <v>1560</v>
      </c>
    </row>
    <row r="46" spans="1:8" s="50" customFormat="1" ht="12" x14ac:dyDescent="0.2">
      <c r="A46" s="59">
        <v>29</v>
      </c>
      <c r="B46" s="60" t="s">
        <v>48</v>
      </c>
      <c r="C46" s="61" t="s">
        <v>2</v>
      </c>
      <c r="D46" s="32">
        <v>12</v>
      </c>
      <c r="E46" s="32"/>
      <c r="F46" s="32">
        <f t="shared" si="9"/>
        <v>12</v>
      </c>
      <c r="G46" s="33">
        <v>130</v>
      </c>
      <c r="H46" s="20">
        <f t="shared" si="10"/>
        <v>1560</v>
      </c>
    </row>
    <row r="47" spans="1:8" s="50" customFormat="1" ht="12" x14ac:dyDescent="0.2">
      <c r="A47" s="34">
        <v>30</v>
      </c>
      <c r="B47" s="37" t="s">
        <v>19</v>
      </c>
      <c r="C47" s="61" t="s">
        <v>2</v>
      </c>
      <c r="D47" s="20">
        <v>8</v>
      </c>
      <c r="E47" s="20"/>
      <c r="F47" s="32">
        <f t="shared" si="9"/>
        <v>8</v>
      </c>
      <c r="G47" s="20">
        <v>120</v>
      </c>
      <c r="H47" s="20">
        <f t="shared" si="10"/>
        <v>960</v>
      </c>
    </row>
    <row r="48" spans="1:8" s="50" customFormat="1" ht="12" x14ac:dyDescent="0.2">
      <c r="A48" s="34">
        <v>31</v>
      </c>
      <c r="B48" s="37" t="s">
        <v>72</v>
      </c>
      <c r="C48" s="61" t="s">
        <v>2</v>
      </c>
      <c r="D48" s="20">
        <v>4</v>
      </c>
      <c r="E48" s="20"/>
      <c r="F48" s="32">
        <f t="shared" si="9"/>
        <v>4</v>
      </c>
      <c r="G48" s="20">
        <v>800</v>
      </c>
      <c r="H48" s="20">
        <f t="shared" si="10"/>
        <v>3200</v>
      </c>
    </row>
    <row r="49" spans="1:8" s="50" customFormat="1" ht="12.75" thickBot="1" x14ac:dyDescent="0.25">
      <c r="A49" s="35">
        <v>32</v>
      </c>
      <c r="B49" s="38" t="s">
        <v>54</v>
      </c>
      <c r="C49" s="63" t="s">
        <v>55</v>
      </c>
      <c r="D49" s="21">
        <v>1</v>
      </c>
      <c r="E49" s="21"/>
      <c r="F49" s="36">
        <f t="shared" si="9"/>
        <v>1</v>
      </c>
      <c r="G49" s="21">
        <v>2000</v>
      </c>
      <c r="H49" s="21">
        <f t="shared" si="10"/>
        <v>2000</v>
      </c>
    </row>
    <row r="50" spans="1:8" s="50" customFormat="1" ht="12.75" thickBot="1" x14ac:dyDescent="0.25">
      <c r="A50" s="1"/>
      <c r="B50" s="51" t="s">
        <v>20</v>
      </c>
      <c r="C50" s="22"/>
      <c r="D50" s="22"/>
      <c r="E50" s="22"/>
      <c r="F50" s="22"/>
      <c r="G50" s="22"/>
      <c r="H50" s="9">
        <f>SUM(H44:H49)</f>
        <v>10320</v>
      </c>
    </row>
    <row r="51" spans="1:8" s="50" customFormat="1" ht="12" x14ac:dyDescent="0.2">
      <c r="A51" s="25"/>
      <c r="B51" s="64" t="s">
        <v>64</v>
      </c>
      <c r="C51" s="65"/>
      <c r="D51" s="24"/>
      <c r="E51" s="24"/>
      <c r="F51" s="24"/>
      <c r="G51" s="24"/>
      <c r="H51" s="24"/>
    </row>
    <row r="52" spans="1:8" s="50" customFormat="1" ht="12" x14ac:dyDescent="0.2">
      <c r="A52" s="26">
        <v>33</v>
      </c>
      <c r="B52" s="37" t="s">
        <v>78</v>
      </c>
      <c r="C52" s="20" t="s">
        <v>2</v>
      </c>
      <c r="D52" s="20">
        <v>10</v>
      </c>
      <c r="E52" s="20"/>
      <c r="F52" s="20">
        <f>D52+E52</f>
        <v>10</v>
      </c>
      <c r="G52" s="20">
        <v>60</v>
      </c>
      <c r="H52" s="20">
        <f>F52*G52</f>
        <v>600</v>
      </c>
    </row>
    <row r="53" spans="1:8" s="50" customFormat="1" ht="12" x14ac:dyDescent="0.2">
      <c r="A53" s="26">
        <v>34</v>
      </c>
      <c r="B53" s="37" t="s">
        <v>21</v>
      </c>
      <c r="C53" s="20" t="s">
        <v>22</v>
      </c>
      <c r="D53" s="20">
        <v>22</v>
      </c>
      <c r="E53" s="20"/>
      <c r="F53" s="20">
        <f t="shared" ref="F53:F58" si="11">D53+E53</f>
        <v>22</v>
      </c>
      <c r="G53" s="20">
        <v>80</v>
      </c>
      <c r="H53" s="20">
        <f t="shared" ref="H53:H58" si="12">F53*G53</f>
        <v>1760</v>
      </c>
    </row>
    <row r="54" spans="1:8" s="50" customFormat="1" ht="12" x14ac:dyDescent="0.2">
      <c r="A54" s="26">
        <f t="shared" ref="A54:A58" si="13">A53+1</f>
        <v>35</v>
      </c>
      <c r="B54" s="37" t="s">
        <v>23</v>
      </c>
      <c r="C54" s="20" t="s">
        <v>24</v>
      </c>
      <c r="D54" s="20">
        <v>3</v>
      </c>
      <c r="E54" s="20"/>
      <c r="F54" s="20">
        <f t="shared" si="11"/>
        <v>3</v>
      </c>
      <c r="G54" s="20">
        <v>250</v>
      </c>
      <c r="H54" s="20">
        <f t="shared" si="12"/>
        <v>750</v>
      </c>
    </row>
    <row r="55" spans="1:8" s="50" customFormat="1" ht="12" x14ac:dyDescent="0.2">
      <c r="A55" s="26">
        <f t="shared" si="13"/>
        <v>36</v>
      </c>
      <c r="B55" s="37" t="s">
        <v>25</v>
      </c>
      <c r="C55" s="20" t="s">
        <v>24</v>
      </c>
      <c r="D55" s="20">
        <v>2</v>
      </c>
      <c r="E55" s="20"/>
      <c r="F55" s="20">
        <f t="shared" si="11"/>
        <v>2</v>
      </c>
      <c r="G55" s="20">
        <v>100</v>
      </c>
      <c r="H55" s="20">
        <f t="shared" si="12"/>
        <v>200</v>
      </c>
    </row>
    <row r="56" spans="1:8" s="50" customFormat="1" ht="12" x14ac:dyDescent="0.2">
      <c r="A56" s="26">
        <v>37</v>
      </c>
      <c r="B56" s="37" t="s">
        <v>26</v>
      </c>
      <c r="C56" s="20" t="s">
        <v>2</v>
      </c>
      <c r="D56" s="20">
        <v>1</v>
      </c>
      <c r="E56" s="20"/>
      <c r="F56" s="20">
        <f t="shared" si="11"/>
        <v>1</v>
      </c>
      <c r="G56" s="20">
        <v>900</v>
      </c>
      <c r="H56" s="20">
        <f t="shared" si="12"/>
        <v>900</v>
      </c>
    </row>
    <row r="57" spans="1:8" s="50" customFormat="1" ht="12" x14ac:dyDescent="0.2">
      <c r="A57" s="26">
        <f t="shared" si="13"/>
        <v>38</v>
      </c>
      <c r="B57" s="37" t="s">
        <v>27</v>
      </c>
      <c r="C57" s="20" t="s">
        <v>24</v>
      </c>
      <c r="D57" s="20">
        <v>1</v>
      </c>
      <c r="E57" s="20"/>
      <c r="F57" s="20">
        <f t="shared" si="11"/>
        <v>1</v>
      </c>
      <c r="G57" s="20">
        <v>1200</v>
      </c>
      <c r="H57" s="20">
        <f t="shared" si="12"/>
        <v>1200</v>
      </c>
    </row>
    <row r="58" spans="1:8" s="50" customFormat="1" ht="12.75" thickBot="1" x14ac:dyDescent="0.25">
      <c r="A58" s="29">
        <f t="shared" si="13"/>
        <v>39</v>
      </c>
      <c r="B58" s="38" t="s">
        <v>28</v>
      </c>
      <c r="C58" s="21" t="s">
        <v>24</v>
      </c>
      <c r="D58" s="21">
        <v>1</v>
      </c>
      <c r="E58" s="21"/>
      <c r="F58" s="21">
        <f t="shared" si="11"/>
        <v>1</v>
      </c>
      <c r="G58" s="21">
        <v>300</v>
      </c>
      <c r="H58" s="21">
        <f t="shared" si="12"/>
        <v>300</v>
      </c>
    </row>
    <row r="59" spans="1:8" s="50" customFormat="1" ht="12.75" thickBot="1" x14ac:dyDescent="0.25">
      <c r="A59" s="1"/>
      <c r="B59" s="51" t="s">
        <v>29</v>
      </c>
      <c r="C59" s="22"/>
      <c r="D59" s="22"/>
      <c r="E59" s="22"/>
      <c r="F59" s="22"/>
      <c r="G59" s="22"/>
      <c r="H59" s="9">
        <f>SUM(H52:H58)</f>
        <v>5710</v>
      </c>
    </row>
    <row r="60" spans="1:8" s="50" customFormat="1" ht="12" x14ac:dyDescent="0.2">
      <c r="A60" s="25"/>
      <c r="B60" s="56" t="s">
        <v>65</v>
      </c>
      <c r="C60" s="24"/>
      <c r="D60" s="24"/>
      <c r="E60" s="24"/>
      <c r="F60" s="24"/>
      <c r="G60" s="24"/>
      <c r="H60" s="24"/>
    </row>
    <row r="61" spans="1:8" s="50" customFormat="1" ht="12" x14ac:dyDescent="0.2">
      <c r="A61" s="26">
        <f>+A58+1</f>
        <v>40</v>
      </c>
      <c r="B61" s="66" t="s">
        <v>30</v>
      </c>
      <c r="C61" s="61" t="s">
        <v>14</v>
      </c>
      <c r="D61" s="20">
        <v>180</v>
      </c>
      <c r="E61" s="20"/>
      <c r="F61" s="20">
        <f>D61+E61</f>
        <v>180</v>
      </c>
      <c r="G61" s="20">
        <v>35</v>
      </c>
      <c r="H61" s="20">
        <f>F61*G61</f>
        <v>6300</v>
      </c>
    </row>
    <row r="62" spans="1:8" s="50" customFormat="1" ht="12" x14ac:dyDescent="0.2">
      <c r="A62" s="26">
        <v>41</v>
      </c>
      <c r="B62" s="37" t="s">
        <v>31</v>
      </c>
      <c r="C62" s="20" t="s">
        <v>6</v>
      </c>
      <c r="D62" s="20">
        <v>320</v>
      </c>
      <c r="E62" s="20"/>
      <c r="F62" s="20">
        <f t="shared" ref="F62:F63" si="14">D62+E62</f>
        <v>320</v>
      </c>
      <c r="G62" s="20">
        <v>14</v>
      </c>
      <c r="H62" s="20">
        <f t="shared" ref="H62:H63" si="15">F62*G62</f>
        <v>4480</v>
      </c>
    </row>
    <row r="63" spans="1:8" s="50" customFormat="1" ht="12.75" thickBot="1" x14ac:dyDescent="0.25">
      <c r="A63" s="29">
        <v>42</v>
      </c>
      <c r="B63" s="38" t="s">
        <v>32</v>
      </c>
      <c r="C63" s="21" t="s">
        <v>6</v>
      </c>
      <c r="D63" s="21">
        <v>90</v>
      </c>
      <c r="E63" s="21"/>
      <c r="F63" s="21">
        <f t="shared" si="14"/>
        <v>90</v>
      </c>
      <c r="G63" s="21">
        <v>14</v>
      </c>
      <c r="H63" s="21">
        <f t="shared" si="15"/>
        <v>1260</v>
      </c>
    </row>
    <row r="64" spans="1:8" s="50" customFormat="1" ht="12.75" thickBot="1" x14ac:dyDescent="0.25">
      <c r="A64" s="1"/>
      <c r="B64" s="51" t="s">
        <v>33</v>
      </c>
      <c r="C64" s="22"/>
      <c r="D64" s="22"/>
      <c r="E64" s="22"/>
      <c r="F64" s="22"/>
      <c r="G64" s="22"/>
      <c r="H64" s="9">
        <f>SUM(H61:H63)</f>
        <v>12040</v>
      </c>
    </row>
    <row r="65" spans="1:8" s="50" customFormat="1" ht="12" x14ac:dyDescent="0.2">
      <c r="A65" s="67" t="s">
        <v>34</v>
      </c>
      <c r="B65" s="67"/>
      <c r="C65" s="67"/>
      <c r="D65" s="67"/>
      <c r="E65" s="67"/>
      <c r="F65" s="67"/>
      <c r="G65" s="67"/>
      <c r="H65" s="12">
        <f>H64+H59+H50+H42+H31+H20+H26</f>
        <v>177400</v>
      </c>
    </row>
    <row r="66" spans="1:8" s="50" customFormat="1" ht="12" x14ac:dyDescent="0.2">
      <c r="A66" s="72" t="s">
        <v>35</v>
      </c>
      <c r="B66" s="72"/>
      <c r="C66" s="72"/>
      <c r="D66" s="72"/>
      <c r="E66" s="72"/>
      <c r="F66" s="72"/>
      <c r="G66" s="72"/>
      <c r="H66" s="13"/>
    </row>
    <row r="67" spans="1:8" s="50" customFormat="1" ht="12" x14ac:dyDescent="0.2">
      <c r="A67" s="72" t="s">
        <v>36</v>
      </c>
      <c r="B67" s="72"/>
      <c r="C67" s="72"/>
      <c r="D67" s="72"/>
      <c r="E67" s="72"/>
      <c r="F67" s="72"/>
      <c r="G67" s="72"/>
      <c r="H67" s="14"/>
    </row>
    <row r="68" spans="1:8" s="50" customFormat="1" ht="12" x14ac:dyDescent="0.2">
      <c r="A68" s="72" t="s">
        <v>37</v>
      </c>
      <c r="B68" s="72"/>
      <c r="C68" s="72"/>
      <c r="D68" s="72"/>
      <c r="E68" s="72"/>
      <c r="F68" s="72"/>
      <c r="G68" s="72"/>
      <c r="H68" s="15">
        <f>+H67+H65</f>
        <v>177400</v>
      </c>
    </row>
    <row r="69" spans="1:8" s="50" customFormat="1" ht="12" x14ac:dyDescent="0.2">
      <c r="A69" s="72" t="s">
        <v>38</v>
      </c>
      <c r="B69" s="72"/>
      <c r="C69" s="72"/>
      <c r="D69" s="72"/>
      <c r="E69" s="72"/>
      <c r="F69" s="72"/>
      <c r="G69" s="72"/>
      <c r="H69" s="14">
        <f>H68*20/100</f>
        <v>35480</v>
      </c>
    </row>
    <row r="70" spans="1:8" s="50" customFormat="1" ht="12.75" thickBot="1" x14ac:dyDescent="0.25">
      <c r="A70" s="71" t="s">
        <v>39</v>
      </c>
      <c r="B70" s="71"/>
      <c r="C70" s="71"/>
      <c r="D70" s="71"/>
      <c r="E70" s="71"/>
      <c r="F70" s="71"/>
      <c r="G70" s="71"/>
      <c r="H70" s="16">
        <f>H69+H68</f>
        <v>212880</v>
      </c>
    </row>
    <row r="72" spans="1:8" s="6" customFormat="1" x14ac:dyDescent="0.25">
      <c r="A72" s="3"/>
      <c r="B72" s="2" t="s">
        <v>81</v>
      </c>
      <c r="C72" s="3"/>
      <c r="D72" s="4"/>
      <c r="E72" s="4"/>
      <c r="F72" s="4"/>
      <c r="G72" s="17"/>
      <c r="H72" s="4"/>
    </row>
    <row r="73" spans="1:8" x14ac:dyDescent="0.25">
      <c r="C73" s="39"/>
    </row>
    <row r="75" spans="1:8" ht="15.75" x14ac:dyDescent="0.3">
      <c r="D75" s="40"/>
      <c r="E75" s="40"/>
      <c r="F75" s="40"/>
      <c r="H75" s="40"/>
    </row>
    <row r="76" spans="1:8" ht="15.75" x14ac:dyDescent="0.3">
      <c r="A76" s="41"/>
      <c r="B76" s="42"/>
      <c r="C76" s="41"/>
      <c r="D76" s="40"/>
      <c r="E76" s="40"/>
      <c r="F76" s="40"/>
      <c r="G76" s="43"/>
      <c r="H76" s="40"/>
    </row>
    <row r="77" spans="1:8" ht="15.75" x14ac:dyDescent="0.3">
      <c r="A77" s="41"/>
      <c r="B77" s="42"/>
      <c r="C77" s="41"/>
      <c r="D77" s="40"/>
      <c r="E77" s="40"/>
      <c r="F77" s="40"/>
      <c r="G77" s="43"/>
      <c r="H77" s="40"/>
    </row>
    <row r="322" spans="3:8" ht="15.75" x14ac:dyDescent="0.3">
      <c r="H322" s="44"/>
    </row>
    <row r="325" spans="3:8" ht="15.75" x14ac:dyDescent="0.3">
      <c r="C325" s="41"/>
    </row>
    <row r="326" spans="3:8" ht="15.75" x14ac:dyDescent="0.3">
      <c r="C326" s="45"/>
      <c r="D326" s="44"/>
      <c r="E326" s="44"/>
      <c r="F326" s="44"/>
      <c r="G326" s="46"/>
      <c r="H326" s="44"/>
    </row>
  </sheetData>
  <mergeCells count="9">
    <mergeCell ref="A65:G65"/>
    <mergeCell ref="A3:H4"/>
    <mergeCell ref="A6:H6"/>
    <mergeCell ref="A1:H1"/>
    <mergeCell ref="A70:G70"/>
    <mergeCell ref="A69:G69"/>
    <mergeCell ref="A68:G68"/>
    <mergeCell ref="A67:G67"/>
    <mergeCell ref="A66:G66"/>
  </mergeCells>
  <pageMargins left="0.7" right="0.7" top="0.75" bottom="0.75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2026-10-06T11:42:55Z</cp:lastPrinted>
  <dcterms:created xsi:type="dcterms:W3CDTF">2026-09-14T11:58:00Z</dcterms:created>
  <dcterms:modified xsi:type="dcterms:W3CDTF">2026-10-07T10:51:16Z</dcterms:modified>
</cp:coreProperties>
</file>