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codeName="{26A90621-87C4-6C01-FD6A-EE6E7C140903}"/>
  <workbookPr filterPrivacy="1" codeName="ThisWorkbook" defaultThemeVersion="124226"/>
  <xr:revisionPtr revIDLastSave="0" documentId="13_ncr:1_{31690B79-8D55-4C31-B42D-75C2453F237F}" xr6:coauthVersionLast="47" xr6:coauthVersionMax="47" xr10:uidLastSave="{00000000-0000-0000-0000-000000000000}"/>
  <bookViews>
    <workbookView xWindow="-108" yWindow="-108" windowWidth="23256" windowHeight="13896" xr2:uid="{00000000-000D-0000-FFFF-FFFF00000000}"/>
  </bookViews>
  <sheets>
    <sheet name="BPDE" sheetId="4"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4" i="4" l="1"/>
  <c r="I31" i="4"/>
  <c r="H31" i="4"/>
  <c r="H27" i="4"/>
  <c r="I27" i="4"/>
  <c r="H28" i="4"/>
  <c r="I28" i="4"/>
  <c r="H29" i="4"/>
  <c r="I29" i="4"/>
  <c r="H30" i="4"/>
  <c r="I30" i="4"/>
  <c r="H26" i="4"/>
  <c r="H23" i="4"/>
  <c r="I23" i="4"/>
  <c r="H24" i="4"/>
  <c r="I24" i="4"/>
  <c r="I22" i="4"/>
  <c r="H22" i="4"/>
  <c r="I26" i="4"/>
  <c r="H14" i="4"/>
  <c r="I14" i="4"/>
  <c r="H15" i="4"/>
  <c r="I15" i="4"/>
  <c r="H16" i="4"/>
  <c r="I16" i="4"/>
  <c r="H17" i="4"/>
  <c r="I17" i="4"/>
  <c r="H18" i="4"/>
  <c r="I18" i="4"/>
  <c r="H19" i="4"/>
  <c r="I19" i="4"/>
  <c r="H20" i="4"/>
  <c r="I20" i="4"/>
  <c r="I13" i="4"/>
  <c r="I34" i="4" s="1"/>
  <c r="H13" i="4"/>
  <c r="I33" i="4" l="1"/>
  <c r="H33" i="4"/>
  <c r="H32" i="4"/>
  <c r="H35" i="4" s="1"/>
  <c r="I32" i="4"/>
  <c r="I35" i="4" l="1"/>
</calcChain>
</file>

<file path=xl/sharedStrings.xml><?xml version="1.0" encoding="utf-8"?>
<sst xmlns="http://schemas.openxmlformats.org/spreadsheetml/2006/main" count="52" uniqueCount="41">
  <si>
    <t>Désignation des prestations</t>
  </si>
  <si>
    <t>Unité de 
compte</t>
  </si>
  <si>
    <t>N°
 DU PRIX</t>
  </si>
  <si>
    <t>TOTAL HORS TVA</t>
  </si>
  <si>
    <t>TOTAL TTC</t>
  </si>
  <si>
    <t>TVA %</t>
  </si>
  <si>
    <t xml:space="preserve">Prestations d'hébergement </t>
  </si>
  <si>
    <t>Nuitée</t>
  </si>
  <si>
    <t xml:space="preserve">Restauration Externe à l’intérieur du Royaume </t>
  </si>
  <si>
    <t>Repas</t>
  </si>
  <si>
    <t xml:space="preserve">  Personne</t>
  </si>
  <si>
    <t xml:space="preserve">       Personne</t>
  </si>
  <si>
    <t>Boite de 1kg</t>
  </si>
  <si>
    <t>Table 10 personnes</t>
  </si>
  <si>
    <t>Dattes Mejhoul (1kg).</t>
  </si>
  <si>
    <t xml:space="preserve">Fruits sec Pack de fruits sec composé d’amande, acajou, pistache, noix (1kg/ 250g pour chaque composante).  </t>
  </si>
  <si>
    <t>Hébergement  dans un hôtel de 4* en chambre single en petit déjeuner (BB)</t>
  </si>
  <si>
    <t>Hébergement dans un hôtel de 4* en chambre single en demis pension (DP)</t>
  </si>
  <si>
    <t>Hébergement dans un hôtel de 4* en chambre single en pension complète (PC)</t>
  </si>
  <si>
    <t>Hébergement dans un hôtel de 3* en chambre single en demis pension (DP)</t>
  </si>
  <si>
    <t>Hébergement dans un hôtel de 4* en chambre doubles en en demis pension (DP)</t>
  </si>
  <si>
    <t>Hébergement  dans un hôtel de 5* en chambre single en petit déjeuner (BB)</t>
  </si>
  <si>
    <t>Hébergement dans un hôtel de 5* en chambre single en demis pension (DP)</t>
  </si>
  <si>
    <t>Hébergement dans un hôtel de 5* en chambre single en pension complète (PC)</t>
  </si>
  <si>
    <t xml:space="preserve">Quantités annuelles </t>
  </si>
  <si>
    <t xml:space="preserve"> MIN (1)</t>
  </si>
  <si>
    <t xml:space="preserve"> MAX (2)</t>
  </si>
  <si>
    <t>Prix total annuel  MIN HT
(4=1x3)</t>
  </si>
  <si>
    <t>Prix total annuel MAX HT
(5=2x3)</t>
  </si>
  <si>
    <t>Prix unitaire EN DH  HT (3)</t>
  </si>
  <si>
    <r>
      <rPr>
        <b/>
        <sz val="9"/>
        <color rgb="FFFF0000"/>
        <rFont val="Bookman Old Style"/>
        <family val="1"/>
      </rPr>
      <t xml:space="preserve">Menu N° 0 2 : </t>
    </r>
    <r>
      <rPr>
        <sz val="9"/>
        <color theme="1"/>
        <rFont val="Bookman Old Style"/>
        <family val="1"/>
      </rPr>
      <t xml:space="preserve">
</t>
    </r>
    <r>
      <rPr>
        <b/>
        <sz val="9"/>
        <color theme="1"/>
        <rFont val="Bookman Old Style"/>
        <family val="1"/>
      </rPr>
      <t>Petites salades</t>
    </r>
    <r>
      <rPr>
        <sz val="9"/>
        <color theme="1"/>
        <rFont val="Bookman Old Style"/>
        <family val="1"/>
      </rPr>
      <t xml:space="preserve"> aux parfums du Maroc Barbecue
Tagine au choix : 
</t>
    </r>
    <r>
      <rPr>
        <b/>
        <sz val="9"/>
        <color theme="1"/>
        <rFont val="Bookman Old Style"/>
        <family val="1"/>
      </rPr>
      <t>Tagine de coquelet</t>
    </r>
    <r>
      <rPr>
        <sz val="9"/>
        <color theme="1"/>
        <rFont val="Bookman Old Style"/>
        <family val="1"/>
      </rPr>
      <t xml:space="preserve">s au citron confits et olives.
</t>
    </r>
    <r>
      <rPr>
        <b/>
        <sz val="9"/>
        <color theme="1"/>
        <rFont val="Bookman Old Style"/>
        <family val="1"/>
      </rPr>
      <t>Tagine de poule</t>
    </r>
    <r>
      <rPr>
        <sz val="9"/>
        <color theme="1"/>
        <rFont val="Bookman Old Style"/>
        <family val="1"/>
      </rPr>
      <t xml:space="preserve">t aux pruneaux et amendes (agneau ou bœuf ou poulet).
</t>
    </r>
    <r>
      <rPr>
        <b/>
        <sz val="9"/>
        <color theme="1"/>
        <rFont val="Bookman Old Style"/>
        <family val="1"/>
      </rPr>
      <t>Tagine aux légumes</t>
    </r>
    <r>
      <rPr>
        <sz val="9"/>
        <color theme="1"/>
        <rFont val="Bookman Old Style"/>
        <family val="1"/>
      </rPr>
      <t xml:space="preserve"> de saison bœuf ou agneau Tagine de poisson aux légumes variés.
 Dessert au choix : 
</t>
    </r>
    <r>
      <rPr>
        <b/>
        <sz val="9"/>
        <color theme="1"/>
        <rFont val="Bookman Old Style"/>
        <family val="1"/>
      </rPr>
      <t>Pâtisseries</t>
    </r>
    <r>
      <rPr>
        <sz val="9"/>
        <color theme="1"/>
        <rFont val="Bookman Old Style"/>
        <family val="1"/>
      </rPr>
      <t xml:space="preserve"> marocaines ou </t>
    </r>
    <r>
      <rPr>
        <b/>
        <sz val="9"/>
        <color theme="1"/>
        <rFont val="Bookman Old Style"/>
        <family val="1"/>
      </rPr>
      <t>coupe de glaces</t>
    </r>
  </si>
  <si>
    <r>
      <rPr>
        <b/>
        <sz val="9"/>
        <color rgb="FFFF0000"/>
        <rFont val="Bookman Old Style"/>
        <family val="1"/>
      </rPr>
      <t>Sandwichs :</t>
    </r>
    <r>
      <rPr>
        <sz val="9"/>
        <color theme="1"/>
        <rFont val="Bookman Old Style"/>
        <family val="1"/>
      </rPr>
      <t xml:space="preserve">
• Sandwich Viande haché ou poulet ou mixte (250g) avec frites. 
• Limonade 33 cl. 
• Eau minéral 33 cl. 
• Un fruit de saison.</t>
    </r>
  </si>
  <si>
    <r>
      <rPr>
        <b/>
        <sz val="9"/>
        <color rgb="FFFF0000"/>
        <rFont val="Bookman Old Style"/>
        <family val="1"/>
      </rPr>
      <t>Pause-café type B (servis par table de 10 personnes y/c le service):</t>
    </r>
    <r>
      <rPr>
        <sz val="9"/>
        <color theme="1"/>
        <rFont val="Bookman Old Style"/>
        <family val="1"/>
      </rPr>
      <t xml:space="preserve">
• 02 théières (un grand modèle et 01 petit modèle sans sucre (thé vert 1er choix))
• 10 Café (Capsule 1er choix avec appareil de maintien au chaud sur place)
• Gâteaux petit fou d’amandes (01 plateau grand modèle, 30 pièces)
• Petite tarte (60g*10) 
• Viennoiserie (60g*10) 
• Bouteille d’eau (33cl*10)
• Jus naturels (03 carafes d’un litre + au moins 3 sortes) 
• Fruits secs (05 assiettes - Chaque assiette : Amande (50 g), Pistache (50 g), Acajou (50 g), Dattes Mejhoul (50 g) </t>
    </r>
  </si>
  <si>
    <r>
      <rPr>
        <b/>
        <sz val="9"/>
        <color rgb="FFFF0000"/>
        <rFont val="Bookman Old Style"/>
        <family val="1"/>
      </rPr>
      <t xml:space="preserve">Menu N° 0 1 : </t>
    </r>
    <r>
      <rPr>
        <sz val="9"/>
        <color theme="1"/>
        <rFont val="Bookman Old Style"/>
        <family val="1"/>
      </rPr>
      <t xml:space="preserve">
</t>
    </r>
    <r>
      <rPr>
        <b/>
        <sz val="9"/>
        <color theme="1"/>
        <rFont val="Bookman Old Style"/>
        <family val="1"/>
      </rPr>
      <t>Salades</t>
    </r>
    <r>
      <rPr>
        <sz val="9"/>
        <color theme="1"/>
        <rFont val="Bookman Old Style"/>
        <family val="1"/>
      </rPr>
      <t xml:space="preserve"> de légumes du soleil et feta végan ou Salade de chèvre frais aux fruits secs.
</t>
    </r>
    <r>
      <rPr>
        <b/>
        <sz val="9"/>
        <color theme="1"/>
        <rFont val="Bookman Old Style"/>
        <family val="1"/>
      </rPr>
      <t>Pastilla</t>
    </r>
    <r>
      <rPr>
        <sz val="9"/>
        <color theme="1"/>
        <rFont val="Bookman Old Style"/>
        <family val="1"/>
      </rPr>
      <t xml:space="preserve"> aux fruits de mer Ou </t>
    </r>
    <r>
      <rPr>
        <b/>
        <sz val="9"/>
        <color theme="1"/>
        <rFont val="Bookman Old Style"/>
        <family val="1"/>
      </rPr>
      <t>Pastilla</t>
    </r>
    <r>
      <rPr>
        <sz val="9"/>
        <color theme="1"/>
        <rFont val="Bookman Old Style"/>
        <family val="1"/>
      </rPr>
      <t xml:space="preserve"> de poulet.
</t>
    </r>
    <r>
      <rPr>
        <b/>
        <sz val="9"/>
        <color theme="1"/>
        <rFont val="Bookman Old Style"/>
        <family val="1"/>
      </rPr>
      <t>Grillade</t>
    </r>
    <r>
      <rPr>
        <sz val="9"/>
        <color theme="1"/>
        <rFont val="Bookman Old Style"/>
        <family val="1"/>
      </rPr>
      <t xml:space="preserve"> au feu de bois avec légumes et frites Ou </t>
    </r>
    <r>
      <rPr>
        <b/>
        <sz val="9"/>
        <color theme="1"/>
        <rFont val="Bookman Old Style"/>
        <family val="1"/>
      </rPr>
      <t>Poulet</t>
    </r>
    <r>
      <rPr>
        <sz val="9"/>
        <color theme="1"/>
        <rFont val="Bookman Old Style"/>
        <family val="1"/>
      </rPr>
      <t xml:space="preserve"> rôti et fumé au romarin avec légumes et frites.
</t>
    </r>
    <r>
      <rPr>
        <b/>
        <sz val="9"/>
        <color theme="1"/>
        <rFont val="Bookman Old Style"/>
        <family val="1"/>
      </rPr>
      <t>Profiteroles</t>
    </r>
    <r>
      <rPr>
        <sz val="9"/>
        <color theme="1"/>
        <rFont val="Bookman Old Style"/>
        <family val="1"/>
      </rPr>
      <t xml:space="preserve"> aux deux chocolats et sa ganache glacée.
</t>
    </r>
    <r>
      <rPr>
        <b/>
        <sz val="9"/>
        <color theme="1"/>
        <rFont val="Bookman Old Style"/>
        <family val="1"/>
      </rPr>
      <t>Boisson</t>
    </r>
    <r>
      <rPr>
        <sz val="9"/>
        <color theme="1"/>
        <rFont val="Bookman Old Style"/>
        <family val="1"/>
      </rPr>
      <t xml:space="preserve"> : 01 soda 0,5 Litre Ou 0,5 Litre eau plate ou pétillante, thé à la menthe. Dessert au choix : 
Pâtisseries marocaines ou coupe de glaces                      </t>
    </r>
  </si>
  <si>
    <r>
      <rPr>
        <b/>
        <sz val="9"/>
        <color rgb="FFFF0000"/>
        <rFont val="Bookman Old Style"/>
        <family val="1"/>
      </rPr>
      <t>Pauses café type A (sont servis par personne y/c le service)</t>
    </r>
    <r>
      <rPr>
        <sz val="9"/>
        <color theme="1"/>
        <rFont val="Bookman Old Style"/>
        <family val="1"/>
      </rPr>
      <t xml:space="preserve">
• Thé vert de bonne qualité (avec ou sans menthe et/ou avec ou sans sucre selon la demande du bénéficiaire).
• Café noir (avec ou sans sucre selon la demande du bénéficiaire).
• Jus naturel en alternance (orange/banane) 01 verre de 25 cl.
• Petit pain ou chneks à base de farine de luxe, normal, ou fourrée au chocolat (poids minimum 60gr).
• Gâteaux variées (02 unités sablé de beure animale +2 unités d’amande (Kaaba ; Macaron). 
• Eau minérale (bouteille de 33cl).</t>
    </r>
  </si>
  <si>
    <t>TAUX TVA 20%</t>
  </si>
  <si>
    <t>TAUX TVA10%</t>
  </si>
  <si>
    <r>
      <rPr>
        <b/>
        <sz val="9"/>
        <color rgb="FFFF0000"/>
        <rFont val="Bookman Old Style"/>
        <family val="1"/>
      </rPr>
      <t>Menu N° 0 3 :</t>
    </r>
    <r>
      <rPr>
        <sz val="9"/>
        <color theme="1"/>
        <rFont val="Bookman Old Style"/>
        <family val="1"/>
      </rPr>
      <t xml:space="preserve">
Brochette non mixtes au choix
zaalouk et tektouka
Boisson et café + accompagnement 
Filet Grillé ou coté de veau ou entrecôte + boisson 
Brochette de poisson ou mixed de la mer + boisson                                           Dessert au choix : 
Pâtisseries marocaines ou coupe de glaces</t>
    </r>
  </si>
  <si>
    <t>La restauration pour les participants aux activités, conférences, réunions, Examens, concours et sessions de formation organisées par l'AREFCS</t>
  </si>
  <si>
    <r>
      <rPr>
        <b/>
        <sz val="9"/>
        <color rgb="FFFF0000"/>
        <rFont val="Bookman Old Style"/>
        <family val="1"/>
      </rPr>
      <t>Déjeuner (servis par table de 10 personnes y/c le service) :</t>
    </r>
    <r>
      <rPr>
        <sz val="9"/>
        <color theme="1"/>
        <rFont val="Bookman Old Style"/>
        <family val="1"/>
      </rPr>
      <t xml:space="preserve">
Entrées : • Salade niçoise à base de légumes frais (au moins 5 légumes) + (thon + mais ou petit-pois) + (pâtes ou riz + mayonnaise). Ou Entrées :•  Salade crudité varié enrichi avec fumé de dinde, poulet, fromage varié, œuf ,
Plats principal :
• Tajine ou Plat de viandes (3kg au minimum) aux prunes ou aux légumes de saison composé de viande de bœuf, fraiche, provenant d’abattoirs agréés, avec 500 gr de prunes 1er choix. 
Ou • Tajine ou Plat de poulets rôtis composé de Poulet frais provenant d’abattoirs avicoles agrée, rôtis avec amandes et olives et frites (3 poulet rôtis de 1,5 kg en minimum pour chacune). 
Ou • Plat couscous à la viande de bœuf (3 Kg au minimum) avec légumes et lben (2Litres) 
Pain :• 16 unités (100g au minimum) du pain rond frais complet ou semoule. 
Boissons : • Boissons gazeuses (02 bouteilles de 1l) + Eau minérale (01 bouteilles de 1.5l). 
Dessert : • Plat de dessert composé de 03 types de fruit de saison de calibre moyen. </t>
    </r>
  </si>
  <si>
    <t xml:space="preserve">
Les Prestations d'hébergement et restauration externe à l’intérieur du Royaume et la restauration pour les participants aux activités, conférences, réunions, Examens, concours et sessions de formation organisées par l'Académie Régionale D’éducation et de formation Région Casablanca-Settat en lot unique.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</si>
</sst>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00\ _D_H_-;\-* #,##0.00\ _D_H_-;_-* &quot;-&quot;??\ _D_H_-;_-@_-"/>
  </numFmts>
  <fonts count="15">
    <font>
      <sz val="11"/>
      <color theme="1"/>
      <name val="Calibri"/>
      <family val="2"/>
      <scheme val="minor"/>
    </font>
    <font>
      <sz val="11"/>
      <color theme="1"/>
      <name val="Calibri"/>
      <family val="2"/>
      <scheme val="minor"/>
    </font>
    <font>
      <sz val="11"/>
      <name val="Arial"/>
      <family val="2"/>
    </font>
    <font>
      <b/>
      <sz val="11"/>
      <color theme="1"/>
      <name val="Boo"/>
    </font>
    <font>
      <sz val="11"/>
      <color theme="1"/>
      <name val="Boo"/>
    </font>
    <font>
      <b/>
      <sz val="8"/>
      <color theme="1"/>
      <name val="Bookman Old Style"/>
      <family val="1"/>
    </font>
    <font>
      <b/>
      <sz val="11"/>
      <color theme="1"/>
      <name val="Bookman Old Style"/>
      <family val="1"/>
    </font>
    <font>
      <b/>
      <sz val="10"/>
      <color theme="1"/>
      <name val="Bookman Old Style"/>
      <family val="1"/>
    </font>
    <font>
      <sz val="11"/>
      <color theme="1"/>
      <name val="Bookman Old Style"/>
      <family val="1"/>
    </font>
    <font>
      <sz val="9"/>
      <color theme="1"/>
      <name val="Bookman Old Style"/>
      <family val="1"/>
    </font>
    <font>
      <sz val="8"/>
      <color rgb="FF000000"/>
      <name val="Bookman Old Style"/>
      <family val="1"/>
    </font>
    <font>
      <b/>
      <sz val="9"/>
      <color theme="1"/>
      <name val="Bookman Old Style"/>
      <family val="1"/>
    </font>
    <font>
      <b/>
      <sz val="9"/>
      <color rgb="FF000000"/>
      <name val="Bookman Old Style"/>
      <family val="1"/>
    </font>
    <font>
      <b/>
      <sz val="9"/>
      <color rgb="FFFF0000"/>
      <name val="Bookman Old Style"/>
      <family val="1"/>
    </font>
    <font>
      <b/>
      <sz val="11"/>
      <name val="Bookman Old Style"/>
      <family val="1"/>
    </font>
  </fonts>
  <fills count="5">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0" fontId="0" fillId="0" borderId="0" xfId="0" applyAlignment="1">
      <alignment vertical="center"/>
    </xf>
    <xf numFmtId="0" fontId="4" fillId="0" borderId="0" xfId="0" applyFont="1"/>
    <xf numFmtId="0" fontId="4" fillId="0" borderId="0" xfId="0" applyFont="1" applyAlignment="1">
      <alignment vertic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xf>
    <xf numFmtId="0" fontId="6" fillId="0" borderId="0" xfId="0" applyFont="1"/>
    <xf numFmtId="0" fontId="5" fillId="3" borderId="1" xfId="0" applyFont="1" applyFill="1" applyBorder="1" applyAlignment="1">
      <alignment horizontal="center" vertical="center" wrapText="1"/>
    </xf>
    <xf numFmtId="0" fontId="8" fillId="0" borderId="0" xfId="0" applyFont="1"/>
    <xf numFmtId="0" fontId="9" fillId="0" borderId="1" xfId="0" applyFont="1" applyBorder="1" applyAlignment="1">
      <alignment horizontal="center" vertical="center"/>
    </xf>
    <xf numFmtId="0" fontId="9" fillId="0" borderId="1" xfId="0" applyFont="1" applyBorder="1" applyAlignment="1">
      <alignment vertical="center" wrapText="1"/>
    </xf>
    <xf numFmtId="0" fontId="10" fillId="0" borderId="1" xfId="0" applyFont="1" applyBorder="1" applyAlignment="1">
      <alignment horizontal="center" vertical="center" wrapText="1"/>
    </xf>
    <xf numFmtId="9" fontId="9" fillId="0" borderId="1" xfId="1" applyFont="1" applyFill="1" applyBorder="1" applyAlignment="1">
      <alignment horizontal="center" vertical="center" wrapText="1"/>
    </xf>
    <xf numFmtId="0" fontId="12" fillId="0" borderId="1" xfId="0" applyFont="1" applyBorder="1" applyAlignment="1">
      <alignment horizontal="center" vertical="center" wrapText="1"/>
    </xf>
    <xf numFmtId="164" fontId="12" fillId="0" borderId="1" xfId="0" applyNumberFormat="1" applyFont="1" applyBorder="1" applyAlignment="1">
      <alignment horizontal="center" vertical="center" wrapText="1"/>
    </xf>
    <xf numFmtId="165" fontId="12" fillId="0" borderId="1" xfId="0" applyNumberFormat="1" applyFont="1" applyBorder="1" applyAlignment="1">
      <alignment horizontal="center" vertical="center" wrapText="1"/>
    </xf>
    <xf numFmtId="0" fontId="8" fillId="0" borderId="0" xfId="0" applyFont="1" applyAlignment="1">
      <alignment vertical="center"/>
    </xf>
    <xf numFmtId="164" fontId="11" fillId="4" borderId="1" xfId="0" applyNumberFormat="1" applyFont="1" applyFill="1" applyBorder="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1"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4"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14" fillId="0" borderId="0" xfId="0" applyFont="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cellXfs>
  <cellStyles count="2">
    <cellStyle name="Normal" xfId="0" builtinId="0"/>
    <cellStyle name="Pourcentage" xfId="1"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file:///C:\Users\user\Downloads\Logo_aref_or_2025%20(V01)-AR-01.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1107917</xdr:colOff>
      <xdr:row>5</xdr:row>
      <xdr:rowOff>9643</xdr:rowOff>
    </xdr:from>
    <xdr:to>
      <xdr:col>7</xdr:col>
      <xdr:colOff>837135</xdr:colOff>
      <xdr:row>8</xdr:row>
      <xdr:rowOff>152400</xdr:rowOff>
    </xdr:to>
    <xdr:sp macro="" textlink="">
      <xdr:nvSpPr>
        <xdr:cNvPr id="6" name="Zone de texte 3">
          <a:extLst>
            <a:ext uri="{FF2B5EF4-FFF2-40B4-BE49-F238E27FC236}">
              <a16:creationId xmlns:a16="http://schemas.microsoft.com/office/drawing/2014/main" id="{00000000-0008-0000-0000-000006000000}"/>
            </a:ext>
          </a:extLst>
        </xdr:cNvPr>
        <xdr:cNvSpPr txBox="1">
          <a:spLocks noChangeArrowheads="1"/>
        </xdr:cNvSpPr>
      </xdr:nvSpPr>
      <xdr:spPr bwMode="auto">
        <a:xfrm>
          <a:off x="1694657" y="1099303"/>
          <a:ext cx="8141698" cy="767597"/>
        </a:xfrm>
        <a:prstGeom prst="rect">
          <a:avLst/>
        </a:prstGeom>
        <a:noFill/>
        <a:ln w="6350">
          <a:solidFill>
            <a:srgbClr val="000000"/>
          </a:solidFill>
          <a:miter lim="800000"/>
          <a:headEnd/>
          <a:tailEnd/>
        </a:ln>
      </xdr:spPr>
      <xdr:txBody>
        <a:bodyPr vertOverflow="clip" wrap="square" lIns="91440" tIns="45720" rIns="91440" bIns="45720" anchor="ctr" upright="1"/>
        <a:lstStyle/>
        <a:p>
          <a:pPr algn="ctr" rtl="0">
            <a:lnSpc>
              <a:spcPts val="1500"/>
            </a:lnSpc>
            <a:defRPr sz="1000"/>
          </a:pPr>
          <a:r>
            <a:rPr lang="fr-FR" sz="1400" b="1" i="0" u="none" strike="noStrike" baseline="0">
              <a:solidFill>
                <a:srgbClr val="000000"/>
              </a:solidFill>
              <a:latin typeface="Bookman Old Style"/>
            </a:rPr>
            <a:t>- BORDEREAU DES PRIX ET DETAIL ESTIMATIF-</a:t>
          </a:r>
        </a:p>
        <a:p>
          <a:pPr algn="ctr" rtl="0">
            <a:lnSpc>
              <a:spcPts val="1500"/>
            </a:lnSpc>
            <a:defRPr sz="1000"/>
          </a:pPr>
          <a:endParaRPr lang="fr-FR" sz="1400" b="1" i="0" u="none" strike="noStrike" baseline="0">
            <a:solidFill>
              <a:srgbClr val="000000"/>
            </a:solidFill>
            <a:latin typeface="Bookman Old Style"/>
          </a:endParaRPr>
        </a:p>
        <a:p>
          <a:pPr algn="ctr" rtl="0">
            <a:lnSpc>
              <a:spcPts val="1100"/>
            </a:lnSpc>
            <a:defRPr sz="1000"/>
          </a:pPr>
          <a:r>
            <a:rPr lang="fr-FR" sz="1400" b="1" i="0" u="sng" strike="noStrike" baseline="0">
              <a:solidFill>
                <a:srgbClr val="000000"/>
              </a:solidFill>
              <a:latin typeface="Univers 45 Light"/>
            </a:rPr>
            <a:t>Appel d’offres ouvert international sur offres des prix N° : </a:t>
          </a:r>
          <a:r>
            <a:rPr lang="fr-FR" sz="1400" b="1" i="0" u="sng" strike="noStrike" baseline="0">
              <a:solidFill>
                <a:srgbClr val="FF0000"/>
              </a:solidFill>
              <a:latin typeface="Univers 45 Light"/>
            </a:rPr>
            <a:t>06/E/2026 du 02 Novembre 2026 à 10H00</a:t>
          </a:r>
        </a:p>
        <a:p>
          <a:pPr algn="ctr" rtl="0">
            <a:lnSpc>
              <a:spcPts val="1100"/>
            </a:lnSpc>
            <a:defRPr sz="1000"/>
          </a:pPr>
          <a:endParaRPr lang="fr-FR" sz="1400" b="1" i="0" u="sng" strike="noStrike" baseline="0">
            <a:solidFill>
              <a:srgbClr val="FF0000"/>
            </a:solidFill>
            <a:latin typeface="Univers 45 Light"/>
          </a:endParaRPr>
        </a:p>
      </xdr:txBody>
    </xdr:sp>
    <xdr:clientData/>
  </xdr:twoCellAnchor>
  <xdr:twoCellAnchor>
    <xdr:from>
      <xdr:col>1</xdr:col>
      <xdr:colOff>1729740</xdr:colOff>
      <xdr:row>0</xdr:row>
      <xdr:rowOff>0</xdr:rowOff>
    </xdr:from>
    <xdr:to>
      <xdr:col>7</xdr:col>
      <xdr:colOff>342899</xdr:colOff>
      <xdr:row>4</xdr:row>
      <xdr:rowOff>91440</xdr:rowOff>
    </xdr:to>
    <xdr:pic>
      <xdr:nvPicPr>
        <xdr:cNvPr id="4" name="Image 1" descr="C:\Users\user\Downloads\Logo_aref_or_2025 (V01)-AR-01.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316480" y="0"/>
          <a:ext cx="7025639" cy="998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I38"/>
  <sheetViews>
    <sheetView tabSelected="1" view="pageBreakPreview" topLeftCell="A2" zoomScaleNormal="115" zoomScaleSheetLayoutView="100" zoomScalePageLayoutView="85" workbookViewId="0">
      <selection activeCell="K9" sqref="K9"/>
    </sheetView>
  </sheetViews>
  <sheetFormatPr baseColWidth="10" defaultColWidth="9.109375" defaultRowHeight="14.4"/>
  <cols>
    <col min="1" max="1" width="8.5546875" style="4" customWidth="1"/>
    <col min="2" max="2" width="68" customWidth="1"/>
    <col min="3" max="3" width="10" customWidth="1"/>
    <col min="4" max="4" width="9.33203125" style="4" customWidth="1"/>
    <col min="5" max="5" width="10.6640625" style="3" customWidth="1"/>
    <col min="6" max="6" width="9.109375" style="3" customWidth="1"/>
    <col min="7" max="7" width="15.5546875" style="3" customWidth="1"/>
    <col min="8" max="8" width="18.5546875" style="3" customWidth="1"/>
    <col min="9" max="9" width="17.109375" style="3" customWidth="1"/>
  </cols>
  <sheetData>
    <row r="1" spans="1:9">
      <c r="A1" s="1"/>
      <c r="B1" s="2"/>
      <c r="C1" s="2"/>
    </row>
    <row r="2" spans="1:9">
      <c r="A2" s="1"/>
      <c r="B2" s="2"/>
      <c r="C2" s="2"/>
    </row>
    <row r="3" spans="1:9">
      <c r="A3" s="1"/>
      <c r="B3" s="2"/>
      <c r="C3" s="2"/>
    </row>
    <row r="4" spans="1:9" ht="28.5" customHeight="1">
      <c r="A4" s="1"/>
      <c r="B4" s="2"/>
      <c r="C4" s="2"/>
    </row>
    <row r="5" spans="1:9">
      <c r="A5" s="1"/>
      <c r="B5" s="2"/>
      <c r="C5" s="2"/>
    </row>
    <row r="6" spans="1:9" ht="8.25" customHeight="1">
      <c r="A6" s="1"/>
      <c r="B6" s="2"/>
      <c r="C6" s="2"/>
    </row>
    <row r="7" spans="1:9">
      <c r="A7" s="1"/>
      <c r="B7" s="2"/>
      <c r="C7" s="2"/>
    </row>
    <row r="8" spans="1:9" ht="27" customHeight="1">
      <c r="A8" s="1"/>
      <c r="C8" s="2"/>
    </row>
    <row r="9" spans="1:9" s="12" customFormat="1" ht="60.6" customHeight="1">
      <c r="A9" s="30" t="s">
        <v>40</v>
      </c>
      <c r="B9" s="30"/>
      <c r="C9" s="30"/>
      <c r="D9" s="30"/>
      <c r="E9" s="30"/>
      <c r="F9" s="30"/>
      <c r="G9" s="30"/>
      <c r="H9" s="30"/>
      <c r="I9" s="30"/>
    </row>
    <row r="10" spans="1:9" s="10" customFormat="1" ht="39" customHeight="1">
      <c r="A10" s="29" t="s">
        <v>2</v>
      </c>
      <c r="B10" s="28" t="s">
        <v>0</v>
      </c>
      <c r="C10" s="29" t="s">
        <v>1</v>
      </c>
      <c r="D10" s="29" t="s">
        <v>5</v>
      </c>
      <c r="E10" s="29" t="s">
        <v>24</v>
      </c>
      <c r="F10" s="29"/>
      <c r="G10" s="29" t="s">
        <v>29</v>
      </c>
      <c r="H10" s="29" t="s">
        <v>27</v>
      </c>
      <c r="I10" s="29" t="s">
        <v>28</v>
      </c>
    </row>
    <row r="11" spans="1:9" s="10" customFormat="1" ht="21.6" customHeight="1">
      <c r="A11" s="29"/>
      <c r="B11" s="28"/>
      <c r="C11" s="29"/>
      <c r="D11" s="29"/>
      <c r="E11" s="11" t="s">
        <v>25</v>
      </c>
      <c r="F11" s="11" t="s">
        <v>26</v>
      </c>
      <c r="G11" s="29"/>
      <c r="H11" s="29"/>
      <c r="I11" s="29"/>
    </row>
    <row r="12" spans="1:9" s="12" customFormat="1" ht="23.25" customHeight="1">
      <c r="A12" s="31" t="s">
        <v>6</v>
      </c>
      <c r="B12" s="31"/>
      <c r="C12" s="31"/>
      <c r="D12" s="31"/>
      <c r="E12" s="31"/>
      <c r="F12" s="31"/>
      <c r="G12" s="31"/>
      <c r="H12" s="31"/>
      <c r="I12" s="31"/>
    </row>
    <row r="13" spans="1:9" s="12" customFormat="1" ht="24.75" customHeight="1">
      <c r="A13" s="13">
        <v>1</v>
      </c>
      <c r="B13" s="14" t="s">
        <v>21</v>
      </c>
      <c r="C13" s="15" t="s">
        <v>7</v>
      </c>
      <c r="D13" s="16">
        <v>0.1</v>
      </c>
      <c r="E13" s="17">
        <v>15</v>
      </c>
      <c r="F13" s="17">
        <v>25</v>
      </c>
      <c r="G13" s="18"/>
      <c r="H13" s="18">
        <f>+E13*G13</f>
        <v>0</v>
      </c>
      <c r="I13" s="19">
        <f>+G13*F13</f>
        <v>0</v>
      </c>
    </row>
    <row r="14" spans="1:9" s="12" customFormat="1" ht="24.75" customHeight="1">
      <c r="A14" s="13">
        <v>2</v>
      </c>
      <c r="B14" s="14" t="s">
        <v>22</v>
      </c>
      <c r="C14" s="15" t="s">
        <v>7</v>
      </c>
      <c r="D14" s="16">
        <v>0.1</v>
      </c>
      <c r="E14" s="17">
        <v>30</v>
      </c>
      <c r="F14" s="17">
        <v>45</v>
      </c>
      <c r="G14" s="18"/>
      <c r="H14" s="18">
        <f t="shared" ref="H14:H20" si="0">+E14*G14</f>
        <v>0</v>
      </c>
      <c r="I14" s="19">
        <f t="shared" ref="I14:I20" si="1">+G14*F14</f>
        <v>0</v>
      </c>
    </row>
    <row r="15" spans="1:9" s="12" customFormat="1" ht="24.75" customHeight="1">
      <c r="A15" s="13">
        <v>3</v>
      </c>
      <c r="B15" s="14" t="s">
        <v>23</v>
      </c>
      <c r="C15" s="15" t="s">
        <v>7</v>
      </c>
      <c r="D15" s="16">
        <v>0.1</v>
      </c>
      <c r="E15" s="17">
        <v>40</v>
      </c>
      <c r="F15" s="17">
        <v>75</v>
      </c>
      <c r="G15" s="18"/>
      <c r="H15" s="18">
        <f t="shared" si="0"/>
        <v>0</v>
      </c>
      <c r="I15" s="19">
        <f t="shared" si="1"/>
        <v>0</v>
      </c>
    </row>
    <row r="16" spans="1:9" s="12" customFormat="1" ht="24.75" customHeight="1">
      <c r="A16" s="13">
        <v>4</v>
      </c>
      <c r="B16" s="14" t="s">
        <v>16</v>
      </c>
      <c r="C16" s="15" t="s">
        <v>7</v>
      </c>
      <c r="D16" s="16">
        <v>0.1</v>
      </c>
      <c r="E16" s="17">
        <v>100</v>
      </c>
      <c r="F16" s="17">
        <v>150</v>
      </c>
      <c r="G16" s="18"/>
      <c r="H16" s="18">
        <f t="shared" si="0"/>
        <v>0</v>
      </c>
      <c r="I16" s="19">
        <f t="shared" si="1"/>
        <v>0</v>
      </c>
    </row>
    <row r="17" spans="1:9" s="12" customFormat="1" ht="24.75" customHeight="1">
      <c r="A17" s="13">
        <v>5</v>
      </c>
      <c r="B17" s="14" t="s">
        <v>17</v>
      </c>
      <c r="C17" s="15" t="s">
        <v>7</v>
      </c>
      <c r="D17" s="16">
        <v>0.1</v>
      </c>
      <c r="E17" s="17">
        <v>40</v>
      </c>
      <c r="F17" s="17">
        <v>70</v>
      </c>
      <c r="G17" s="18"/>
      <c r="H17" s="18">
        <f t="shared" si="0"/>
        <v>0</v>
      </c>
      <c r="I17" s="19">
        <f t="shared" si="1"/>
        <v>0</v>
      </c>
    </row>
    <row r="18" spans="1:9" s="12" customFormat="1" ht="24.75" customHeight="1">
      <c r="A18" s="13">
        <v>6</v>
      </c>
      <c r="B18" s="14" t="s">
        <v>18</v>
      </c>
      <c r="C18" s="15" t="s">
        <v>7</v>
      </c>
      <c r="D18" s="16">
        <v>0.1</v>
      </c>
      <c r="E18" s="17">
        <v>30</v>
      </c>
      <c r="F18" s="17">
        <v>50</v>
      </c>
      <c r="G18" s="18"/>
      <c r="H18" s="18">
        <f t="shared" si="0"/>
        <v>0</v>
      </c>
      <c r="I18" s="19">
        <f t="shared" si="1"/>
        <v>0</v>
      </c>
    </row>
    <row r="19" spans="1:9" s="12" customFormat="1" ht="24.75" customHeight="1">
      <c r="A19" s="13">
        <v>7</v>
      </c>
      <c r="B19" s="14" t="s">
        <v>20</v>
      </c>
      <c r="C19" s="15" t="s">
        <v>7</v>
      </c>
      <c r="D19" s="16">
        <v>0.1</v>
      </c>
      <c r="E19" s="17">
        <v>40</v>
      </c>
      <c r="F19" s="17">
        <v>75</v>
      </c>
      <c r="G19" s="18"/>
      <c r="H19" s="18">
        <f t="shared" si="0"/>
        <v>0</v>
      </c>
      <c r="I19" s="19">
        <f t="shared" si="1"/>
        <v>0</v>
      </c>
    </row>
    <row r="20" spans="1:9" s="12" customFormat="1" ht="24.75" customHeight="1">
      <c r="A20" s="13">
        <v>8</v>
      </c>
      <c r="B20" s="14" t="s">
        <v>19</v>
      </c>
      <c r="C20" s="15" t="s">
        <v>7</v>
      </c>
      <c r="D20" s="16">
        <v>0.1</v>
      </c>
      <c r="E20" s="17">
        <v>70</v>
      </c>
      <c r="F20" s="17">
        <v>120</v>
      </c>
      <c r="G20" s="18"/>
      <c r="H20" s="18">
        <f t="shared" si="0"/>
        <v>0</v>
      </c>
      <c r="I20" s="19">
        <f t="shared" si="1"/>
        <v>0</v>
      </c>
    </row>
    <row r="21" spans="1:9" s="12" customFormat="1" ht="21.75" customHeight="1">
      <c r="A21" s="32" t="s">
        <v>8</v>
      </c>
      <c r="B21" s="33"/>
      <c r="C21" s="33"/>
      <c r="D21" s="33"/>
      <c r="E21" s="33"/>
      <c r="F21" s="33"/>
      <c r="G21" s="33"/>
      <c r="H21" s="33"/>
      <c r="I21" s="33"/>
    </row>
    <row r="22" spans="1:9" s="12" customFormat="1" ht="135.75" customHeight="1">
      <c r="A22" s="13">
        <v>4</v>
      </c>
      <c r="B22" s="14" t="s">
        <v>33</v>
      </c>
      <c r="C22" s="15" t="s">
        <v>9</v>
      </c>
      <c r="D22" s="16">
        <v>0.1</v>
      </c>
      <c r="E22" s="17">
        <v>200</v>
      </c>
      <c r="F22" s="17">
        <v>300</v>
      </c>
      <c r="G22" s="18"/>
      <c r="H22" s="18">
        <f>+G22*E22</f>
        <v>0</v>
      </c>
      <c r="I22" s="19">
        <f>+F22*G22</f>
        <v>0</v>
      </c>
    </row>
    <row r="23" spans="1:9" s="12" customFormat="1" ht="127.5" customHeight="1">
      <c r="A23" s="13">
        <v>5</v>
      </c>
      <c r="B23" s="14" t="s">
        <v>30</v>
      </c>
      <c r="C23" s="15" t="s">
        <v>9</v>
      </c>
      <c r="D23" s="16">
        <v>0.1</v>
      </c>
      <c r="E23" s="17">
        <v>200</v>
      </c>
      <c r="F23" s="17">
        <v>300</v>
      </c>
      <c r="G23" s="18"/>
      <c r="H23" s="18">
        <f t="shared" ref="H23:H24" si="2">+G23*E23</f>
        <v>0</v>
      </c>
      <c r="I23" s="19">
        <f t="shared" ref="I23:I24" si="3">+F23*G23</f>
        <v>0</v>
      </c>
    </row>
    <row r="24" spans="1:9" s="12" customFormat="1" ht="114.75" customHeight="1">
      <c r="A24" s="13">
        <v>6</v>
      </c>
      <c r="B24" s="14" t="s">
        <v>37</v>
      </c>
      <c r="C24" s="15" t="s">
        <v>9</v>
      </c>
      <c r="D24" s="16">
        <v>0.1</v>
      </c>
      <c r="E24" s="17">
        <v>200</v>
      </c>
      <c r="F24" s="17">
        <v>300</v>
      </c>
      <c r="G24" s="18"/>
      <c r="H24" s="18">
        <f t="shared" si="2"/>
        <v>0</v>
      </c>
      <c r="I24" s="19">
        <f t="shared" si="3"/>
        <v>0</v>
      </c>
    </row>
    <row r="25" spans="1:9" s="12" customFormat="1" ht="24.75" customHeight="1">
      <c r="A25" s="22" t="s">
        <v>38</v>
      </c>
      <c r="B25" s="23"/>
      <c r="C25" s="23"/>
      <c r="D25" s="23"/>
      <c r="E25" s="23"/>
      <c r="F25" s="23"/>
      <c r="G25" s="23"/>
      <c r="H25" s="23"/>
      <c r="I25" s="23"/>
    </row>
    <row r="26" spans="1:9" s="12" customFormat="1" ht="152.25" customHeight="1">
      <c r="A26" s="13">
        <v>7</v>
      </c>
      <c r="B26" s="14" t="s">
        <v>34</v>
      </c>
      <c r="C26" s="15" t="s">
        <v>10</v>
      </c>
      <c r="D26" s="16">
        <v>0.2</v>
      </c>
      <c r="E26" s="17">
        <v>4000</v>
      </c>
      <c r="F26" s="17">
        <v>6000</v>
      </c>
      <c r="G26" s="18"/>
      <c r="H26" s="18">
        <f>+G26*E26</f>
        <v>0</v>
      </c>
      <c r="I26" s="18">
        <f>F26*G26</f>
        <v>0</v>
      </c>
    </row>
    <row r="27" spans="1:9" s="12" customFormat="1" ht="160.5" customHeight="1">
      <c r="A27" s="13">
        <v>14</v>
      </c>
      <c r="B27" s="14" t="s">
        <v>32</v>
      </c>
      <c r="C27" s="15" t="s">
        <v>13</v>
      </c>
      <c r="D27" s="16">
        <v>0.2</v>
      </c>
      <c r="E27" s="17">
        <v>1000</v>
      </c>
      <c r="F27" s="17">
        <v>1800</v>
      </c>
      <c r="G27" s="18"/>
      <c r="H27" s="18">
        <f t="shared" ref="H27:H30" si="4">+G27*E27</f>
        <v>0</v>
      </c>
      <c r="I27" s="18">
        <f t="shared" ref="I27:I30" si="5">F27*G27</f>
        <v>0</v>
      </c>
    </row>
    <row r="28" spans="1:9" s="12" customFormat="1" ht="68.25" customHeight="1">
      <c r="A28" s="13">
        <v>9</v>
      </c>
      <c r="B28" s="14" t="s">
        <v>31</v>
      </c>
      <c r="C28" s="15" t="s">
        <v>11</v>
      </c>
      <c r="D28" s="16">
        <v>0.2</v>
      </c>
      <c r="E28" s="17">
        <v>2000</v>
      </c>
      <c r="F28" s="17">
        <v>3000</v>
      </c>
      <c r="G28" s="18"/>
      <c r="H28" s="18">
        <f t="shared" si="4"/>
        <v>0</v>
      </c>
      <c r="I28" s="18">
        <f t="shared" si="5"/>
        <v>0</v>
      </c>
    </row>
    <row r="29" spans="1:9" s="12" customFormat="1" ht="31.5" customHeight="1">
      <c r="A29" s="13">
        <v>10</v>
      </c>
      <c r="B29" s="14" t="s">
        <v>14</v>
      </c>
      <c r="C29" s="15" t="s">
        <v>12</v>
      </c>
      <c r="D29" s="16">
        <v>0.2</v>
      </c>
      <c r="E29" s="17">
        <v>10</v>
      </c>
      <c r="F29" s="17">
        <v>15</v>
      </c>
      <c r="G29" s="18"/>
      <c r="H29" s="18">
        <f t="shared" si="4"/>
        <v>0</v>
      </c>
      <c r="I29" s="18">
        <f t="shared" si="5"/>
        <v>0</v>
      </c>
    </row>
    <row r="30" spans="1:9" s="12" customFormat="1" ht="38.25" customHeight="1">
      <c r="A30" s="13">
        <v>11</v>
      </c>
      <c r="B30" s="14" t="s">
        <v>15</v>
      </c>
      <c r="C30" s="15" t="s">
        <v>12</v>
      </c>
      <c r="D30" s="16">
        <v>0.2</v>
      </c>
      <c r="E30" s="17">
        <v>20</v>
      </c>
      <c r="F30" s="17">
        <v>35</v>
      </c>
      <c r="G30" s="18"/>
      <c r="H30" s="18">
        <f t="shared" si="4"/>
        <v>0</v>
      </c>
      <c r="I30" s="18">
        <f t="shared" si="5"/>
        <v>0</v>
      </c>
    </row>
    <row r="31" spans="1:9" s="12" customFormat="1" ht="235.5" customHeight="1">
      <c r="A31" s="13">
        <v>12</v>
      </c>
      <c r="B31" s="14" t="s">
        <v>39</v>
      </c>
      <c r="C31" s="15" t="s">
        <v>13</v>
      </c>
      <c r="D31" s="16">
        <v>0.2</v>
      </c>
      <c r="E31" s="17">
        <v>600</v>
      </c>
      <c r="F31" s="17">
        <v>1000</v>
      </c>
      <c r="G31" s="18"/>
      <c r="H31" s="18">
        <f>+G31*E31</f>
        <v>0</v>
      </c>
      <c r="I31" s="18">
        <f>F31*G31</f>
        <v>0</v>
      </c>
    </row>
    <row r="32" spans="1:9" s="20" customFormat="1" ht="24" customHeight="1">
      <c r="A32" s="24" t="s">
        <v>3</v>
      </c>
      <c r="B32" s="24"/>
      <c r="C32" s="24"/>
      <c r="D32" s="24"/>
      <c r="E32" s="24"/>
      <c r="F32" s="24"/>
      <c r="G32" s="24"/>
      <c r="H32" s="21">
        <f>SUM(H13:H20,H22:H24,H26:H31)</f>
        <v>0</v>
      </c>
      <c r="I32" s="21">
        <f>SUM(I13:I20,I22:I24,I26:I31)</f>
        <v>0</v>
      </c>
    </row>
    <row r="33" spans="1:9" s="20" customFormat="1" ht="24" customHeight="1">
      <c r="A33" s="25" t="s">
        <v>35</v>
      </c>
      <c r="B33" s="26"/>
      <c r="C33" s="26"/>
      <c r="D33" s="26"/>
      <c r="E33" s="26"/>
      <c r="F33" s="26"/>
      <c r="G33" s="27"/>
      <c r="H33" s="21">
        <f>SUM(H26:H31)*20%</f>
        <v>0</v>
      </c>
      <c r="I33" s="21">
        <f>SUM(I26:I31)*20%</f>
        <v>0</v>
      </c>
    </row>
    <row r="34" spans="1:9" s="20" customFormat="1" ht="24" customHeight="1">
      <c r="A34" s="25" t="s">
        <v>36</v>
      </c>
      <c r="B34" s="26"/>
      <c r="C34" s="26"/>
      <c r="D34" s="26"/>
      <c r="E34" s="26"/>
      <c r="F34" s="26"/>
      <c r="G34" s="27"/>
      <c r="H34" s="21">
        <f>SUM(H13:H20,H22:H24)*10%</f>
        <v>0</v>
      </c>
      <c r="I34" s="21">
        <f>SUM(I13:I20,I22:I24)*10%</f>
        <v>0</v>
      </c>
    </row>
    <row r="35" spans="1:9" s="20" customFormat="1" ht="24" customHeight="1">
      <c r="A35" s="25" t="s">
        <v>4</v>
      </c>
      <c r="B35" s="26"/>
      <c r="C35" s="26"/>
      <c r="D35" s="26"/>
      <c r="E35" s="26"/>
      <c r="F35" s="26"/>
      <c r="G35" s="27"/>
      <c r="H35" s="21">
        <f>SUM(H32:H34)</f>
        <v>0</v>
      </c>
      <c r="I35" s="21">
        <f>SUM(I32:I34)</f>
        <v>0</v>
      </c>
    </row>
    <row r="36" spans="1:9" s="5" customFormat="1" ht="6" customHeight="1">
      <c r="A36" s="6"/>
      <c r="B36" s="7"/>
      <c r="C36" s="7"/>
      <c r="D36" s="8"/>
      <c r="E36" s="7"/>
      <c r="F36" s="7"/>
      <c r="G36" s="7"/>
      <c r="H36" s="7"/>
      <c r="I36" s="7"/>
    </row>
    <row r="37" spans="1:9" s="5" customFormat="1" ht="13.8">
      <c r="A37" s="6"/>
      <c r="D37" s="6"/>
      <c r="E37" s="9"/>
      <c r="F37" s="9"/>
      <c r="G37" s="9"/>
      <c r="H37" s="9"/>
      <c r="I37" s="9"/>
    </row>
    <row r="38" spans="1:9" s="5" customFormat="1" ht="13.8">
      <c r="A38" s="6"/>
      <c r="D38" s="6"/>
      <c r="E38" s="9"/>
      <c r="F38" s="9"/>
      <c r="G38" s="9"/>
      <c r="H38" s="9"/>
      <c r="I38" s="9"/>
    </row>
  </sheetData>
  <sortState xmlns:xlrd2="http://schemas.microsoft.com/office/spreadsheetml/2017/richdata2" ref="A112:I146">
    <sortCondition ref="B112:B146"/>
  </sortState>
  <mergeCells count="16">
    <mergeCell ref="B10:B11"/>
    <mergeCell ref="A10:A11"/>
    <mergeCell ref="A9:I9"/>
    <mergeCell ref="A12:I12"/>
    <mergeCell ref="A21:I21"/>
    <mergeCell ref="E10:F10"/>
    <mergeCell ref="G10:G11"/>
    <mergeCell ref="H10:H11"/>
    <mergeCell ref="I10:I11"/>
    <mergeCell ref="C10:C11"/>
    <mergeCell ref="D10:D11"/>
    <mergeCell ref="A25:I25"/>
    <mergeCell ref="A32:G32"/>
    <mergeCell ref="A35:G35"/>
    <mergeCell ref="A33:G33"/>
    <mergeCell ref="A34:G34"/>
  </mergeCells>
  <pageMargins left="0.15748031496062992" right="0.11811023622047245" top="7.874015748031496E-2" bottom="0.47244094488188981" header="0.31496062992125984" footer="0"/>
  <pageSetup paperSize="9" scale="60"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BPDE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2026-10-08T10:33:52Z</dcterms:modified>
</cp:coreProperties>
</file>