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nnées LAAOUANE\Projet ANEP\LNEM\DCE\V02-07-2026\"/>
    </mc:Choice>
  </mc:AlternateContent>
  <xr:revisionPtr revIDLastSave="0" documentId="13_ncr:1_{BFCDC326-3B41-49D9-83F1-5F28A542823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PDE" sheetId="8" r:id="rId1"/>
  </sheets>
  <definedNames>
    <definedName name="_xlnm.Print_Area" localSheetId="0">BPDE!$A$1:$F$648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73" i="8" l="1"/>
  <c r="A270" i="8"/>
  <c r="A582" i="8"/>
  <c r="F582" i="8"/>
  <c r="A578" i="8"/>
  <c r="A570" i="8"/>
  <c r="A527" i="8"/>
  <c r="A441" i="8"/>
  <c r="A419" i="8"/>
  <c r="A381" i="8"/>
  <c r="A361" i="8"/>
  <c r="F361" i="8"/>
  <c r="A347" i="8"/>
  <c r="A191" i="8"/>
  <c r="F191" i="8"/>
  <c r="A171" i="8"/>
  <c r="F578" i="8" l="1"/>
  <c r="F381" i="8"/>
  <c r="F347" i="8"/>
  <c r="F171" i="8"/>
  <c r="F527" i="8"/>
  <c r="F570" i="8"/>
  <c r="F441" i="8"/>
  <c r="F419" i="8"/>
  <c r="J247" i="8" l="1"/>
  <c r="D623" i="8"/>
  <c r="D125" i="8"/>
  <c r="A8" i="8"/>
  <c r="A11" i="8" l="1"/>
  <c r="A14" i="8" l="1"/>
  <c r="A17" i="8" s="1"/>
  <c r="D20" i="8"/>
  <c r="F73" i="8" s="1"/>
  <c r="F624" i="8" l="1"/>
  <c r="F596" i="8"/>
  <c r="F141" i="8"/>
  <c r="F135" i="8"/>
  <c r="F93" i="8"/>
  <c r="A135" i="8" l="1"/>
  <c r="B630" i="8" s="1"/>
  <c r="A141" i="8"/>
  <c r="AF100" i="8" l="1"/>
  <c r="AF102" i="8"/>
  <c r="A93" i="8"/>
  <c r="B629" i="8" s="1"/>
  <c r="AF108" i="8" l="1"/>
  <c r="A624" i="8" l="1"/>
  <c r="B644" i="8" s="1"/>
  <c r="A596" i="8"/>
  <c r="B643" i="8" s="1"/>
  <c r="B642" i="8"/>
  <c r="B641" i="8"/>
  <c r="B640" i="8"/>
  <c r="B639" i="8"/>
  <c r="B637" i="8"/>
  <c r="B636" i="8"/>
  <c r="B635" i="8"/>
  <c r="B634" i="8"/>
  <c r="B633" i="8"/>
  <c r="B632" i="8"/>
  <c r="B631" i="8"/>
  <c r="A73" i="8"/>
  <c r="B628" i="8" s="1"/>
  <c r="B638" i="8" l="1"/>
  <c r="A19" i="8"/>
  <c r="A22" i="8" l="1"/>
  <c r="A29" i="8" s="1"/>
  <c r="A34" i="8" s="1"/>
  <c r="A39" i="8" s="1"/>
  <c r="A46" i="8" s="1"/>
  <c r="A49" i="8" s="1"/>
  <c r="A52" i="8" l="1"/>
  <c r="A54" i="8" s="1"/>
  <c r="A57" i="8" s="1"/>
  <c r="A59" i="8" l="1"/>
  <c r="A62" i="8" l="1"/>
  <c r="A64" i="8" s="1"/>
  <c r="A66" i="8" l="1"/>
  <c r="A69" i="8" s="1"/>
  <c r="A71" i="8" s="1"/>
  <c r="A76" i="8" s="1"/>
  <c r="A78" i="8" s="1"/>
  <c r="A81" i="8" l="1"/>
  <c r="A83" i="8" s="1"/>
  <c r="A85" i="8" s="1"/>
  <c r="A87" i="8" s="1"/>
  <c r="A89" i="8" l="1"/>
  <c r="A91" i="8" l="1"/>
  <c r="A96" i="8" s="1"/>
  <c r="A98" i="8" l="1"/>
  <c r="A100" i="8" l="1"/>
  <c r="A102" i="8" s="1"/>
  <c r="A104" i="8" s="1"/>
  <c r="A106" i="8" l="1"/>
  <c r="A108" i="8" s="1"/>
  <c r="A111" i="8" s="1"/>
  <c r="A113" i="8" l="1"/>
  <c r="A115" i="8" s="1"/>
  <c r="A118" i="8" s="1"/>
  <c r="A120" i="8" l="1"/>
  <c r="A122" i="8" s="1"/>
  <c r="A124" i="8" l="1"/>
  <c r="A127" i="8" s="1"/>
  <c r="A129" i="8" s="1"/>
  <c r="A131" i="8" s="1"/>
  <c r="A133" i="8"/>
  <c r="A137" i="8" s="1"/>
  <c r="A139" i="8" s="1"/>
  <c r="A143" i="8" s="1"/>
  <c r="A145" i="8" s="1"/>
  <c r="A147" i="8" s="1"/>
  <c r="A149" i="8" s="1"/>
  <c r="A151" i="8" s="1"/>
  <c r="A153" i="8" s="1"/>
  <c r="A155" i="8" s="1"/>
  <c r="A157" i="8" s="1"/>
  <c r="A159" i="8" s="1"/>
  <c r="A161" i="8" s="1"/>
  <c r="A163" i="8" s="1"/>
  <c r="A165" i="8" s="1"/>
  <c r="A167" i="8" s="1"/>
  <c r="A169" i="8" s="1"/>
  <c r="A173" i="8" s="1"/>
  <c r="A175" i="8" s="1"/>
  <c r="A177" i="8" s="1"/>
  <c r="A179" i="8" s="1"/>
  <c r="A181" i="8" s="1"/>
  <c r="A183" i="8" s="1"/>
  <c r="A185" i="8" s="1"/>
  <c r="A187" i="8" s="1"/>
  <c r="A189" i="8" s="1"/>
  <c r="A193" i="8" s="1"/>
  <c r="A196" i="8" s="1"/>
  <c r="A198" i="8" s="1"/>
  <c r="A201" i="8" s="1"/>
  <c r="A203" i="8" s="1"/>
  <c r="A205" i="8" s="1"/>
  <c r="A208" i="8" s="1"/>
  <c r="A210" i="8" s="1"/>
  <c r="A212" i="8" s="1"/>
  <c r="A214" i="8" s="1"/>
  <c r="A216" i="8" s="1"/>
  <c r="A218" i="8" s="1"/>
  <c r="A220" i="8" s="1"/>
  <c r="A222" i="8" s="1"/>
  <c r="A224" i="8" s="1"/>
  <c r="A226" i="8" s="1"/>
  <c r="A229" i="8" s="1"/>
  <c r="A232" i="8" s="1"/>
  <c r="A234" i="8" s="1"/>
  <c r="A236" i="8" s="1"/>
  <c r="A238" i="8" s="1"/>
  <c r="A240" i="8" s="1"/>
  <c r="A242" i="8" s="1"/>
  <c r="A244" i="8" s="1"/>
  <c r="A246" i="8" s="1"/>
  <c r="A248" i="8" s="1"/>
  <c r="A250" i="8" s="1"/>
  <c r="A252" i="8" s="1"/>
  <c r="A254" i="8" s="1"/>
  <c r="A256" i="8" s="1"/>
  <c r="A258" i="8" s="1"/>
  <c r="A260" i="8" s="1"/>
  <c r="A262" i="8" s="1"/>
  <c r="A264" i="8" s="1"/>
  <c r="A266" i="8" s="1"/>
  <c r="A268" i="8" s="1"/>
  <c r="A275" i="8" s="1"/>
  <c r="A278" i="8" s="1"/>
  <c r="A280" i="8" s="1"/>
  <c r="A282" i="8" s="1"/>
  <c r="A284" i="8" s="1"/>
  <c r="A286" i="8" s="1"/>
  <c r="A288" i="8" s="1"/>
  <c r="A290" i="8" s="1"/>
  <c r="A292" i="8" s="1"/>
  <c r="A294" i="8" s="1"/>
  <c r="A296" i="8" s="1"/>
  <c r="A299" i="8" s="1"/>
  <c r="A301" i="8" s="1"/>
  <c r="A303" i="8" s="1"/>
  <c r="A305" i="8" s="1"/>
  <c r="A307" i="8" s="1"/>
  <c r="A309" i="8" s="1"/>
  <c r="A311" i="8" s="1"/>
  <c r="A313" i="8" s="1"/>
  <c r="A315" i="8" s="1"/>
  <c r="A317" i="8" s="1"/>
  <c r="A320" i="8" s="1"/>
  <c r="A322" i="8" s="1"/>
  <c r="A324" i="8" s="1"/>
  <c r="A326" i="8" s="1"/>
  <c r="A329" i="8" s="1"/>
  <c r="A331" i="8" s="1"/>
  <c r="A333" i="8" s="1"/>
  <c r="A335" i="8" s="1"/>
  <c r="A337" i="8" s="1"/>
  <c r="A339" i="8" s="1"/>
  <c r="A341" i="8" s="1"/>
  <c r="A343" i="8" s="1"/>
  <c r="A345" i="8" s="1"/>
  <c r="A349" i="8" s="1"/>
  <c r="A351" i="8" s="1"/>
  <c r="A353" i="8" s="1"/>
  <c r="A355" i="8" s="1"/>
  <c r="A357" i="8" s="1"/>
  <c r="A359" i="8" s="1"/>
  <c r="A363" i="8" s="1"/>
  <c r="A365" i="8" s="1"/>
  <c r="A367" i="8" s="1"/>
  <c r="A369" i="8" s="1"/>
  <c r="A371" i="8" s="1"/>
  <c r="A373" i="8" s="1"/>
  <c r="A375" i="8" s="1"/>
  <c r="A377" i="8" s="1"/>
  <c r="A379" i="8" s="1"/>
  <c r="A383" i="8" s="1"/>
  <c r="A385" i="8" s="1"/>
  <c r="A387" i="8" s="1"/>
  <c r="A389" i="8" s="1"/>
  <c r="A391" i="8" s="1"/>
  <c r="A393" i="8" s="1"/>
  <c r="A395" i="8" s="1"/>
  <c r="A397" i="8" s="1"/>
  <c r="A399" i="8" s="1"/>
  <c r="A401" i="8" s="1"/>
  <c r="A403" i="8" s="1"/>
  <c r="A405" i="8" s="1"/>
  <c r="A407" i="8" s="1"/>
  <c r="A409" i="8" s="1"/>
  <c r="A411" i="8" s="1"/>
  <c r="A413" i="8" s="1"/>
  <c r="A415" i="8" s="1"/>
  <c r="A417" i="8" s="1"/>
  <c r="A421" i="8" s="1"/>
  <c r="A423" i="8" s="1"/>
  <c r="A425" i="8" s="1"/>
  <c r="A427" i="8" s="1"/>
  <c r="A429" i="8" s="1"/>
  <c r="A431" i="8" s="1"/>
  <c r="A433" i="8" s="1"/>
  <c r="A435" i="8" s="1"/>
  <c r="A437" i="8" s="1"/>
  <c r="A439" i="8" s="1"/>
  <c r="A443" i="8" s="1"/>
  <c r="A446" i="8" s="1"/>
  <c r="A448" i="8" s="1"/>
  <c r="A450" i="8" s="1"/>
  <c r="A452" i="8" s="1"/>
  <c r="A454" i="8" s="1"/>
  <c r="A456" i="8" s="1"/>
  <c r="A458" i="8" s="1"/>
  <c r="A461" i="8" s="1"/>
  <c r="A463" i="8" s="1"/>
  <c r="A466" i="8" s="1"/>
  <c r="A469" i="8" s="1"/>
  <c r="A472" i="8" s="1"/>
  <c r="A474" i="8" s="1"/>
  <c r="A476" i="8" s="1"/>
  <c r="A478" i="8" s="1"/>
  <c r="A480" i="8" s="1"/>
  <c r="A482" i="8" s="1"/>
  <c r="A484" i="8" s="1"/>
  <c r="A486" i="8" s="1"/>
  <c r="A489" i="8" s="1"/>
  <c r="A491" i="8" s="1"/>
  <c r="A493" i="8" s="1"/>
  <c r="A495" i="8" s="1"/>
  <c r="A497" i="8" s="1"/>
  <c r="A499" i="8" s="1"/>
  <c r="A501" i="8" s="1"/>
  <c r="A503" i="8" s="1"/>
  <c r="A506" i="8" s="1"/>
  <c r="A509" i="8" s="1"/>
  <c r="A511" i="8" s="1"/>
  <c r="A513" i="8" s="1"/>
  <c r="A515" i="8" s="1"/>
  <c r="A518" i="8" s="1"/>
  <c r="A521" i="8" s="1"/>
  <c r="A523" i="8" s="1"/>
  <c r="A525" i="8" s="1"/>
  <c r="A530" i="8" s="1"/>
  <c r="A533" i="8" s="1"/>
  <c r="A535" i="8" s="1"/>
  <c r="A538" i="8" s="1"/>
  <c r="A541" i="8" s="1"/>
  <c r="A543" i="8" s="1"/>
  <c r="A546" i="8" s="1"/>
  <c r="A548" i="8" s="1"/>
  <c r="A551" i="8" s="1"/>
  <c r="A554" i="8" s="1"/>
  <c r="A556" i="8" s="1"/>
  <c r="A558" i="8" s="1"/>
  <c r="A561" i="8" s="1"/>
  <c r="A563" i="8" s="1"/>
  <c r="A565" i="8" s="1"/>
  <c r="A568" i="8" s="1"/>
  <c r="A572" i="8" s="1"/>
  <c r="A574" i="8" s="1"/>
  <c r="A576" i="8" s="1"/>
  <c r="A580" i="8" s="1"/>
  <c r="A584" i="8" l="1"/>
  <c r="A586" i="8" s="1"/>
  <c r="A588" i="8" l="1"/>
  <c r="A590" i="8" s="1"/>
  <c r="A592" i="8" s="1"/>
  <c r="A594" i="8" s="1"/>
  <c r="A598" i="8" s="1"/>
  <c r="A600" i="8" s="1"/>
  <c r="A602" i="8" s="1"/>
  <c r="A604" i="8" s="1"/>
  <c r="A606" i="8" s="1"/>
  <c r="A608" i="8" s="1"/>
  <c r="A610" i="8" s="1"/>
  <c r="A612" i="8" s="1"/>
  <c r="A614" i="8" s="1"/>
  <c r="A616" i="8" s="1"/>
  <c r="A618" i="8" l="1"/>
  <c r="A620" i="8" s="1"/>
  <c r="A622" i="8" s="1"/>
</calcChain>
</file>

<file path=xl/sharedStrings.xml><?xml version="1.0" encoding="utf-8"?>
<sst xmlns="http://schemas.openxmlformats.org/spreadsheetml/2006/main" count="891" uniqueCount="377">
  <si>
    <t>M3</t>
  </si>
  <si>
    <t>M2</t>
  </si>
  <si>
    <t>U</t>
  </si>
  <si>
    <t>Ml</t>
  </si>
  <si>
    <t>Désignations des ouvrages</t>
  </si>
  <si>
    <t>Quantité CPS</t>
  </si>
  <si>
    <t>P.U (H.TVA) en Dhs</t>
  </si>
  <si>
    <t>le mètre cube: ………………………………………………………………………………….</t>
  </si>
  <si>
    <t xml:space="preserve">Gros béton </t>
  </si>
  <si>
    <t>le mètre carré: ………………………………………………………………………………….</t>
  </si>
  <si>
    <t>le mètre linéaire : ………………………………………………………………………………….</t>
  </si>
  <si>
    <t xml:space="preserve">Béton pour béton armé pour tout ouvrage en fondations </t>
  </si>
  <si>
    <t>Armatures à haute adhérence pour béton armé en fondations (Fe E500)</t>
  </si>
  <si>
    <t>le kilogramme : ………………………………………………………………………………….</t>
  </si>
  <si>
    <t>kg</t>
  </si>
  <si>
    <t>Béton pour béton arme en élévation</t>
  </si>
  <si>
    <t>Armatures à haute adhérence pour béton arme en élévation (Fe E500)</t>
  </si>
  <si>
    <t xml:space="preserve">Enduit intérieur au mortier de ciment </t>
  </si>
  <si>
    <t xml:space="preserve">Enduit extérieur au mortier de ciment </t>
  </si>
  <si>
    <t>BORDEREAUX DES PRIX - DETAIL ESTIMATIF</t>
  </si>
  <si>
    <t>RECAPITULATION  </t>
  </si>
  <si>
    <t>Décapage dans tous terrains y/c évacuation à la décharge publique d'épaisseur 0,25m</t>
  </si>
  <si>
    <t>Prix n°</t>
  </si>
  <si>
    <t>P.T (H.TVA) en Dhs</t>
  </si>
  <si>
    <t xml:space="preserve">A/ LOT : GROS ŒUVRES </t>
  </si>
  <si>
    <t>IV/ASSAINISSEMENT</t>
  </si>
  <si>
    <t xml:space="preserve">Canalisation en PVC serie I pour évacuation y compris terrassements  </t>
  </si>
  <si>
    <t xml:space="preserve">a  </t>
  </si>
  <si>
    <t>P.V.C Série I de diam  200 mm</t>
  </si>
  <si>
    <t>le mètre linéaire : ………………………..………………………………………………………………………………….</t>
  </si>
  <si>
    <t>ML</t>
  </si>
  <si>
    <t xml:space="preserve">b  </t>
  </si>
  <si>
    <t xml:space="preserve">c  </t>
  </si>
  <si>
    <t>P.V.C Série I de diam  315 mm</t>
  </si>
  <si>
    <t>P.V.C Série I de diam  400 mm</t>
  </si>
  <si>
    <t>Regard pour évacuation  y/c terrassement et tampon :</t>
  </si>
  <si>
    <t>l'unité : …………………………...…....…………….…………………………………..</t>
  </si>
  <si>
    <t>Regards visitable de 0,50x0,50 m²</t>
  </si>
  <si>
    <t>Regards visitable de 0,60x0,60 m²</t>
  </si>
  <si>
    <t>Regard pour évacuation  y/c terrassement</t>
  </si>
  <si>
    <t>Regards visitable de 0,80x0,80 m²</t>
  </si>
  <si>
    <t>Regards visitable de 1,00x1,00 m²</t>
  </si>
  <si>
    <t>Cadres et tampons ou grilles en fonte ductile D400</t>
  </si>
  <si>
    <t>Cadre et tampon en fonte ductile D400 de 0,80 x 0,80 m²</t>
  </si>
  <si>
    <t>Cadre et tampon en fonte ductile D400 de 1,00 x 1,00 m²</t>
  </si>
  <si>
    <t>Cadre et grille en fonte ductile D400 de 1,00 x 1,00 m²</t>
  </si>
  <si>
    <t>l'ensemble : …………………………...…....…………….………………..…………..</t>
  </si>
  <si>
    <t>ENS</t>
  </si>
  <si>
    <t>l'ensemble : …………………………...…....…………….………………..………</t>
  </si>
  <si>
    <t>Controleur de defaut des cables MT</t>
  </si>
  <si>
    <t>Liaison moyenne tension</t>
  </si>
  <si>
    <t>Transformateur MT/BT de puissance 160 KVA</t>
  </si>
  <si>
    <t>Liaison basse tension</t>
  </si>
  <si>
    <t>Equipements annexes</t>
  </si>
  <si>
    <t>Verrouillage</t>
  </si>
  <si>
    <t>l'unité : …………………………...…....…………….………………..…………..</t>
  </si>
  <si>
    <t>Eclairage et prises du poste de transformation</t>
  </si>
  <si>
    <t>Comptage BT</t>
  </si>
  <si>
    <t>Compensation fixe de l’energie reactive</t>
  </si>
  <si>
    <t>Disjoncteur BT debrochable</t>
  </si>
  <si>
    <t>Groupe electrogène de puissance 100 KVA</t>
  </si>
  <si>
    <t xml:space="preserve">Echappement   </t>
  </si>
  <si>
    <t xml:space="preserve">Inverseur automatique  et liaison électrique   </t>
  </si>
  <si>
    <t>Capotage d'insonorisation</t>
  </si>
  <si>
    <t>Stockage de gasoil</t>
  </si>
  <si>
    <t>ARMOIRE - TABLEAU GENERAL BASSE TENSION</t>
  </si>
  <si>
    <t>Tableau general basse tension normal TGBT-N</t>
  </si>
  <si>
    <t>Tableau general basse tension normal/secours TGBT-N/S</t>
  </si>
  <si>
    <t>Tableau general basse tension ondule TGBT-O</t>
  </si>
  <si>
    <t xml:space="preserve">Tableaux éléctriques divisionnaires </t>
  </si>
  <si>
    <t>Tableau éléctrique Climatisation zone Laboratoires  (TN4)</t>
  </si>
  <si>
    <t>Tableau éléctrique normale Extérieur  (TN8)</t>
  </si>
  <si>
    <t>Tableau éléctrique ondule Administration RDC  (TO1)</t>
  </si>
  <si>
    <t>Tableau éléctrique ondule Administration ETAGE 1  (TO2)</t>
  </si>
  <si>
    <t xml:space="preserve">ALIMENTATION STATIQUE SANS INTERRUPTION (ASI) </t>
  </si>
  <si>
    <t>Onduleur de 20 KVA</t>
  </si>
  <si>
    <t>CABLES ELECTRIQUES DE DISTRIBUTION BT</t>
  </si>
  <si>
    <t>U1000 RVFV – 1 x 120 mm²</t>
  </si>
  <si>
    <t>le mètre linéaire : ………………………..……………………………………………</t>
  </si>
  <si>
    <t>U1000 RVFV – 1 x 70 mm² V/J</t>
  </si>
  <si>
    <t>U1000 RVFV – 1 x 50 mm² V/J</t>
  </si>
  <si>
    <t>U1000  RO2V – 5 x 25 mm²</t>
  </si>
  <si>
    <t>U1000  RO2V – 5 x 16 mm²</t>
  </si>
  <si>
    <t>U1000  RO2V – 5 x 10 mm²</t>
  </si>
  <si>
    <t xml:space="preserve">U1000  RVFV – 3 x 6 mm² </t>
  </si>
  <si>
    <t xml:space="preserve">U1000  RVFV – 3 x 4 mm² </t>
  </si>
  <si>
    <t>CHEMINS DE CABLES</t>
  </si>
  <si>
    <t>Chemin de câbles  200x60 mm</t>
  </si>
  <si>
    <t>Chemin de cables  100x60 mm</t>
  </si>
  <si>
    <t>DISTRIBUTION ECLAIRAGE</t>
  </si>
  <si>
    <t>Foyer lumineux simple allumage</t>
  </si>
  <si>
    <t>Foyer volet roulant</t>
  </si>
  <si>
    <t>Foyer lumineux supplémentaire</t>
  </si>
  <si>
    <t>Foyer prise de courant normal 2x16A  - 2P+T</t>
  </si>
  <si>
    <t xml:space="preserve">Foyer prise de courant forcé  - 2P+T  </t>
  </si>
  <si>
    <t xml:space="preserve">Foyer prise de courant 2x16A  - 2P+T étanche </t>
  </si>
  <si>
    <t>Foyer Prise TV</t>
  </si>
  <si>
    <t>Cable HDMI 10m</t>
  </si>
  <si>
    <t>LUSTRERIE</t>
  </si>
  <si>
    <t>Luminaire carree  LED</t>
  </si>
  <si>
    <t>Luminaire spot fixe LED</t>
  </si>
  <si>
    <t>Luminaire spot étanche LED</t>
  </si>
  <si>
    <t>Luminaire plafonnier LED</t>
  </si>
  <si>
    <t>Applique LED</t>
  </si>
  <si>
    <t>Applique LED étanche</t>
  </si>
  <si>
    <t xml:space="preserve">Luminaire rectangulaire LED </t>
  </si>
  <si>
    <t>Luminaire suspendu pour logement</t>
  </si>
  <si>
    <t>Luminaire suspendu pour hall</t>
  </si>
  <si>
    <t>Reglette lavabo LED</t>
  </si>
  <si>
    <t>ECLAIRAGE DE SECURITE</t>
  </si>
  <si>
    <t>Bloc autonome de securite 70 lumens</t>
  </si>
  <si>
    <t>Télécomande de mise en repos</t>
  </si>
  <si>
    <t>Data show</t>
  </si>
  <si>
    <t xml:space="preserve">Ecran motorise </t>
  </si>
  <si>
    <t>RESEAU EXTERIEUR</t>
  </si>
  <si>
    <t>Tranchée normale à plusieur circuits</t>
  </si>
  <si>
    <t>Tranchée traversé à plusieur circuits</t>
  </si>
  <si>
    <t>Gaine double paroi anneles ø 75-110 mm</t>
  </si>
  <si>
    <t>Gaine double paroi anneles ø 125-160 mm</t>
  </si>
  <si>
    <t>Candelabre extérieur 3m avec luminaire LED</t>
  </si>
  <si>
    <t>Camera IP fixe dome interieure jour/nuit WDR</t>
  </si>
  <si>
    <t>Camera IP exterieure jour/nuit WDR</t>
  </si>
  <si>
    <t>Moniteur de visualisation LED avec support</t>
  </si>
  <si>
    <t>Poste de visualisation LED avec support</t>
  </si>
  <si>
    <t>Controle d’acces pour local serveur</t>
  </si>
  <si>
    <t>Detecteur optique de fumee adressable</t>
  </si>
  <si>
    <t>Detecteur thermovelocimetrique d'incendie adressable</t>
  </si>
  <si>
    <t>Indicateur  d'action</t>
  </si>
  <si>
    <t>Avertisseur sonore</t>
  </si>
  <si>
    <t>Panneau des plans d'évacuation</t>
  </si>
  <si>
    <t>le mètre carré : ………………………..……………………………………………………</t>
  </si>
  <si>
    <t xml:space="preserve">Cable multipaire de 28 paires </t>
  </si>
  <si>
    <t>le mètre linéaire : ………………………..…………………………………………………</t>
  </si>
  <si>
    <t xml:space="preserve">Cable multipaire de 14 paires </t>
  </si>
  <si>
    <t>Armoire repartiteur informatique 42U</t>
  </si>
  <si>
    <t>Armoire sous-repartiteur informatique 24U</t>
  </si>
  <si>
    <t>Armoire sous-repartiteur informatique 12U</t>
  </si>
  <si>
    <t>Cable fibre optique multimode  6 brins</t>
  </si>
  <si>
    <t>Tiroir optique  24 connecteurs</t>
  </si>
  <si>
    <t>Tiroir optique  12 connecteurs</t>
  </si>
  <si>
    <t>Jarretiere optique duplex sc</t>
  </si>
  <si>
    <t>Cable de distribution 4 paires CAT 6A U/FTP</t>
  </si>
  <si>
    <t>le mètre linéaire : ………………………..………………………………………………</t>
  </si>
  <si>
    <t>Panneau de brassage 24 ports CAT 6A</t>
  </si>
  <si>
    <t>Panneau de brassage 16 ports CAT 6A</t>
  </si>
  <si>
    <t>Prise informatique RJ45</t>
  </si>
  <si>
    <t>Cordons de brassage U/FTP CAT 6A</t>
  </si>
  <si>
    <t>Cordons de liaison  U/FTP CAT 6A</t>
  </si>
  <si>
    <t>l'ensemble : ………………………..…………………………………………………….</t>
  </si>
  <si>
    <t>Boitier arret de gaz</t>
  </si>
  <si>
    <t>Detecteur conventionnel optique de fumee</t>
  </si>
  <si>
    <t>Detecteur conventionnel thermo velocimetrique</t>
  </si>
  <si>
    <t>Affiche lumineuse "extinction feu"</t>
  </si>
  <si>
    <t>Affiche lumineuse/sonore "evacuation immediate"</t>
  </si>
  <si>
    <t>Affichage numérique de température et humidité du local technique</t>
  </si>
  <si>
    <t>l'ensemble : …………………………...…....…………….…………………………………..</t>
  </si>
  <si>
    <t>Système d'evacuation des gaz</t>
  </si>
  <si>
    <t>Event de surpression</t>
  </si>
  <si>
    <t>Dalle perforee</t>
  </si>
  <si>
    <t>ALIMENTATION EN PEHD PN16</t>
  </si>
  <si>
    <t>PEHD Ø25</t>
  </si>
  <si>
    <t>PEHD Ø32</t>
  </si>
  <si>
    <t>PEHD Ø63</t>
  </si>
  <si>
    <t>Vannes d'arrêt tous diametres</t>
  </si>
  <si>
    <t>DISTRIBUTION EN TUBE PPR PN16</t>
  </si>
  <si>
    <t>PPR  Ø32</t>
  </si>
  <si>
    <t>Vannes d'arret en PPR PN16 tous diametres</t>
  </si>
  <si>
    <t>COLLECTEUR DE DISTRIBUTION ET COFFRET</t>
  </si>
  <si>
    <t>DESCENTE D'EVACUATION EN TUBE ( PVC)</t>
  </si>
  <si>
    <t>PVC  Ø75</t>
  </si>
  <si>
    <t>APPAREILS SANITAIRES</t>
  </si>
  <si>
    <t xml:space="preserve">WC a l'anglaise </t>
  </si>
  <si>
    <t>Vasque a encastrer sur table</t>
  </si>
  <si>
    <t>Lavabo sur colonne</t>
  </si>
  <si>
    <t>Equipements de douche</t>
  </si>
  <si>
    <t>Evier de cuisine a deux bacs en inox</t>
  </si>
  <si>
    <t xml:space="preserve">Siege de wc a l'anglaise pour P.M.R </t>
  </si>
  <si>
    <t>Lave main pour P.M.R</t>
  </si>
  <si>
    <t>ACCESSOIRES SANITAIRE</t>
  </si>
  <si>
    <t>Douchette pour WC</t>
  </si>
  <si>
    <t>Distributeur de savon liquide</t>
  </si>
  <si>
    <t>Glace en verre poli</t>
  </si>
  <si>
    <t>Porte papier</t>
  </si>
  <si>
    <t xml:space="preserve">Sèche main </t>
  </si>
  <si>
    <t>Siphon de sol</t>
  </si>
  <si>
    <t xml:space="preserve">Crapaudine </t>
  </si>
  <si>
    <t>Antibelier</t>
  </si>
  <si>
    <t>PRODUCTION EAU CHAUDE</t>
  </si>
  <si>
    <t>Chauffe eau electrique instantané</t>
  </si>
  <si>
    <t>EXTERIEUR</t>
  </si>
  <si>
    <t xml:space="preserve">Robinet de puisage </t>
  </si>
  <si>
    <t>Bouche d'arrosage</t>
  </si>
  <si>
    <t>L'unité : …………………………...…....……………………………………..….………</t>
  </si>
  <si>
    <t>Equipements de la bâche à eau incendie</t>
  </si>
  <si>
    <t>Surpresseur de l'eau incendie</t>
  </si>
  <si>
    <t>PROTECTION INCENDIE</t>
  </si>
  <si>
    <t>EXTINCTEUR</t>
  </si>
  <si>
    <t xml:space="preserve">Extincteur à eau pulverise de 6l </t>
  </si>
  <si>
    <t>Extincteur à poudre polyvalente de 6 kg</t>
  </si>
  <si>
    <t>Extincteur CO2 de 6 kg</t>
  </si>
  <si>
    <t>I-CLIMATISATION</t>
  </si>
  <si>
    <t>CIRCUITS ET COMMANDE</t>
  </si>
  <si>
    <t xml:space="preserve">Commande centralisé de climatisation </t>
  </si>
  <si>
    <t>MONO-SPLIT SYSTÈME MURAL</t>
  </si>
  <si>
    <t>Split système mural 9 000 BTU</t>
  </si>
  <si>
    <t>MONO-SPLIT SYSTÈME MURAL FROID SEUL</t>
  </si>
  <si>
    <t>Split système mural froid seul 18 000 BTU</t>
  </si>
  <si>
    <t>Split système mural froid seul 24 000 BTU</t>
  </si>
  <si>
    <t>SPLIT SYSTÈME GAINABLE</t>
  </si>
  <si>
    <t>Gaine de souflage calorufigee  Ø 250</t>
  </si>
  <si>
    <t>II-VENTILATION</t>
  </si>
  <si>
    <t xml:space="preserve">Bouche d'extraction réglable </t>
  </si>
  <si>
    <t>EQUIPEMENTS DE VENTILATION</t>
  </si>
  <si>
    <t>Ventilateur de gaine VMC</t>
  </si>
  <si>
    <t>Registre volet de réglage</t>
  </si>
  <si>
    <t>Clapet coupe-feu</t>
  </si>
  <si>
    <t>CONDUITES DE VENTILATION</t>
  </si>
  <si>
    <t>Gaine rigide spiralée  Ø 100</t>
  </si>
  <si>
    <t>le mètre linéaire : ………………………..………………………………………</t>
  </si>
  <si>
    <t>Gaine rigide spiralée  Ø 125</t>
  </si>
  <si>
    <t>Grille d'extraction et air neuf carrée</t>
  </si>
  <si>
    <t>DIVERS</t>
  </si>
  <si>
    <t>Exutoire de désenfumage 1m²</t>
  </si>
  <si>
    <t xml:space="preserve">Branchement au réseau d’assainissement </t>
  </si>
  <si>
    <t>Branchement au reseau eau potable et incendie</t>
  </si>
  <si>
    <t xml:space="preserve">TOTAL H.T </t>
  </si>
  <si>
    <t>TVA 20%</t>
  </si>
  <si>
    <t xml:space="preserve">TOTAL T.T.C </t>
  </si>
  <si>
    <t>I/ TERRASSEMENT</t>
  </si>
  <si>
    <t>II/ TRAVAUX EN FONDATIONS</t>
  </si>
  <si>
    <t>VI/ BETON ARME EN ELEVATION</t>
  </si>
  <si>
    <t>VII/ MACONNERIE EN ELEVATION</t>
  </si>
  <si>
    <t>VIII/ ENDUITS EXTERIEURS, INTERIEURS</t>
  </si>
  <si>
    <t>III/ BETON ARME EN FONDATIONS</t>
  </si>
  <si>
    <t>IX/ DIVERS</t>
  </si>
  <si>
    <t>M²</t>
  </si>
  <si>
    <t>Pavée autobloquant au sol</t>
  </si>
  <si>
    <t>A - MENUISERIES BOIS</t>
  </si>
  <si>
    <t>Portes isoplanes en bois chêne</t>
  </si>
  <si>
    <t>B - MENUISERIES ALUMINIUM</t>
  </si>
  <si>
    <t>Porte métallique barreaudée</t>
  </si>
  <si>
    <t>Portail métallique barreaudé coulissant</t>
  </si>
  <si>
    <t>Grilles Métalliques de protection</t>
  </si>
  <si>
    <t>Garde-corps en inox pour escalier et terrasse</t>
  </si>
  <si>
    <t>Faux plafonds en staff lisse y compris joint creux</t>
  </si>
  <si>
    <t>Faux plafond modulaire</t>
  </si>
  <si>
    <t>Peinture Vinylique Extérieur</t>
  </si>
  <si>
    <t>Peinture Vinylique sur Murs Intérieurs et Plafonds</t>
  </si>
  <si>
    <t>Peinture Glycérophtalique Laquée sur Murs et Plafonds</t>
  </si>
  <si>
    <t>Peinture Glycérophtalique Laquée sur Fer</t>
  </si>
  <si>
    <t xml:space="preserve">Fourniture et mise en œuvre de terre végétale </t>
  </si>
  <si>
    <t xml:space="preserve">Fourniture et mise en œuvre de gazon naturel </t>
  </si>
  <si>
    <t>Fourniture et mise en œuvre des palmiers du pays</t>
  </si>
  <si>
    <t>Palmier Robellini</t>
  </si>
  <si>
    <t>Arbre ficus starlight</t>
  </si>
  <si>
    <t>Cactus boule</t>
  </si>
  <si>
    <t>Cactus</t>
  </si>
  <si>
    <t>Terreau et tourbe</t>
  </si>
  <si>
    <t>Bordure de jardiniere</t>
  </si>
  <si>
    <t>Bordure de trottoir type T3</t>
  </si>
  <si>
    <t>Revêtement en bêton strie dose a 350 kg de ciment de 15cm d'épaisseur légèrement arme # t ø 6 e=15cm pour chaussée carrossable</t>
  </si>
  <si>
    <t>Plante geraniome</t>
  </si>
  <si>
    <t xml:space="preserve"> REVETEMENTS SOL ET MUR</t>
  </si>
  <si>
    <t>REVETEMENT DE SOL EN MARBRE</t>
  </si>
  <si>
    <t>C-MENUISERIE METALLIQUE</t>
  </si>
  <si>
    <t xml:space="preserve">Palmier Phoenix petite taille </t>
  </si>
  <si>
    <r>
      <t>m</t>
    </r>
    <r>
      <rPr>
        <sz val="12"/>
        <rFont val="Arial Narrow"/>
        <family val="2"/>
      </rPr>
      <t>²</t>
    </r>
  </si>
  <si>
    <r>
      <t>m</t>
    </r>
    <r>
      <rPr>
        <sz val="12"/>
        <rFont val="Arial Narrow"/>
        <family val="2"/>
      </rPr>
      <t>³</t>
    </r>
  </si>
  <si>
    <r>
      <t>M</t>
    </r>
    <r>
      <rPr>
        <sz val="12"/>
        <rFont val="Arial Narrow"/>
        <family val="2"/>
      </rPr>
      <t>³</t>
    </r>
  </si>
  <si>
    <t>Poteau d’incendie y compris raccordement</t>
  </si>
  <si>
    <t>Dallage peripherique de 0,10m d’epaisseur y compris aciers</t>
  </si>
  <si>
    <t>V/ DALLAGES</t>
  </si>
  <si>
    <t>Porte coupe-feu 1h</t>
  </si>
  <si>
    <t>Porte Coupe-feu 1/2h</t>
  </si>
  <si>
    <t>Porte Coupe-feu 2h</t>
  </si>
  <si>
    <t>Mur en brique creuses de 15 cm (12T)</t>
  </si>
  <si>
    <t>Mur en brique creuses de 10 cm (8T)</t>
  </si>
  <si>
    <t>Renformis en béton maigre y/c chape lissée ou bouchardée pour  placards, placard sous paillasse, etc.</t>
  </si>
  <si>
    <t>Dallage en béton en fibre polypropylène teinte dans la masse y compris couche de tout-venant sélectionné de 20cm</t>
  </si>
  <si>
    <t>Porte pare-flamme 1/2H</t>
  </si>
  <si>
    <t>Portes de placard isoplane Y compris étagères</t>
  </si>
  <si>
    <t>Comptoir de réception</t>
  </si>
  <si>
    <t>Portes coulissante en aluminium à ouverture automatique</t>
  </si>
  <si>
    <t>Mur rideau en aluminium</t>
  </si>
  <si>
    <t>Verrière d'éclairage</t>
  </si>
  <si>
    <t>Eclairage et prises du local de groupe electrogene</t>
  </si>
  <si>
    <t>Liaison équipotentielle secondaire</t>
  </si>
  <si>
    <t>Tableau éléctrique ondule Salle laboratoire  (TO3)</t>
  </si>
  <si>
    <t>Tableau éléctrique ondule Salle laboratoire  (TO4)</t>
  </si>
  <si>
    <t>Tableau éléctrique ondule Salle laboratoire  (TO5)</t>
  </si>
  <si>
    <t>Tableau éléctrique ondule Salle laboratoire  (TO6)</t>
  </si>
  <si>
    <t>Tableau éléctrique ondule Salle laboratoire  (TO7)</t>
  </si>
  <si>
    <t>Switch fédérateur 24 ports SFP+</t>
  </si>
  <si>
    <t>Switch 24 ports 10/100/1000 POE+</t>
  </si>
  <si>
    <t>Switch 16 ports 10/100/1000 POE+</t>
  </si>
  <si>
    <t>Gaine de souflage calorufigee Ø 100 à Ø 200</t>
  </si>
  <si>
    <t>Branchement au réseau informatique/informatique</t>
  </si>
  <si>
    <t>Alimentation equipements de la bâche à eau incendie</t>
  </si>
  <si>
    <t>Alimentation split-système</t>
  </si>
  <si>
    <t>Alimentation armoire serveur</t>
  </si>
  <si>
    <t>Alimentation répartiteur général</t>
  </si>
  <si>
    <t>Alimentation sous répartiteur</t>
  </si>
  <si>
    <t>Alimentation ventilateur de gaine vmc</t>
  </si>
  <si>
    <t>Alimentation hotte d'extraction</t>
  </si>
  <si>
    <t>Alimentation sèche-main</t>
  </si>
  <si>
    <t xml:space="preserve">Cellule interrupteur MT : arrivee et depart         </t>
  </si>
  <si>
    <t>Cellule MT de protection du transformateur</t>
  </si>
  <si>
    <t>Tableau éléctrique normale/secours  zone laboratoire (TNS9)</t>
  </si>
  <si>
    <t>U1000 RVFV – 1 x 95 mm²</t>
  </si>
  <si>
    <t>Foyer prise de courant 3x20A 3P+N+T</t>
  </si>
  <si>
    <t>Commande et controle non-arrêt ascenseur</t>
  </si>
  <si>
    <t>Commande et controle exutoire</t>
  </si>
  <si>
    <t xml:space="preserve">Commande et controle arrêt climatisation et VMC </t>
  </si>
  <si>
    <t xml:space="preserve">U1000  RO2V – 3 x 6 mm² </t>
  </si>
  <si>
    <t>TERRE TECHNIQUE</t>
  </si>
  <si>
    <t>l'ensemble : …………………………...…....…………….………………..……..</t>
  </si>
  <si>
    <t>Luminaire sur façade</t>
  </si>
  <si>
    <t>Projecteur étanche au sol</t>
  </si>
  <si>
    <t>Spot au sol étanche</t>
  </si>
  <si>
    <t>l'ensemble : …………………………...…....…………….………………..……</t>
  </si>
  <si>
    <t>Programmation et mise en service et mise en conformité de l'installation de détection incendie existante conformément au CPS et aux normes en vigueur</t>
  </si>
  <si>
    <t>Vérification et réparation et mise en conformité de l'installation de plomberie sanitaire et protection incendie existante conformément au CPS et aux normes en vigueur</t>
  </si>
  <si>
    <t>Vérification, réparation et mise service et mise en conformité de l'installation de climatisation, ventilation existante conformément au CPS et aux normes en vigueur</t>
  </si>
  <si>
    <t>Grille de caniveau pour évacuation des eaux</t>
  </si>
  <si>
    <t>Couverture de coffret en plastique</t>
  </si>
  <si>
    <t xml:space="preserve">B/ LOT REVETEMENTS </t>
  </si>
  <si>
    <t>D/ FAUX PLAFONDS</t>
  </si>
  <si>
    <t>E/ LOT : POSTE DE TRANSFORMATION MT/BT</t>
  </si>
  <si>
    <t>F/ LOT : GROUPE ELECTROGENE</t>
  </si>
  <si>
    <t>G/ LOT : ELECTRICITE COURANT FORT</t>
  </si>
  <si>
    <t xml:space="preserve">H/ LOT : SYSTÈME DE VIDEOSURVEILLENCE ET CONTRÔLE D'ACCES </t>
  </si>
  <si>
    <t>I/ LOT : DETECTION INCENDIE</t>
  </si>
  <si>
    <t>J/ LOT :  INFORMATIQUE ET TELEPHONIE</t>
  </si>
  <si>
    <t>K/ LOT :  SYSTÈME D'EXTINCTION AUTOMATIQUE DE LOCAL TECHNIQUE</t>
  </si>
  <si>
    <t>L/ LOT :  PLOMBERIE - SANITAIRE - PROTECTION INCENDIE</t>
  </si>
  <si>
    <t>M/ LOT : CLIMATISATION ET VENTILATION</t>
  </si>
  <si>
    <t>N/ LOT : BRANCHEMENT DIVERS</t>
  </si>
  <si>
    <t>O/ LOT : ASCENSEUR</t>
  </si>
  <si>
    <t>P/ LOT : PEINTURE</t>
  </si>
  <si>
    <t>Q/ LOT :AMENAGEMENT EXTERIEUR</t>
  </si>
  <si>
    <t>Foyer prise de courant ondulé 2x16A  - 2P+T</t>
  </si>
  <si>
    <t xml:space="preserve">PROJET D'ACHEVEMENT DE CONSTRUCTION DU BATIMENT DE LABORATOIRE NATIONAL DE L'ENERGIE ET DES MINES A CASABLANCA  </t>
  </si>
  <si>
    <t>U1000  RO2V – 5 x 16 mm² CR1</t>
  </si>
  <si>
    <t>Revêtement de sol en carreaux grès cérame 60x30 cm y compris seuils de porte  y/c Plinthe en carreau Grés cérame</t>
  </si>
  <si>
    <t>Revêtement de sol en carreau d'importation au Grés cérame antidérapant de 60/30 cm pour les sanitaires  y/c Plinthe en carreau Grés cérame</t>
  </si>
  <si>
    <t>Ponsage de revêtement de sol en marbre y/c plinthe tous type</t>
  </si>
  <si>
    <t>Structure métallique d'auvent en acier S235 galvanisé y/c habillage en tôle composite</t>
  </si>
  <si>
    <t>Vérification, réparation et mise en conformité de l'installation électrique CFO existante et complément des tableaux électrique conformément au CPS et aux normes en vigueur</t>
  </si>
  <si>
    <t>Câble nu en cuivre 28mm²</t>
  </si>
  <si>
    <t>Couche de fintion de peinture Vinylique sur Murs Intérieurs et Plafonds</t>
  </si>
  <si>
    <t>Vernis sur Bois</t>
  </si>
  <si>
    <t>Construction de regard de tirage 60x60x60</t>
  </si>
  <si>
    <t>Enregistreur video en reseau 32 channel</t>
  </si>
  <si>
    <t>PEHD Ø20</t>
  </si>
  <si>
    <t>PEHD Ø40</t>
  </si>
  <si>
    <t>PEHD Ø50</t>
  </si>
  <si>
    <t xml:space="preserve">Lave main a pédale en inox </t>
  </si>
  <si>
    <t>Démolition et dépose des ouvrages</t>
  </si>
  <si>
    <t>Poste asservis P.A</t>
  </si>
  <si>
    <t xml:space="preserve">Traitement des fissures </t>
  </si>
  <si>
    <t>le forfait</t>
  </si>
  <si>
    <t>F</t>
  </si>
  <si>
    <t xml:space="preserve">Enseigne principale </t>
  </si>
  <si>
    <t xml:space="preserve">Totem </t>
  </si>
  <si>
    <t xml:space="preserve">Plaques de signalisation </t>
  </si>
  <si>
    <t>Mat de drapeau</t>
  </si>
  <si>
    <t>D-SIGNALISATION</t>
  </si>
  <si>
    <t>Revêtement mural en marbre volubilis</t>
  </si>
  <si>
    <t>C/ MENUISERIES BOIS, ALUMINUIM ET METALLIQUE</t>
  </si>
  <si>
    <t>Thermostat individuel de VC gainable</t>
  </si>
  <si>
    <t>Ascenseur service simple 630KG</t>
  </si>
  <si>
    <t>Alimentation enseigne lumineuse</t>
  </si>
  <si>
    <t>Coffret d'extinction automatique FK-5-1-12</t>
  </si>
  <si>
    <t>Ensemble de reservoirs modulaires FK-5-1-12</t>
  </si>
  <si>
    <t>Complément de Genie civil, aménagement, ménuiseries métalliques et mise à la terre du local poste de transformation</t>
  </si>
  <si>
    <t>Complément du local de Genie civil, aménagement, ménuiseries métalliques et mise à la terre  du local groupe électrogène</t>
  </si>
  <si>
    <t>Faux plancher technique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</si>
</sst>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_F_-;\-* #,##0.00\ _F_-;_-* &quot;-&quot;??\ _F_-;_-@_-"/>
    <numFmt numFmtId="166" formatCode="_-* #,##0.00\ [$€-1]_-;\-* #,##0.00\ [$€-1]_-;_-* &quot;-&quot;??\ [$€-1]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Arial Narrow"/>
      <family val="2"/>
    </font>
    <font>
      <b/>
      <u/>
      <sz val="12"/>
      <name val="Arial Narrow"/>
      <family val="2"/>
    </font>
    <font>
      <b/>
      <u/>
      <sz val="12"/>
      <color rgb="FF0070C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i/>
      <sz val="12"/>
      <name val="Arial Narrow"/>
      <family val="2"/>
    </font>
    <font>
      <b/>
      <sz val="12"/>
      <color theme="1"/>
      <name val="Arial Narrow"/>
      <family val="2"/>
    </font>
    <font>
      <b/>
      <u/>
      <sz val="12"/>
      <color rgb="FF002060"/>
      <name val="Arial Narrow"/>
      <family val="2"/>
    </font>
    <font>
      <b/>
      <i/>
      <u/>
      <sz val="12"/>
      <name val="Arial Narrow"/>
      <family val="2"/>
    </font>
    <font>
      <b/>
      <sz val="12"/>
      <color rgb="FF00B050"/>
      <name val="Arial Narrow"/>
      <family val="2"/>
    </font>
    <font>
      <i/>
      <u/>
      <sz val="12"/>
      <name val="Arial Narrow"/>
      <family val="2"/>
    </font>
    <font>
      <sz val="12"/>
      <color rgb="FF00B050"/>
      <name val="Arial Narrow"/>
      <family val="2"/>
    </font>
    <font>
      <b/>
      <sz val="12"/>
      <color rgb="FFFF0000"/>
      <name val="Arial Narrow"/>
      <family val="2"/>
    </font>
    <font>
      <i/>
      <sz val="12"/>
      <color theme="1"/>
      <name val="Arial Narrow"/>
      <family val="2"/>
    </font>
    <font>
      <b/>
      <sz val="12"/>
      <color indexed="10"/>
      <name val="Arial Narrow"/>
      <family val="2"/>
    </font>
    <font>
      <i/>
      <sz val="12"/>
      <name val="Arial Narrow"/>
      <family val="2"/>
    </font>
    <font>
      <i/>
      <u/>
      <sz val="12"/>
      <color theme="1"/>
      <name val="Arial Narrow"/>
      <family val="2"/>
    </font>
    <font>
      <b/>
      <u/>
      <sz val="12"/>
      <color rgb="FF00B0F0"/>
      <name val="Arial Narrow"/>
      <family val="2"/>
    </font>
    <font>
      <sz val="12"/>
      <color rgb="FFFF0000"/>
      <name val="Arial Narrow"/>
      <family val="2"/>
    </font>
    <font>
      <b/>
      <sz val="11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0" fontId="5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207">
    <xf numFmtId="0" fontId="0" fillId="0" borderId="0" xfId="0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6" fillId="0" borderId="0" xfId="0" applyFont="1"/>
    <xf numFmtId="0" fontId="12" fillId="0" borderId="0" xfId="0" applyFont="1"/>
    <xf numFmtId="0" fontId="9" fillId="0" borderId="11" xfId="2" applyFont="1" applyBorder="1" applyAlignment="1">
      <alignment horizontal="center"/>
    </xf>
    <xf numFmtId="0" fontId="13" fillId="0" borderId="11" xfId="19" applyFont="1" applyBorder="1" applyAlignment="1">
      <alignment horizontal="justify"/>
    </xf>
    <xf numFmtId="2" fontId="10" fillId="0" borderId="11" xfId="21" applyNumberFormat="1" applyFont="1" applyFill="1" applyBorder="1" applyAlignment="1">
      <alignment horizontal="center"/>
    </xf>
    <xf numFmtId="44" fontId="10" fillId="0" borderId="11" xfId="21" applyFont="1" applyFill="1" applyBorder="1" applyAlignment="1">
      <alignment horizontal="center"/>
    </xf>
    <xf numFmtId="1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1" fontId="9" fillId="0" borderId="2" xfId="2" applyNumberFormat="1" applyFont="1" applyBorder="1" applyAlignment="1">
      <alignment horizontal="center" vertical="top"/>
    </xf>
    <xf numFmtId="2" fontId="9" fillId="0" borderId="2" xfId="2" applyNumberFormat="1" applyFont="1" applyBorder="1"/>
    <xf numFmtId="0" fontId="9" fillId="0" borderId="2" xfId="2" applyFont="1" applyBorder="1" applyAlignment="1">
      <alignment horizontal="center"/>
    </xf>
    <xf numFmtId="49" fontId="9" fillId="0" borderId="2" xfId="2" applyNumberFormat="1" applyFont="1" applyBorder="1" applyAlignment="1">
      <alignment horizontal="right" vertical="top"/>
    </xf>
    <xf numFmtId="0" fontId="9" fillId="0" borderId="2" xfId="2" applyFont="1" applyBorder="1" applyAlignment="1">
      <alignment horizontal="right"/>
    </xf>
    <xf numFmtId="0" fontId="9" fillId="0" borderId="2" xfId="2" applyFont="1" applyBorder="1" applyAlignment="1">
      <alignment horizontal="center" vertical="top"/>
    </xf>
    <xf numFmtId="2" fontId="9" fillId="0" borderId="2" xfId="2" applyNumberFormat="1" applyFont="1" applyBorder="1" applyAlignment="1">
      <alignment vertical="top" wrapText="1"/>
    </xf>
    <xf numFmtId="49" fontId="9" fillId="0" borderId="2" xfId="2" applyNumberFormat="1" applyFont="1" applyBorder="1" applyAlignment="1">
      <alignment horizontal="center" vertical="top"/>
    </xf>
    <xf numFmtId="0" fontId="9" fillId="0" borderId="11" xfId="0" applyFont="1" applyBorder="1" applyAlignment="1">
      <alignment horizontal="center"/>
    </xf>
    <xf numFmtId="0" fontId="10" fillId="0" borderId="28" xfId="0" applyFont="1" applyBorder="1" applyAlignment="1">
      <alignment vertical="center"/>
    </xf>
    <xf numFmtId="4" fontId="9" fillId="0" borderId="28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11" xfId="19" applyFont="1" applyBorder="1" applyAlignment="1">
      <alignment horizontal="center"/>
    </xf>
    <xf numFmtId="0" fontId="9" fillId="0" borderId="11" xfId="19" applyFont="1" applyBorder="1" applyAlignment="1">
      <alignment horizontal="center" vertical="center"/>
    </xf>
    <xf numFmtId="3" fontId="9" fillId="0" borderId="11" xfId="19" applyNumberFormat="1" applyFont="1" applyBorder="1" applyAlignment="1">
      <alignment horizontal="center" vertical="center"/>
    </xf>
    <xf numFmtId="4" fontId="9" fillId="0" borderId="11" xfId="19" applyNumberFormat="1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7" fillId="0" borderId="0" xfId="0" applyFont="1"/>
    <xf numFmtId="0" fontId="9" fillId="0" borderId="2" xfId="19" applyFont="1" applyBorder="1" applyAlignment="1">
      <alignment horizontal="center" vertical="center"/>
    </xf>
    <xf numFmtId="0" fontId="9" fillId="6" borderId="2" xfId="19" applyFont="1" applyFill="1" applyBorder="1" applyAlignment="1">
      <alignment horizontal="center" vertical="center"/>
    </xf>
    <xf numFmtId="2" fontId="9" fillId="0" borderId="2" xfId="19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4" fontId="18" fillId="0" borderId="2" xfId="0" applyNumberFormat="1" applyFont="1" applyBorder="1" applyAlignment="1">
      <alignment horizontal="center" vertical="center"/>
    </xf>
    <xf numFmtId="4" fontId="9" fillId="0" borderId="2" xfId="19" applyNumberFormat="1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4" fontId="9" fillId="2" borderId="2" xfId="0" applyNumberFormat="1" applyFont="1" applyFill="1" applyBorder="1" applyAlignment="1">
      <alignment horizontal="center" vertical="center"/>
    </xf>
    <xf numFmtId="0" fontId="10" fillId="0" borderId="0" xfId="0" applyFont="1"/>
    <xf numFmtId="2" fontId="9" fillId="0" borderId="2" xfId="0" applyNumberFormat="1" applyFont="1" applyBorder="1" applyAlignment="1">
      <alignment vertical="center"/>
    </xf>
    <xf numFmtId="2" fontId="9" fillId="0" borderId="2" xfId="21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0" fontId="19" fillId="0" borderId="0" xfId="0" applyFont="1"/>
    <xf numFmtId="0" fontId="9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4" fontId="9" fillId="0" borderId="22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4" fontId="9" fillId="0" borderId="11" xfId="0" applyNumberFormat="1" applyFont="1" applyBorder="1" applyAlignment="1">
      <alignment horizontal="center" vertical="center"/>
    </xf>
    <xf numFmtId="0" fontId="12" fillId="0" borderId="11" xfId="0" applyFont="1" applyBorder="1"/>
    <xf numFmtId="0" fontId="9" fillId="0" borderId="0" xfId="0" applyFont="1"/>
    <xf numFmtId="3" fontId="20" fillId="0" borderId="0" xfId="0" applyNumberFormat="1" applyFont="1" applyAlignment="1">
      <alignment horizontal="center"/>
    </xf>
    <xf numFmtId="4" fontId="10" fillId="0" borderId="0" xfId="0" applyNumberFormat="1" applyFont="1" applyAlignment="1">
      <alignment horizontal="center"/>
    </xf>
    <xf numFmtId="0" fontId="11" fillId="4" borderId="3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9" fillId="0" borderId="31" xfId="0" applyFont="1" applyBorder="1"/>
    <xf numFmtId="0" fontId="11" fillId="7" borderId="3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11" fillId="7" borderId="9" xfId="0" applyFont="1" applyFill="1" applyBorder="1" applyAlignment="1">
      <alignment horizontal="center" vertical="center"/>
    </xf>
    <xf numFmtId="4" fontId="6" fillId="0" borderId="0" xfId="0" applyNumberFormat="1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3" fillId="0" borderId="2" xfId="19" applyFont="1" applyBorder="1" applyAlignment="1">
      <alignment horizontal="justify"/>
    </xf>
    <xf numFmtId="0" fontId="6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4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12" fillId="0" borderId="2" xfId="19" applyFont="1" applyBorder="1" applyAlignment="1">
      <alignment horizontal="center" vertical="center"/>
    </xf>
    <xf numFmtId="2" fontId="12" fillId="0" borderId="2" xfId="19" applyNumberFormat="1" applyFont="1" applyBorder="1" applyAlignment="1">
      <alignment horizontal="center" vertical="center"/>
    </xf>
    <xf numFmtId="4" fontId="12" fillId="0" borderId="2" xfId="19" applyNumberFormat="1" applyFont="1" applyBorder="1" applyAlignment="1">
      <alignment horizontal="center" vertical="center"/>
    </xf>
    <xf numFmtId="0" fontId="7" fillId="0" borderId="1" xfId="19" applyFont="1" applyBorder="1" applyAlignment="1">
      <alignment horizontal="justify"/>
    </xf>
    <xf numFmtId="0" fontId="13" fillId="0" borderId="7" xfId="19" applyFont="1" applyBorder="1" applyAlignment="1">
      <alignment horizontal="justify"/>
    </xf>
    <xf numFmtId="0" fontId="6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4" fontId="6" fillId="0" borderId="11" xfId="21" applyFont="1" applyFill="1" applyBorder="1" applyAlignment="1">
      <alignment horizontal="center"/>
    </xf>
    <xf numFmtId="44" fontId="6" fillId="0" borderId="0" xfId="21" applyFont="1" applyFill="1" applyBorder="1" applyAlignment="1">
      <alignment horizontal="center"/>
    </xf>
    <xf numFmtId="164" fontId="10" fillId="0" borderId="0" xfId="1" applyFont="1" applyBorder="1" applyAlignment="1">
      <alignment horizontal="right"/>
    </xf>
    <xf numFmtId="164" fontId="10" fillId="0" borderId="27" xfId="1" applyFont="1" applyFill="1" applyBorder="1" applyAlignment="1">
      <alignment horizontal="right"/>
    </xf>
    <xf numFmtId="164" fontId="9" fillId="0" borderId="2" xfId="1" applyFont="1" applyFill="1" applyBorder="1" applyAlignment="1">
      <alignment horizontal="right" vertical="center"/>
    </xf>
    <xf numFmtId="164" fontId="11" fillId="3" borderId="4" xfId="1" applyFont="1" applyFill="1" applyBorder="1" applyAlignment="1">
      <alignment horizontal="right" vertical="center"/>
    </xf>
    <xf numFmtId="164" fontId="9" fillId="0" borderId="11" xfId="1" applyFont="1" applyFill="1" applyBorder="1" applyAlignment="1">
      <alignment horizontal="right" vertical="center"/>
    </xf>
    <xf numFmtId="164" fontId="9" fillId="0" borderId="11" xfId="1" applyFont="1" applyFill="1" applyBorder="1" applyAlignment="1">
      <alignment horizontal="right" vertical="center" wrapText="1"/>
    </xf>
    <xf numFmtId="164" fontId="12" fillId="0" borderId="2" xfId="1" applyFont="1" applyFill="1" applyBorder="1" applyAlignment="1">
      <alignment horizontal="right" vertical="center"/>
    </xf>
    <xf numFmtId="164" fontId="9" fillId="3" borderId="19" xfId="1" applyFont="1" applyFill="1" applyBorder="1" applyAlignment="1">
      <alignment horizontal="right" vertical="center"/>
    </xf>
    <xf numFmtId="164" fontId="11" fillId="0" borderId="2" xfId="1" applyFont="1" applyFill="1" applyBorder="1" applyAlignment="1">
      <alignment horizontal="right" vertical="center"/>
    </xf>
    <xf numFmtId="164" fontId="6" fillId="0" borderId="11" xfId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164" fontId="9" fillId="0" borderId="28" xfId="1" applyFont="1" applyFill="1" applyBorder="1" applyAlignment="1">
      <alignment horizontal="right" vertical="center"/>
    </xf>
    <xf numFmtId="164" fontId="6" fillId="0" borderId="0" xfId="1" applyFont="1" applyBorder="1" applyAlignment="1">
      <alignment horizontal="right"/>
    </xf>
    <xf numFmtId="164" fontId="6" fillId="0" borderId="0" xfId="1" applyFont="1" applyAlignment="1">
      <alignment horizontal="right"/>
    </xf>
    <xf numFmtId="1" fontId="10" fillId="0" borderId="20" xfId="14" applyNumberFormat="1" applyFont="1" applyBorder="1" applyAlignment="1">
      <alignment horizontal="center" vertical="center"/>
    </xf>
    <xf numFmtId="0" fontId="16" fillId="0" borderId="21" xfId="0" applyFont="1" applyBorder="1" applyAlignment="1">
      <alignment vertical="center"/>
    </xf>
    <xf numFmtId="0" fontId="10" fillId="0" borderId="16" xfId="2" applyFont="1" applyBorder="1" applyAlignment="1">
      <alignment horizontal="center"/>
    </xf>
    <xf numFmtId="164" fontId="10" fillId="0" borderId="16" xfId="1" applyFont="1" applyFill="1" applyBorder="1" applyAlignment="1">
      <alignment horizontal="center" vertical="center"/>
    </xf>
    <xf numFmtId="164" fontId="10" fillId="0" borderId="17" xfId="1" applyFont="1" applyFill="1" applyBorder="1" applyAlignment="1">
      <alignment horizontal="right" vertical="center"/>
    </xf>
    <xf numFmtId="0" fontId="10" fillId="0" borderId="0" xfId="13" applyFont="1"/>
    <xf numFmtId="164" fontId="10" fillId="0" borderId="16" xfId="1" applyFont="1" applyFill="1" applyBorder="1" applyAlignment="1">
      <alignment horizontal="center"/>
    </xf>
    <xf numFmtId="0" fontId="7" fillId="0" borderId="20" xfId="14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164" fontId="10" fillId="0" borderId="11" xfId="17" applyFont="1" applyFill="1" applyBorder="1" applyAlignment="1">
      <alignment horizontal="center" vertical="center"/>
    </xf>
    <xf numFmtId="164" fontId="10" fillId="0" borderId="11" xfId="17" applyFont="1" applyFill="1" applyBorder="1" applyAlignment="1">
      <alignment horizontal="right" vertical="center"/>
    </xf>
    <xf numFmtId="164" fontId="10" fillId="0" borderId="0" xfId="17" applyFont="1" applyFill="1" applyAlignment="1">
      <alignment horizontal="right" vertical="center"/>
    </xf>
    <xf numFmtId="164" fontId="10" fillId="0" borderId="0" xfId="17" applyFont="1" applyFill="1" applyAlignment="1">
      <alignment vertical="center"/>
    </xf>
    <xf numFmtId="164" fontId="10" fillId="0" borderId="1" xfId="17" applyFont="1" applyFill="1" applyBorder="1" applyAlignment="1">
      <alignment horizontal="center" vertical="center"/>
    </xf>
    <xf numFmtId="164" fontId="10" fillId="0" borderId="2" xfId="17" applyFont="1" applyFill="1" applyBorder="1" applyAlignment="1">
      <alignment horizontal="center" vertical="center"/>
    </xf>
    <xf numFmtId="164" fontId="23" fillId="0" borderId="2" xfId="17" applyFont="1" applyFill="1" applyBorder="1" applyAlignment="1">
      <alignment vertical="center"/>
    </xf>
    <xf numFmtId="164" fontId="9" fillId="0" borderId="2" xfId="17" applyFont="1" applyFill="1" applyBorder="1" applyAlignment="1">
      <alignment horizontal="center" vertical="center"/>
    </xf>
    <xf numFmtId="3" fontId="12" fillId="0" borderId="11" xfId="19" applyNumberFormat="1" applyFont="1" applyBorder="1" applyAlignment="1">
      <alignment horizontal="center" vertical="center"/>
    </xf>
    <xf numFmtId="4" fontId="9" fillId="0" borderId="1" xfId="2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/>
    </xf>
    <xf numFmtId="4" fontId="9" fillId="0" borderId="27" xfId="20" applyNumberFormat="1" applyFont="1" applyFill="1" applyBorder="1" applyAlignment="1">
      <alignment horizontal="right" vertical="center" wrapText="1"/>
    </xf>
    <xf numFmtId="164" fontId="9" fillId="0" borderId="13" xfId="1" applyFont="1" applyFill="1" applyBorder="1" applyAlignment="1">
      <alignment horizontal="right" vertical="center" wrapText="1"/>
    </xf>
    <xf numFmtId="0" fontId="12" fillId="0" borderId="35" xfId="0" applyFont="1" applyBorder="1"/>
    <xf numFmtId="0" fontId="6" fillId="0" borderId="24" xfId="0" applyFont="1" applyBorder="1"/>
    <xf numFmtId="0" fontId="12" fillId="0" borderId="24" xfId="0" applyFont="1" applyBorder="1"/>
    <xf numFmtId="0" fontId="6" fillId="0" borderId="24" xfId="0" applyFont="1" applyBorder="1" applyAlignment="1">
      <alignment horizontal="center"/>
    </xf>
    <xf numFmtId="164" fontId="6" fillId="0" borderId="36" xfId="1" applyFont="1" applyBorder="1" applyAlignment="1">
      <alignment horizontal="right"/>
    </xf>
    <xf numFmtId="0" fontId="12" fillId="0" borderId="2" xfId="0" applyFont="1" applyBorder="1" applyAlignment="1">
      <alignment vertical="center" wrapText="1"/>
    </xf>
    <xf numFmtId="10" fontId="6" fillId="0" borderId="0" xfId="0" applyNumberFormat="1" applyFont="1"/>
    <xf numFmtId="0" fontId="10" fillId="0" borderId="2" xfId="0" applyFont="1" applyBorder="1" applyAlignment="1">
      <alignment horizontal="center"/>
    </xf>
    <xf numFmtId="0" fontId="24" fillId="0" borderId="0" xfId="0" applyFont="1"/>
    <xf numFmtId="4" fontId="25" fillId="0" borderId="2" xfId="0" applyNumberFormat="1" applyFont="1" applyBorder="1" applyAlignment="1">
      <alignment horizontal="center" vertical="center"/>
    </xf>
    <xf numFmtId="164" fontId="25" fillId="0" borderId="2" xfId="1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164" fontId="9" fillId="0" borderId="2" xfId="1" applyFont="1" applyFill="1" applyBorder="1" applyAlignment="1">
      <alignment horizontal="right" vertical="center" wrapText="1"/>
    </xf>
    <xf numFmtId="0" fontId="6" fillId="0" borderId="0" xfId="0" applyFont="1" applyAlignment="1">
      <alignment wrapText="1"/>
    </xf>
    <xf numFmtId="164" fontId="10" fillId="0" borderId="0" xfId="17" applyFont="1" applyFill="1" applyAlignment="1">
      <alignment horizontal="right" vertical="center" wrapText="1"/>
    </xf>
    <xf numFmtId="164" fontId="10" fillId="0" borderId="0" xfId="17" applyFont="1" applyFill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/>
    </xf>
    <xf numFmtId="0" fontId="7" fillId="0" borderId="1" xfId="19" applyFont="1" applyFill="1" applyBorder="1" applyAlignment="1">
      <alignment horizontal="justify"/>
    </xf>
    <xf numFmtId="1" fontId="9" fillId="11" borderId="2" xfId="0" applyNumberFormat="1" applyFont="1" applyFill="1" applyBorder="1" applyAlignment="1">
      <alignment horizontal="center" vertical="center"/>
    </xf>
    <xf numFmtId="0" fontId="9" fillId="0" borderId="14" xfId="19" applyFont="1" applyFill="1" applyBorder="1" applyAlignment="1">
      <alignment horizontal="center"/>
    </xf>
    <xf numFmtId="0" fontId="13" fillId="0" borderId="0" xfId="19" applyFont="1" applyFill="1" applyAlignment="1">
      <alignment horizontal="left" vertical="center"/>
    </xf>
    <xf numFmtId="0" fontId="9" fillId="0" borderId="7" xfId="19" applyFont="1" applyFill="1" applyBorder="1" applyAlignment="1">
      <alignment horizontal="center" vertical="center"/>
    </xf>
    <xf numFmtId="3" fontId="9" fillId="0" borderId="0" xfId="19" applyNumberFormat="1" applyFont="1" applyFill="1" applyAlignment="1">
      <alignment horizontal="center" vertical="center"/>
    </xf>
    <xf numFmtId="4" fontId="9" fillId="0" borderId="7" xfId="19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" fontId="9" fillId="0" borderId="2" xfId="0" applyNumberFormat="1" applyFont="1" applyFill="1" applyBorder="1" applyAlignment="1">
      <alignment horizontal="center" vertical="center"/>
    </xf>
    <xf numFmtId="4" fontId="25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" fontId="12" fillId="0" borderId="2" xfId="0" applyNumberFormat="1" applyFont="1" applyBorder="1" applyAlignment="1">
      <alignment horizontal="center" vertical="center"/>
    </xf>
    <xf numFmtId="164" fontId="9" fillId="0" borderId="2" xfId="1" applyFont="1" applyFill="1" applyBorder="1" applyAlignment="1">
      <alignment horizontal="right" vertical="center"/>
    </xf>
    <xf numFmtId="0" fontId="10" fillId="0" borderId="2" xfId="0" applyFont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4" fontId="11" fillId="5" borderId="3" xfId="0" applyNumberFormat="1" applyFont="1" applyFill="1" applyBorder="1" applyAlignment="1">
      <alignment horizontal="center" vertical="center"/>
    </xf>
    <xf numFmtId="4" fontId="11" fillId="5" borderId="9" xfId="0" applyNumberFormat="1" applyFont="1" applyFill="1" applyBorder="1" applyAlignment="1">
      <alignment horizontal="center" vertical="center"/>
    </xf>
    <xf numFmtId="4" fontId="11" fillId="7" borderId="3" xfId="0" applyNumberFormat="1" applyFont="1" applyFill="1" applyBorder="1" applyAlignment="1">
      <alignment horizontal="center" vertical="center"/>
    </xf>
    <xf numFmtId="4" fontId="11" fillId="7" borderId="9" xfId="0" applyNumberFormat="1" applyFont="1" applyFill="1" applyBorder="1" applyAlignment="1">
      <alignment horizontal="center" vertical="center"/>
    </xf>
    <xf numFmtId="0" fontId="21" fillId="0" borderId="3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4" fontId="9" fillId="8" borderId="5" xfId="0" applyNumberFormat="1" applyFont="1" applyFill="1" applyBorder="1" applyAlignment="1">
      <alignment horizontal="center" vertical="center"/>
    </xf>
    <xf numFmtId="4" fontId="9" fillId="8" borderId="10" xfId="0" applyNumberFormat="1" applyFont="1" applyFill="1" applyBorder="1" applyAlignment="1">
      <alignment horizontal="center" vertical="center"/>
    </xf>
    <xf numFmtId="4" fontId="11" fillId="4" borderId="3" xfId="0" applyNumberFormat="1" applyFont="1" applyFill="1" applyBorder="1" applyAlignment="1">
      <alignment horizontal="center" vertical="center"/>
    </xf>
    <xf numFmtId="4" fontId="11" fillId="4" borderId="9" xfId="0" applyNumberFormat="1" applyFont="1" applyFill="1" applyBorder="1" applyAlignment="1">
      <alignment horizontal="center" vertical="center"/>
    </xf>
    <xf numFmtId="0" fontId="11" fillId="3" borderId="3" xfId="19" applyFont="1" applyFill="1" applyBorder="1" applyAlignment="1">
      <alignment horizontal="center" vertical="center"/>
    </xf>
    <xf numFmtId="0" fontId="11" fillId="3" borderId="8" xfId="19" applyFont="1" applyFill="1" applyBorder="1" applyAlignment="1">
      <alignment horizontal="center" vertical="center"/>
    </xf>
    <xf numFmtId="0" fontId="11" fillId="3" borderId="9" xfId="19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21" fillId="0" borderId="3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7" fillId="10" borderId="32" xfId="0" applyFont="1" applyFill="1" applyBorder="1" applyAlignment="1">
      <alignment horizontal="center" vertical="center"/>
    </xf>
    <xf numFmtId="0" fontId="7" fillId="10" borderId="23" xfId="0" applyFont="1" applyFill="1" applyBorder="1" applyAlignment="1">
      <alignment horizontal="center" vertical="center"/>
    </xf>
    <xf numFmtId="0" fontId="7" fillId="10" borderId="33" xfId="0" applyFont="1" applyFill="1" applyBorder="1" applyAlignment="1">
      <alignment horizontal="center" vertical="center"/>
    </xf>
    <xf numFmtId="0" fontId="11" fillId="9" borderId="34" xfId="0" applyFont="1" applyFill="1" applyBorder="1" applyAlignment="1">
      <alignment horizontal="center" vertical="center" wrapText="1"/>
    </xf>
    <xf numFmtId="0" fontId="11" fillId="9" borderId="0" xfId="0" applyFont="1" applyFill="1" applyAlignment="1">
      <alignment horizontal="center" vertical="center" wrapText="1"/>
    </xf>
    <xf numFmtId="0" fontId="11" fillId="9" borderId="31" xfId="0" applyFont="1" applyFill="1" applyBorder="1" applyAlignment="1">
      <alignment horizontal="center" vertical="center" wrapText="1"/>
    </xf>
    <xf numFmtId="0" fontId="9" fillId="8" borderId="14" xfId="2" applyFont="1" applyFill="1" applyBorder="1" applyAlignment="1">
      <alignment horizontal="center" vertical="center"/>
    </xf>
    <xf numFmtId="0" fontId="9" fillId="8" borderId="15" xfId="2" applyFont="1" applyFill="1" applyBorder="1" applyAlignment="1">
      <alignment horizontal="center" vertical="center"/>
    </xf>
    <xf numFmtId="0" fontId="9" fillId="8" borderId="23" xfId="2" applyFont="1" applyFill="1" applyBorder="1" applyAlignment="1">
      <alignment horizontal="center" vertical="center"/>
    </xf>
    <xf numFmtId="0" fontId="9" fillId="8" borderId="24" xfId="2" applyFont="1" applyFill="1" applyBorder="1" applyAlignment="1">
      <alignment horizontal="center" vertical="center"/>
    </xf>
    <xf numFmtId="0" fontId="9" fillId="8" borderId="7" xfId="2" applyFont="1" applyFill="1" applyBorder="1" applyAlignment="1">
      <alignment horizontal="center" vertical="center"/>
    </xf>
    <xf numFmtId="0" fontId="9" fillId="8" borderId="6" xfId="2" applyFont="1" applyFill="1" applyBorder="1" applyAlignment="1">
      <alignment horizontal="center" vertical="center"/>
    </xf>
    <xf numFmtId="2" fontId="9" fillId="8" borderId="23" xfId="21" applyNumberFormat="1" applyFont="1" applyFill="1" applyBorder="1" applyAlignment="1">
      <alignment horizontal="center" vertical="center" wrapText="1"/>
    </xf>
    <xf numFmtId="2" fontId="9" fillId="8" borderId="24" xfId="21" applyNumberFormat="1" applyFont="1" applyFill="1" applyBorder="1" applyAlignment="1">
      <alignment horizontal="center" vertical="center" wrapText="1"/>
    </xf>
    <xf numFmtId="164" fontId="9" fillId="8" borderId="25" xfId="1" applyFont="1" applyFill="1" applyBorder="1" applyAlignment="1">
      <alignment horizontal="center" vertical="center" wrapText="1"/>
    </xf>
    <xf numFmtId="164" fontId="9" fillId="8" borderId="26" xfId="1" applyFont="1" applyFill="1" applyBorder="1" applyAlignment="1">
      <alignment horizontal="center" vertical="center" wrapText="1"/>
    </xf>
    <xf numFmtId="164" fontId="9" fillId="8" borderId="25" xfId="1" applyFont="1" applyFill="1" applyBorder="1" applyAlignment="1">
      <alignment horizontal="right" vertical="center" wrapText="1"/>
    </xf>
    <xf numFmtId="164" fontId="9" fillId="8" borderId="26" xfId="1" applyFont="1" applyFill="1" applyBorder="1" applyAlignment="1">
      <alignment horizontal="right" vertical="center" wrapText="1"/>
    </xf>
    <xf numFmtId="0" fontId="13" fillId="0" borderId="29" xfId="19" applyFont="1" applyBorder="1" applyAlignment="1">
      <alignment horizontal="left"/>
    </xf>
    <xf numFmtId="0" fontId="13" fillId="0" borderId="30" xfId="19" applyFont="1" applyBorder="1" applyAlignment="1">
      <alignment horizontal="left"/>
    </xf>
    <xf numFmtId="0" fontId="11" fillId="3" borderId="4" xfId="19" applyFont="1" applyFill="1" applyBorder="1" applyAlignment="1">
      <alignment horizontal="center" vertical="center"/>
    </xf>
    <xf numFmtId="0" fontId="11" fillId="3" borderId="18" xfId="19" applyFont="1" applyFill="1" applyBorder="1" applyAlignment="1">
      <alignment horizontal="center" vertical="center"/>
    </xf>
    <xf numFmtId="0" fontId="11" fillId="3" borderId="12" xfId="19" applyFont="1" applyFill="1" applyBorder="1" applyAlignment="1">
      <alignment horizontal="center" vertical="center"/>
    </xf>
  </cellXfs>
  <cellStyles count="26">
    <cellStyle name="Euro" xfId="3" xr:uid="{00000000-0005-0000-0000-000000000000}"/>
    <cellStyle name="Milliers" xfId="1" builtinId="3"/>
    <cellStyle name="Milliers 10" xfId="16" xr:uid="{00000000-0005-0000-0000-000002000000}"/>
    <cellStyle name="Milliers 12 2 2" xfId="11" xr:uid="{00000000-0005-0000-0000-000003000000}"/>
    <cellStyle name="Milliers 13" xfId="17" xr:uid="{00000000-0005-0000-0000-000004000000}"/>
    <cellStyle name="Milliers 2" xfId="4" xr:uid="{00000000-0005-0000-0000-000005000000}"/>
    <cellStyle name="Milliers 2 2" xfId="5" xr:uid="{00000000-0005-0000-0000-000006000000}"/>
    <cellStyle name="Milliers 3" xfId="6" xr:uid="{00000000-0005-0000-0000-000007000000}"/>
    <cellStyle name="Milliers 3 3" xfId="20" xr:uid="{00000000-0005-0000-0000-000008000000}"/>
    <cellStyle name="Milliers 6" xfId="21" xr:uid="{00000000-0005-0000-0000-000009000000}"/>
    <cellStyle name="Milliers 6 2" xfId="25" xr:uid="{E99B3420-C2EC-4660-92E3-E698AFE56FC7}"/>
    <cellStyle name="Monétaire 2" xfId="7" xr:uid="{00000000-0005-0000-0000-00000A000000}"/>
    <cellStyle name="Monétaire 2 2" xfId="23" xr:uid="{D577DA56-B803-4455-AF4E-39AE9B286ACA}"/>
    <cellStyle name="Normal" xfId="0" builtinId="0"/>
    <cellStyle name="Normal 13 2" xfId="18" xr:uid="{00000000-0005-0000-0000-00000C000000}"/>
    <cellStyle name="Normal 2" xfId="2" xr:uid="{00000000-0005-0000-0000-00000D000000}"/>
    <cellStyle name="Normal 2 10 2" xfId="19" xr:uid="{00000000-0005-0000-0000-00000E000000}"/>
    <cellStyle name="Normal 2 2" xfId="8" xr:uid="{00000000-0005-0000-0000-00000F000000}"/>
    <cellStyle name="Normal 2 2 2" xfId="10" xr:uid="{00000000-0005-0000-0000-000010000000}"/>
    <cellStyle name="Normal 2 3" xfId="15" xr:uid="{00000000-0005-0000-0000-000011000000}"/>
    <cellStyle name="Normal 23" xfId="22" xr:uid="{C58418B1-29DF-46E6-96E8-99BE42589F5A}"/>
    <cellStyle name="Normal 3" xfId="9" xr:uid="{00000000-0005-0000-0000-000012000000}"/>
    <cellStyle name="Normal 3 2" xfId="14" xr:uid="{00000000-0005-0000-0000-000013000000}"/>
    <cellStyle name="Normal 4" xfId="13" xr:uid="{00000000-0005-0000-0000-000014000000}"/>
    <cellStyle name="Normal 4 2" xfId="24" xr:uid="{CBAB8629-F4C5-4C5B-B7D1-35B11EE3074D}"/>
    <cellStyle name="Normal 9 2 2" xfId="12" xr:uid="{00000000-0005-0000-0000-000015000000}"/>
  </cellStyles>
  <dxfs count="54"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52"/>
  <sheetViews>
    <sheetView tabSelected="1" zoomScaleNormal="100" zoomScaleSheetLayoutView="100" workbookViewId="0">
      <selection activeCell="G3" sqref="G3"/>
    </sheetView>
  </sheetViews>
  <sheetFormatPr baseColWidth="10" defaultColWidth="11.42578125" defaultRowHeight="15.75" x14ac:dyDescent="0.25"/>
  <cols>
    <col min="1" max="1" width="6.7109375" style="5" customWidth="1"/>
    <col min="2" max="2" width="69.7109375" style="4" customWidth="1"/>
    <col min="3" max="3" width="6.28515625" style="5" customWidth="1"/>
    <col min="4" max="5" width="17.7109375" style="82" customWidth="1"/>
    <col min="6" max="6" width="18.85546875" style="100" customWidth="1"/>
    <col min="7" max="7" width="15.85546875" style="4" customWidth="1"/>
    <col min="8" max="8" width="11.42578125" style="4"/>
    <col min="9" max="9" width="15.5703125" style="4" customWidth="1"/>
    <col min="10" max="16384" width="11.42578125" style="4"/>
  </cols>
  <sheetData>
    <row r="1" spans="1:7" ht="16.5" thickBot="1" x14ac:dyDescent="0.3">
      <c r="A1" s="1"/>
      <c r="B1" s="2"/>
      <c r="C1" s="3"/>
      <c r="D1" s="1"/>
      <c r="E1" s="1"/>
      <c r="F1" s="87"/>
    </row>
    <row r="2" spans="1:7" x14ac:dyDescent="0.25">
      <c r="A2" s="184" t="s">
        <v>19</v>
      </c>
      <c r="B2" s="185"/>
      <c r="C2" s="185"/>
      <c r="D2" s="185"/>
      <c r="E2" s="185"/>
      <c r="F2" s="186"/>
    </row>
    <row r="3" spans="1:7" x14ac:dyDescent="0.25">
      <c r="A3" s="187" t="s">
        <v>341</v>
      </c>
      <c r="B3" s="188"/>
      <c r="C3" s="188"/>
      <c r="D3" s="188"/>
      <c r="E3" s="188"/>
      <c r="F3" s="189"/>
    </row>
    <row r="4" spans="1:7" ht="16.5" thickBot="1" x14ac:dyDescent="0.3">
      <c r="A4" s="123"/>
      <c r="B4" s="124"/>
      <c r="C4" s="125"/>
      <c r="D4" s="126"/>
      <c r="E4" s="126"/>
      <c r="F4" s="127"/>
    </row>
    <row r="5" spans="1:7" ht="15.75" customHeight="1" x14ac:dyDescent="0.25">
      <c r="A5" s="190" t="s">
        <v>22</v>
      </c>
      <c r="B5" s="192" t="s">
        <v>4</v>
      </c>
      <c r="C5" s="194" t="s">
        <v>2</v>
      </c>
      <c r="D5" s="196" t="s">
        <v>5</v>
      </c>
      <c r="E5" s="198" t="s">
        <v>6</v>
      </c>
      <c r="F5" s="200" t="s">
        <v>23</v>
      </c>
    </row>
    <row r="6" spans="1:7" ht="16.5" thickBot="1" x14ac:dyDescent="0.3">
      <c r="A6" s="191"/>
      <c r="B6" s="193"/>
      <c r="C6" s="195"/>
      <c r="D6" s="197"/>
      <c r="E6" s="199"/>
      <c r="F6" s="201"/>
    </row>
    <row r="7" spans="1:7" x14ac:dyDescent="0.25">
      <c r="A7" s="6"/>
      <c r="B7" s="7" t="s">
        <v>24</v>
      </c>
      <c r="C7" s="6"/>
      <c r="D7" s="8"/>
      <c r="E7" s="9"/>
      <c r="F7" s="88"/>
    </row>
    <row r="8" spans="1:7" x14ac:dyDescent="0.25">
      <c r="A8" s="10">
        <f>A6+1</f>
        <v>1</v>
      </c>
      <c r="B8" s="11" t="s">
        <v>357</v>
      </c>
      <c r="C8" s="12"/>
      <c r="D8" s="13"/>
      <c r="E8" s="13"/>
      <c r="F8" s="89"/>
    </row>
    <row r="9" spans="1:7" x14ac:dyDescent="0.25">
      <c r="A9" s="12"/>
      <c r="B9" s="14" t="s">
        <v>48</v>
      </c>
      <c r="C9" s="12" t="s">
        <v>47</v>
      </c>
      <c r="D9" s="13">
        <v>1</v>
      </c>
      <c r="E9" s="13"/>
      <c r="F9" s="89"/>
    </row>
    <row r="10" spans="1:7" s="106" customFormat="1" x14ac:dyDescent="0.25">
      <c r="A10" s="12"/>
      <c r="B10" s="102" t="s">
        <v>228</v>
      </c>
      <c r="C10" s="103"/>
      <c r="D10" s="104"/>
      <c r="E10" s="104"/>
      <c r="F10" s="105"/>
      <c r="G10" s="4"/>
    </row>
    <row r="11" spans="1:7" ht="31.5" x14ac:dyDescent="0.25">
      <c r="A11" s="10">
        <f>+A8+1</f>
        <v>2</v>
      </c>
      <c r="B11" s="11" t="s">
        <v>21</v>
      </c>
      <c r="C11" s="12"/>
      <c r="D11" s="13"/>
      <c r="E11" s="13"/>
      <c r="F11" s="89"/>
    </row>
    <row r="12" spans="1:7" x14ac:dyDescent="0.25">
      <c r="A12" s="12"/>
      <c r="B12" s="14" t="s">
        <v>9</v>
      </c>
      <c r="C12" s="12" t="s">
        <v>266</v>
      </c>
      <c r="D12" s="13">
        <v>25</v>
      </c>
      <c r="E12" s="13"/>
      <c r="F12" s="89"/>
    </row>
    <row r="13" spans="1:7" s="106" customFormat="1" x14ac:dyDescent="0.25">
      <c r="A13" s="12"/>
      <c r="B13" s="102" t="s">
        <v>229</v>
      </c>
      <c r="C13" s="103"/>
      <c r="D13" s="107"/>
      <c r="E13" s="107"/>
      <c r="F13" s="89"/>
      <c r="G13" s="4"/>
    </row>
    <row r="14" spans="1:7" x14ac:dyDescent="0.25">
      <c r="A14" s="10">
        <f>+A11+1</f>
        <v>3</v>
      </c>
      <c r="B14" s="11" t="s">
        <v>8</v>
      </c>
      <c r="C14" s="12"/>
      <c r="D14" s="13"/>
      <c r="E14" s="13"/>
      <c r="F14" s="89"/>
    </row>
    <row r="15" spans="1:7" x14ac:dyDescent="0.25">
      <c r="A15" s="12"/>
      <c r="B15" s="14" t="s">
        <v>7</v>
      </c>
      <c r="C15" s="12" t="s">
        <v>267</v>
      </c>
      <c r="D15" s="13">
        <v>4</v>
      </c>
      <c r="E15" s="13"/>
      <c r="F15" s="89"/>
    </row>
    <row r="16" spans="1:7" s="106" customFormat="1" x14ac:dyDescent="0.25">
      <c r="A16" s="12"/>
      <c r="B16" s="102" t="s">
        <v>233</v>
      </c>
      <c r="C16" s="103"/>
      <c r="D16" s="104"/>
      <c r="E16" s="104"/>
      <c r="F16" s="89"/>
      <c r="G16" s="4"/>
    </row>
    <row r="17" spans="1:6" x14ac:dyDescent="0.25">
      <c r="A17" s="10">
        <f>+A14+1</f>
        <v>4</v>
      </c>
      <c r="B17" s="11" t="s">
        <v>11</v>
      </c>
      <c r="C17" s="12"/>
      <c r="D17" s="13"/>
      <c r="E17" s="13"/>
      <c r="F17" s="89"/>
    </row>
    <row r="18" spans="1:6" x14ac:dyDescent="0.25">
      <c r="A18" s="12"/>
      <c r="B18" s="14" t="s">
        <v>7</v>
      </c>
      <c r="C18" s="12" t="s">
        <v>267</v>
      </c>
      <c r="D18" s="13">
        <v>5</v>
      </c>
      <c r="E18" s="13"/>
      <c r="F18" s="89"/>
    </row>
    <row r="19" spans="1:6" x14ac:dyDescent="0.25">
      <c r="A19" s="10">
        <f>+A17+1</f>
        <v>5</v>
      </c>
      <c r="B19" s="11" t="s">
        <v>12</v>
      </c>
      <c r="C19" s="12"/>
      <c r="D19" s="13"/>
      <c r="E19" s="13"/>
      <c r="F19" s="89"/>
    </row>
    <row r="20" spans="1:6" x14ac:dyDescent="0.25">
      <c r="A20" s="12"/>
      <c r="B20" s="14" t="s">
        <v>13</v>
      </c>
      <c r="C20" s="12" t="s">
        <v>14</v>
      </c>
      <c r="D20" s="13">
        <f>180*5</f>
        <v>900</v>
      </c>
      <c r="E20" s="13"/>
      <c r="F20" s="89"/>
    </row>
    <row r="21" spans="1:6" x14ac:dyDescent="0.25">
      <c r="A21" s="12"/>
      <c r="B21" s="15" t="s">
        <v>25</v>
      </c>
      <c r="C21" s="12"/>
      <c r="D21" s="13"/>
      <c r="E21" s="13"/>
      <c r="F21" s="89"/>
    </row>
    <row r="22" spans="1:6" x14ac:dyDescent="0.25">
      <c r="A22" s="16">
        <f>+A19+1</f>
        <v>6</v>
      </c>
      <c r="B22" s="17" t="s">
        <v>26</v>
      </c>
      <c r="C22" s="18"/>
      <c r="D22" s="13"/>
      <c r="E22" s="13"/>
      <c r="F22" s="89"/>
    </row>
    <row r="23" spans="1:6" x14ac:dyDescent="0.25">
      <c r="A23" s="19" t="s">
        <v>27</v>
      </c>
      <c r="B23" s="17" t="s">
        <v>28</v>
      </c>
      <c r="C23" s="18"/>
      <c r="D23" s="13"/>
      <c r="E23" s="13"/>
      <c r="F23" s="89"/>
    </row>
    <row r="24" spans="1:6" x14ac:dyDescent="0.25">
      <c r="A24" s="20"/>
      <c r="B24" s="14" t="s">
        <v>29</v>
      </c>
      <c r="C24" s="12" t="s">
        <v>30</v>
      </c>
      <c r="D24" s="13">
        <v>8</v>
      </c>
      <c r="E24" s="13"/>
      <c r="F24" s="89"/>
    </row>
    <row r="25" spans="1:6" x14ac:dyDescent="0.25">
      <c r="A25" s="19" t="s">
        <v>31</v>
      </c>
      <c r="B25" s="17" t="s">
        <v>33</v>
      </c>
      <c r="C25" s="18"/>
      <c r="D25" s="13"/>
      <c r="E25" s="13"/>
      <c r="F25" s="89"/>
    </row>
    <row r="26" spans="1:6" x14ac:dyDescent="0.25">
      <c r="A26" s="20"/>
      <c r="B26" s="14" t="s">
        <v>29</v>
      </c>
      <c r="C26" s="12" t="s">
        <v>30</v>
      </c>
      <c r="D26" s="13">
        <v>22</v>
      </c>
      <c r="E26" s="13"/>
      <c r="F26" s="89"/>
    </row>
    <row r="27" spans="1:6" x14ac:dyDescent="0.25">
      <c r="A27" s="19" t="s">
        <v>32</v>
      </c>
      <c r="B27" s="17" t="s">
        <v>34</v>
      </c>
      <c r="C27" s="18"/>
      <c r="D27" s="13"/>
      <c r="E27" s="13"/>
      <c r="F27" s="89"/>
    </row>
    <row r="28" spans="1:6" x14ac:dyDescent="0.25">
      <c r="A28" s="20"/>
      <c r="B28" s="14" t="s">
        <v>29</v>
      </c>
      <c r="C28" s="12" t="s">
        <v>30</v>
      </c>
      <c r="D28" s="13">
        <v>10</v>
      </c>
      <c r="E28" s="13"/>
      <c r="F28" s="89"/>
    </row>
    <row r="29" spans="1:6" x14ac:dyDescent="0.25">
      <c r="A29" s="21">
        <f>+A22+1</f>
        <v>7</v>
      </c>
      <c r="B29" s="17" t="s">
        <v>35</v>
      </c>
      <c r="C29" s="18"/>
      <c r="D29" s="13"/>
      <c r="E29" s="13"/>
      <c r="F29" s="89"/>
    </row>
    <row r="30" spans="1:6" x14ac:dyDescent="0.25">
      <c r="A30" s="19" t="s">
        <v>27</v>
      </c>
      <c r="B30" s="22" t="s">
        <v>37</v>
      </c>
      <c r="C30" s="18"/>
      <c r="D30" s="13"/>
      <c r="E30" s="13"/>
      <c r="F30" s="89"/>
    </row>
    <row r="31" spans="1:6" x14ac:dyDescent="0.25">
      <c r="A31" s="20"/>
      <c r="B31" s="14" t="s">
        <v>36</v>
      </c>
      <c r="C31" s="12" t="s">
        <v>2</v>
      </c>
      <c r="D31" s="13">
        <v>1</v>
      </c>
      <c r="E31" s="13"/>
      <c r="F31" s="89"/>
    </row>
    <row r="32" spans="1:6" x14ac:dyDescent="0.25">
      <c r="A32" s="19" t="s">
        <v>31</v>
      </c>
      <c r="B32" s="22" t="s">
        <v>38</v>
      </c>
      <c r="C32" s="18"/>
      <c r="D32" s="13"/>
      <c r="E32" s="13"/>
      <c r="F32" s="89"/>
    </row>
    <row r="33" spans="1:6" x14ac:dyDescent="0.25">
      <c r="A33" s="20"/>
      <c r="B33" s="14" t="s">
        <v>36</v>
      </c>
      <c r="C33" s="12" t="s">
        <v>2</v>
      </c>
      <c r="D33" s="13">
        <v>1</v>
      </c>
      <c r="E33" s="13"/>
      <c r="F33" s="89"/>
    </row>
    <row r="34" spans="1:6" x14ac:dyDescent="0.25">
      <c r="A34" s="21">
        <f>+A29+1</f>
        <v>8</v>
      </c>
      <c r="B34" s="17" t="s">
        <v>39</v>
      </c>
      <c r="C34" s="18"/>
      <c r="D34" s="13"/>
      <c r="E34" s="13"/>
      <c r="F34" s="89"/>
    </row>
    <row r="35" spans="1:6" x14ac:dyDescent="0.25">
      <c r="A35" s="19" t="s">
        <v>27</v>
      </c>
      <c r="B35" s="22" t="s">
        <v>40</v>
      </c>
      <c r="C35" s="18"/>
      <c r="D35" s="13"/>
      <c r="E35" s="13"/>
      <c r="F35" s="89"/>
    </row>
    <row r="36" spans="1:6" x14ac:dyDescent="0.25">
      <c r="A36" s="20"/>
      <c r="B36" s="14" t="s">
        <v>36</v>
      </c>
      <c r="C36" s="12" t="s">
        <v>2</v>
      </c>
      <c r="D36" s="13">
        <v>1</v>
      </c>
      <c r="E36" s="13"/>
      <c r="F36" s="89"/>
    </row>
    <row r="37" spans="1:6" x14ac:dyDescent="0.25">
      <c r="A37" s="19" t="s">
        <v>31</v>
      </c>
      <c r="B37" s="22" t="s">
        <v>41</v>
      </c>
      <c r="C37" s="18"/>
      <c r="D37" s="13"/>
      <c r="E37" s="13"/>
      <c r="F37" s="89"/>
    </row>
    <row r="38" spans="1:6" x14ac:dyDescent="0.25">
      <c r="A38" s="23"/>
      <c r="B38" s="14" t="s">
        <v>36</v>
      </c>
      <c r="C38" s="12" t="s">
        <v>2</v>
      </c>
      <c r="D38" s="13">
        <v>1</v>
      </c>
      <c r="E38" s="13"/>
      <c r="F38" s="89"/>
    </row>
    <row r="39" spans="1:6" x14ac:dyDescent="0.25">
      <c r="A39" s="21">
        <f>+A34+1</f>
        <v>9</v>
      </c>
      <c r="B39" s="17" t="s">
        <v>42</v>
      </c>
      <c r="C39" s="18"/>
      <c r="D39" s="13"/>
      <c r="E39" s="13"/>
      <c r="F39" s="89"/>
    </row>
    <row r="40" spans="1:6" x14ac:dyDescent="0.25">
      <c r="A40" s="19" t="s">
        <v>27</v>
      </c>
      <c r="B40" s="22" t="s">
        <v>43</v>
      </c>
      <c r="C40" s="18"/>
      <c r="D40" s="13"/>
      <c r="E40" s="13"/>
      <c r="F40" s="89"/>
    </row>
    <row r="41" spans="1:6" x14ac:dyDescent="0.25">
      <c r="A41" s="20"/>
      <c r="B41" s="14" t="s">
        <v>36</v>
      </c>
      <c r="C41" s="12" t="s">
        <v>2</v>
      </c>
      <c r="D41" s="13">
        <v>1</v>
      </c>
      <c r="E41" s="13"/>
      <c r="F41" s="89"/>
    </row>
    <row r="42" spans="1:6" x14ac:dyDescent="0.25">
      <c r="A42" s="19" t="s">
        <v>31</v>
      </c>
      <c r="B42" s="22" t="s">
        <v>44</v>
      </c>
      <c r="C42" s="18"/>
      <c r="D42" s="13"/>
      <c r="E42" s="13"/>
      <c r="F42" s="89"/>
    </row>
    <row r="43" spans="1:6" x14ac:dyDescent="0.25">
      <c r="A43" s="20"/>
      <c r="B43" s="14" t="s">
        <v>36</v>
      </c>
      <c r="C43" s="12" t="s">
        <v>2</v>
      </c>
      <c r="D43" s="13">
        <v>4</v>
      </c>
      <c r="E43" s="13"/>
      <c r="F43" s="89"/>
    </row>
    <row r="44" spans="1:6" x14ac:dyDescent="0.25">
      <c r="A44" s="19" t="s">
        <v>32</v>
      </c>
      <c r="B44" s="22" t="s">
        <v>45</v>
      </c>
      <c r="C44" s="18"/>
      <c r="D44" s="13"/>
      <c r="E44" s="13"/>
      <c r="F44" s="89"/>
    </row>
    <row r="45" spans="1:6" x14ac:dyDescent="0.25">
      <c r="A45" s="20"/>
      <c r="B45" s="14" t="s">
        <v>36</v>
      </c>
      <c r="C45" s="12" t="s">
        <v>2</v>
      </c>
      <c r="D45" s="13">
        <v>6</v>
      </c>
      <c r="E45" s="13"/>
      <c r="F45" s="89"/>
    </row>
    <row r="46" spans="1:6" x14ac:dyDescent="0.25">
      <c r="A46" s="21">
        <f>+A39+1</f>
        <v>10</v>
      </c>
      <c r="B46" s="22" t="s">
        <v>323</v>
      </c>
      <c r="C46" s="18"/>
      <c r="D46" s="13"/>
      <c r="E46" s="13"/>
      <c r="F46" s="89"/>
    </row>
    <row r="47" spans="1:6" x14ac:dyDescent="0.25">
      <c r="A47" s="18"/>
      <c r="B47" s="14" t="s">
        <v>29</v>
      </c>
      <c r="C47" s="12" t="s">
        <v>30</v>
      </c>
      <c r="D47" s="13">
        <v>6</v>
      </c>
      <c r="E47" s="13"/>
      <c r="F47" s="89"/>
    </row>
    <row r="48" spans="1:6" s="106" customFormat="1" x14ac:dyDescent="0.25">
      <c r="A48" s="101"/>
      <c r="B48" s="102" t="s">
        <v>271</v>
      </c>
      <c r="C48" s="103"/>
      <c r="D48" s="104"/>
      <c r="E48" s="104"/>
      <c r="F48" s="89"/>
    </row>
    <row r="49" spans="1:6" x14ac:dyDescent="0.25">
      <c r="A49" s="10">
        <f>+A46+1</f>
        <v>11</v>
      </c>
      <c r="B49" s="11" t="s">
        <v>270</v>
      </c>
      <c r="C49" s="12"/>
      <c r="D49" s="13"/>
      <c r="E49" s="13"/>
      <c r="F49" s="89"/>
    </row>
    <row r="50" spans="1:6" x14ac:dyDescent="0.25">
      <c r="A50" s="12"/>
      <c r="B50" s="14" t="s">
        <v>9</v>
      </c>
      <c r="C50" s="12" t="s">
        <v>235</v>
      </c>
      <c r="D50" s="13">
        <v>15</v>
      </c>
      <c r="E50" s="13"/>
      <c r="F50" s="89"/>
    </row>
    <row r="51" spans="1:6" s="106" customFormat="1" x14ac:dyDescent="0.25">
      <c r="A51" s="108"/>
      <c r="B51" s="102" t="s">
        <v>230</v>
      </c>
      <c r="C51" s="103"/>
      <c r="D51" s="104"/>
      <c r="E51" s="104"/>
      <c r="F51" s="89"/>
    </row>
    <row r="52" spans="1:6" x14ac:dyDescent="0.25">
      <c r="A52" s="10">
        <f>A49+1</f>
        <v>12</v>
      </c>
      <c r="B52" s="11" t="s">
        <v>15</v>
      </c>
      <c r="C52" s="12"/>
      <c r="D52" s="13"/>
      <c r="E52" s="13"/>
      <c r="F52" s="89"/>
    </row>
    <row r="53" spans="1:6" x14ac:dyDescent="0.25">
      <c r="A53" s="12"/>
      <c r="B53" s="14" t="s">
        <v>7</v>
      </c>
      <c r="C53" s="12" t="s">
        <v>268</v>
      </c>
      <c r="D53" s="13">
        <v>4</v>
      </c>
      <c r="E53" s="13"/>
      <c r="F53" s="89"/>
    </row>
    <row r="54" spans="1:6" x14ac:dyDescent="0.25">
      <c r="A54" s="10">
        <f>A52+1</f>
        <v>13</v>
      </c>
      <c r="B54" s="11" t="s">
        <v>16</v>
      </c>
      <c r="C54" s="12"/>
      <c r="D54" s="13"/>
      <c r="E54" s="13"/>
      <c r="F54" s="89"/>
    </row>
    <row r="55" spans="1:6" x14ac:dyDescent="0.25">
      <c r="A55" s="12"/>
      <c r="B55" s="14" t="s">
        <v>13</v>
      </c>
      <c r="C55" s="12" t="s">
        <v>14</v>
      </c>
      <c r="D55" s="13">
        <v>800</v>
      </c>
      <c r="E55" s="13"/>
      <c r="F55" s="89"/>
    </row>
    <row r="56" spans="1:6" s="106" customFormat="1" x14ac:dyDescent="0.25">
      <c r="A56" s="101"/>
      <c r="B56" s="102" t="s">
        <v>231</v>
      </c>
      <c r="C56" s="109"/>
      <c r="D56" s="107"/>
      <c r="E56" s="107"/>
      <c r="F56" s="89"/>
    </row>
    <row r="57" spans="1:6" x14ac:dyDescent="0.25">
      <c r="A57" s="10">
        <f>A54+1</f>
        <v>14</v>
      </c>
      <c r="B57" s="11" t="s">
        <v>275</v>
      </c>
      <c r="C57" s="12"/>
      <c r="D57" s="13"/>
      <c r="E57" s="13"/>
      <c r="F57" s="89"/>
    </row>
    <row r="58" spans="1:6" x14ac:dyDescent="0.25">
      <c r="A58" s="12"/>
      <c r="B58" s="14" t="s">
        <v>9</v>
      </c>
      <c r="C58" s="12" t="s">
        <v>235</v>
      </c>
      <c r="D58" s="13">
        <v>5</v>
      </c>
      <c r="E58" s="13"/>
      <c r="F58" s="89"/>
    </row>
    <row r="59" spans="1:6" x14ac:dyDescent="0.25">
      <c r="A59" s="10">
        <f>A57+1</f>
        <v>15</v>
      </c>
      <c r="B59" s="11" t="s">
        <v>276</v>
      </c>
      <c r="C59" s="12"/>
      <c r="D59" s="13"/>
      <c r="E59" s="13"/>
      <c r="F59" s="89"/>
    </row>
    <row r="60" spans="1:6" x14ac:dyDescent="0.25">
      <c r="A60" s="12"/>
      <c r="B60" s="14" t="s">
        <v>9</v>
      </c>
      <c r="C60" s="12" t="s">
        <v>235</v>
      </c>
      <c r="D60" s="13">
        <v>45</v>
      </c>
      <c r="E60" s="13"/>
      <c r="F60" s="89"/>
    </row>
    <row r="61" spans="1:6" s="106" customFormat="1" x14ac:dyDescent="0.25">
      <c r="A61" s="101"/>
      <c r="B61" s="102" t="s">
        <v>232</v>
      </c>
      <c r="C61" s="103"/>
      <c r="D61" s="107"/>
      <c r="E61" s="107"/>
      <c r="F61" s="89"/>
    </row>
    <row r="62" spans="1:6" x14ac:dyDescent="0.25">
      <c r="A62" s="10">
        <f>A59+1</f>
        <v>16</v>
      </c>
      <c r="B62" s="11" t="s">
        <v>17</v>
      </c>
      <c r="C62" s="12"/>
      <c r="D62" s="13"/>
      <c r="E62" s="13"/>
      <c r="F62" s="89"/>
    </row>
    <row r="63" spans="1:6" x14ac:dyDescent="0.25">
      <c r="A63" s="12"/>
      <c r="B63" s="14" t="s">
        <v>9</v>
      </c>
      <c r="C63" s="12" t="s">
        <v>235</v>
      </c>
      <c r="D63" s="13">
        <v>285</v>
      </c>
      <c r="E63" s="13"/>
      <c r="F63" s="89"/>
    </row>
    <row r="64" spans="1:6" x14ac:dyDescent="0.25">
      <c r="A64" s="10">
        <f>A62+1</f>
        <v>17</v>
      </c>
      <c r="B64" s="11" t="s">
        <v>18</v>
      </c>
      <c r="C64" s="12"/>
      <c r="D64" s="13"/>
      <c r="E64" s="13"/>
      <c r="F64" s="89"/>
    </row>
    <row r="65" spans="1:10" x14ac:dyDescent="0.25">
      <c r="A65" s="12"/>
      <c r="B65" s="14" t="s">
        <v>9</v>
      </c>
      <c r="C65" s="12" t="s">
        <v>235</v>
      </c>
      <c r="D65" s="13">
        <v>122</v>
      </c>
      <c r="E65" s="13"/>
      <c r="F65" s="89"/>
    </row>
    <row r="66" spans="1:10" x14ac:dyDescent="0.25">
      <c r="A66" s="10">
        <f>A64+1</f>
        <v>18</v>
      </c>
      <c r="B66" s="11" t="s">
        <v>359</v>
      </c>
      <c r="C66" s="12"/>
      <c r="D66" s="13"/>
      <c r="E66" s="13"/>
      <c r="F66" s="89"/>
    </row>
    <row r="67" spans="1:10" x14ac:dyDescent="0.25">
      <c r="A67" s="12"/>
      <c r="B67" s="14" t="s">
        <v>360</v>
      </c>
      <c r="C67" s="12" t="s">
        <v>361</v>
      </c>
      <c r="D67" s="13">
        <v>1</v>
      </c>
      <c r="E67" s="13"/>
      <c r="F67" s="89"/>
    </row>
    <row r="68" spans="1:10" s="106" customFormat="1" x14ac:dyDescent="0.25">
      <c r="A68" s="101"/>
      <c r="B68" s="102" t="s">
        <v>234</v>
      </c>
      <c r="C68" s="103"/>
      <c r="D68" s="107"/>
      <c r="E68" s="107"/>
      <c r="F68" s="89"/>
    </row>
    <row r="69" spans="1:10" ht="31.5" x14ac:dyDescent="0.25">
      <c r="A69" s="10">
        <f>A66+1</f>
        <v>19</v>
      </c>
      <c r="B69" s="11" t="s">
        <v>277</v>
      </c>
      <c r="C69" s="12"/>
      <c r="D69" s="13"/>
      <c r="E69" s="13"/>
      <c r="F69" s="89"/>
    </row>
    <row r="70" spans="1:10" x14ac:dyDescent="0.25">
      <c r="A70" s="12"/>
      <c r="B70" s="14" t="s">
        <v>9</v>
      </c>
      <c r="C70" s="12" t="s">
        <v>235</v>
      </c>
      <c r="D70" s="13">
        <v>2</v>
      </c>
      <c r="E70" s="13"/>
      <c r="F70" s="89"/>
    </row>
    <row r="71" spans="1:10" ht="31.5" x14ac:dyDescent="0.25">
      <c r="A71" s="10">
        <f>A69+1</f>
        <v>20</v>
      </c>
      <c r="B71" s="11" t="s">
        <v>346</v>
      </c>
      <c r="C71" s="12"/>
      <c r="D71" s="13"/>
      <c r="E71" s="13"/>
      <c r="F71" s="89"/>
    </row>
    <row r="72" spans="1:10" ht="16.5" thickBot="1" x14ac:dyDescent="0.3">
      <c r="A72" s="12"/>
      <c r="B72" s="14" t="s">
        <v>48</v>
      </c>
      <c r="C72" s="12" t="s">
        <v>47</v>
      </c>
      <c r="D72" s="13">
        <v>1</v>
      </c>
      <c r="E72" s="13"/>
      <c r="F72" s="89"/>
    </row>
    <row r="73" spans="1:10" ht="16.5" thickBot="1" x14ac:dyDescent="0.3">
      <c r="A73" s="177" t="str">
        <f>+"TOTAL "&amp;B7</f>
        <v xml:space="preserve">TOTAL A/ LOT : GROS ŒUVRES </v>
      </c>
      <c r="B73" s="178"/>
      <c r="C73" s="178"/>
      <c r="D73" s="178"/>
      <c r="E73" s="179"/>
      <c r="F73" s="90">
        <f>SUM(F7:F72)</f>
        <v>0</v>
      </c>
    </row>
    <row r="74" spans="1:10" s="113" customFormat="1" ht="15.75" customHeight="1" x14ac:dyDescent="0.25">
      <c r="A74" s="110"/>
      <c r="B74" s="81" t="s">
        <v>325</v>
      </c>
      <c r="C74" s="110"/>
      <c r="D74" s="110"/>
      <c r="E74" s="110"/>
      <c r="F74" s="111"/>
      <c r="G74" s="4"/>
      <c r="H74" s="4"/>
      <c r="I74" s="4"/>
      <c r="J74" s="112"/>
    </row>
    <row r="75" spans="1:10" s="113" customFormat="1" ht="15.75" customHeight="1" x14ac:dyDescent="0.25">
      <c r="A75" s="114"/>
      <c r="B75" s="80" t="s">
        <v>262</v>
      </c>
      <c r="C75" s="114"/>
      <c r="D75" s="114"/>
      <c r="E75" s="114"/>
      <c r="F75" s="89"/>
      <c r="G75" s="4"/>
      <c r="H75" s="4"/>
      <c r="I75" s="4"/>
      <c r="J75" s="112"/>
    </row>
    <row r="76" spans="1:10" s="140" customFormat="1" ht="41.25" customHeight="1" x14ac:dyDescent="0.25">
      <c r="A76" s="134">
        <f>+A71+1</f>
        <v>21</v>
      </c>
      <c r="B76" s="143" t="s">
        <v>343</v>
      </c>
      <c r="C76" s="135"/>
      <c r="D76" s="136"/>
      <c r="E76" s="136"/>
      <c r="F76" s="137"/>
      <c r="G76" s="138"/>
      <c r="H76" s="138"/>
      <c r="I76" s="138"/>
      <c r="J76" s="139"/>
    </row>
    <row r="77" spans="1:10" s="113" customFormat="1" ht="15.75" customHeight="1" x14ac:dyDescent="0.25">
      <c r="A77" s="10"/>
      <c r="B77" s="144" t="s">
        <v>9</v>
      </c>
      <c r="C77" s="12" t="s">
        <v>235</v>
      </c>
      <c r="D77" s="13">
        <v>120</v>
      </c>
      <c r="E77" s="13"/>
      <c r="F77" s="89"/>
      <c r="G77" s="4"/>
      <c r="H77" s="4"/>
      <c r="I77" s="4"/>
      <c r="J77" s="112"/>
    </row>
    <row r="78" spans="1:10" s="113" customFormat="1" ht="31.5" customHeight="1" x14ac:dyDescent="0.25">
      <c r="A78" s="10">
        <f>+A76+1</f>
        <v>22</v>
      </c>
      <c r="B78" s="143" t="s">
        <v>344</v>
      </c>
      <c r="C78" s="12"/>
      <c r="D78" s="115"/>
      <c r="E78" s="115"/>
      <c r="F78" s="89"/>
      <c r="G78" s="4"/>
      <c r="H78" s="4"/>
      <c r="I78" s="4"/>
      <c r="J78" s="112"/>
    </row>
    <row r="79" spans="1:10" s="113" customFormat="1" ht="15.75" customHeight="1" x14ac:dyDescent="0.25">
      <c r="A79" s="10"/>
      <c r="B79" s="144" t="s">
        <v>9</v>
      </c>
      <c r="C79" s="12" t="s">
        <v>235</v>
      </c>
      <c r="D79" s="13">
        <v>15</v>
      </c>
      <c r="E79" s="13"/>
      <c r="F79" s="89"/>
      <c r="G79" s="4"/>
      <c r="H79" s="4"/>
      <c r="I79" s="4"/>
      <c r="J79" s="112"/>
    </row>
    <row r="80" spans="1:10" s="113" customFormat="1" ht="15.75" customHeight="1" x14ac:dyDescent="0.25">
      <c r="A80" s="10"/>
      <c r="B80" s="145" t="s">
        <v>263</v>
      </c>
      <c r="C80" s="12"/>
      <c r="D80" s="13"/>
      <c r="E80" s="13"/>
      <c r="F80" s="89"/>
      <c r="G80" s="4"/>
      <c r="H80" s="4"/>
      <c r="I80" s="4"/>
      <c r="J80" s="112"/>
    </row>
    <row r="81" spans="1:10" s="113" customFormat="1" ht="25.5" customHeight="1" x14ac:dyDescent="0.25">
      <c r="A81" s="10">
        <f>+A78+1</f>
        <v>23</v>
      </c>
      <c r="B81" s="143" t="s">
        <v>345</v>
      </c>
      <c r="C81" s="12"/>
      <c r="D81" s="115"/>
      <c r="E81" s="115"/>
      <c r="F81" s="89"/>
      <c r="G81" s="4"/>
      <c r="H81" s="4"/>
      <c r="I81" s="4"/>
      <c r="J81" s="112"/>
    </row>
    <row r="82" spans="1:10" s="113" customFormat="1" ht="15.75" customHeight="1" x14ac:dyDescent="0.25">
      <c r="A82" s="10"/>
      <c r="B82" s="14" t="s">
        <v>9</v>
      </c>
      <c r="C82" s="12" t="s">
        <v>235</v>
      </c>
      <c r="D82" s="13">
        <v>85</v>
      </c>
      <c r="E82" s="13"/>
      <c r="F82" s="89"/>
      <c r="G82" s="4"/>
      <c r="H82" s="4"/>
      <c r="I82" s="4"/>
      <c r="J82" s="112"/>
    </row>
    <row r="83" spans="1:10" s="113" customFormat="1" ht="15.75" customHeight="1" x14ac:dyDescent="0.25">
      <c r="A83" s="10">
        <f>+A81+1</f>
        <v>24</v>
      </c>
      <c r="B83" s="11" t="s">
        <v>367</v>
      </c>
      <c r="C83" s="12"/>
      <c r="D83" s="115"/>
      <c r="E83" s="115"/>
      <c r="F83" s="89"/>
      <c r="G83" s="4"/>
      <c r="H83" s="4"/>
      <c r="I83" s="4"/>
      <c r="J83" s="112"/>
    </row>
    <row r="84" spans="1:10" s="113" customFormat="1" ht="15.75" customHeight="1" x14ac:dyDescent="0.25">
      <c r="A84" s="10"/>
      <c r="B84" s="14" t="s">
        <v>9</v>
      </c>
      <c r="C84" s="12" t="s">
        <v>235</v>
      </c>
      <c r="D84" s="13">
        <v>15</v>
      </c>
      <c r="E84" s="13"/>
      <c r="F84" s="89"/>
      <c r="G84" s="4"/>
      <c r="H84" s="4"/>
      <c r="I84" s="4"/>
      <c r="J84" s="112"/>
    </row>
    <row r="85" spans="1:10" s="113" customFormat="1" ht="15.75" customHeight="1" x14ac:dyDescent="0.25">
      <c r="A85" s="10">
        <f>+A83+1</f>
        <v>25</v>
      </c>
      <c r="B85" s="11" t="s">
        <v>236</v>
      </c>
      <c r="C85" s="12"/>
      <c r="D85" s="115"/>
      <c r="E85" s="115"/>
      <c r="F85" s="89"/>
      <c r="G85" s="4"/>
      <c r="H85" s="4"/>
      <c r="I85" s="4"/>
      <c r="J85" s="112"/>
    </row>
    <row r="86" spans="1:10" s="113" customFormat="1" ht="15.75" customHeight="1" x14ac:dyDescent="0.25">
      <c r="A86" s="10"/>
      <c r="B86" s="14" t="s">
        <v>9</v>
      </c>
      <c r="C86" s="12" t="s">
        <v>235</v>
      </c>
      <c r="D86" s="13">
        <v>60</v>
      </c>
      <c r="E86" s="13"/>
      <c r="F86" s="89"/>
      <c r="G86" s="4"/>
      <c r="H86" s="4"/>
      <c r="I86" s="4"/>
      <c r="J86" s="112"/>
    </row>
    <row r="87" spans="1:10" s="113" customFormat="1" ht="28.9" customHeight="1" x14ac:dyDescent="0.25">
      <c r="A87" s="10">
        <f>+A85+1</f>
        <v>26</v>
      </c>
      <c r="B87" s="11" t="s">
        <v>278</v>
      </c>
      <c r="C87" s="12"/>
      <c r="D87" s="115"/>
      <c r="E87" s="115"/>
      <c r="F87" s="89"/>
      <c r="G87" s="4"/>
      <c r="H87" s="4"/>
      <c r="I87" s="4"/>
      <c r="J87" s="112"/>
    </row>
    <row r="88" spans="1:10" s="113" customFormat="1" ht="15.75" customHeight="1" x14ac:dyDescent="0.25">
      <c r="A88" s="10"/>
      <c r="B88" s="14" t="s">
        <v>9</v>
      </c>
      <c r="C88" s="12" t="s">
        <v>235</v>
      </c>
      <c r="D88" s="13">
        <v>295</v>
      </c>
      <c r="E88" s="13"/>
      <c r="F88" s="89"/>
      <c r="G88" s="4"/>
      <c r="H88" s="4"/>
      <c r="I88" s="4"/>
      <c r="J88" s="112"/>
    </row>
    <row r="89" spans="1:10" s="113" customFormat="1" ht="15.75" customHeight="1" x14ac:dyDescent="0.25">
      <c r="A89" s="10">
        <f>+A87+1</f>
        <v>27</v>
      </c>
      <c r="B89" s="11" t="s">
        <v>376</v>
      </c>
      <c r="C89" s="12"/>
      <c r="D89" s="115"/>
      <c r="E89" s="115"/>
      <c r="F89" s="89"/>
      <c r="G89" s="4"/>
      <c r="H89" s="4"/>
      <c r="I89" s="4"/>
      <c r="J89" s="112"/>
    </row>
    <row r="90" spans="1:10" s="113" customFormat="1" ht="15.75" customHeight="1" x14ac:dyDescent="0.25">
      <c r="A90" s="10"/>
      <c r="B90" s="14" t="s">
        <v>130</v>
      </c>
      <c r="C90" s="12" t="s">
        <v>1</v>
      </c>
      <c r="D90" s="13">
        <v>6</v>
      </c>
      <c r="E90" s="13"/>
      <c r="F90" s="89"/>
      <c r="G90" s="4"/>
      <c r="H90" s="4"/>
      <c r="I90" s="4"/>
      <c r="J90" s="112"/>
    </row>
    <row r="91" spans="1:10" s="43" customFormat="1" x14ac:dyDescent="0.25">
      <c r="A91" s="10">
        <f t="shared" ref="A91" si="0">+A89+1</f>
        <v>28</v>
      </c>
      <c r="B91" s="27" t="s">
        <v>158</v>
      </c>
      <c r="C91" s="12"/>
      <c r="D91" s="13"/>
      <c r="E91" s="13"/>
      <c r="F91" s="89"/>
    </row>
    <row r="92" spans="1:10" s="43" customFormat="1" ht="16.5" thickBot="1" x14ac:dyDescent="0.3">
      <c r="A92" s="12"/>
      <c r="B92" s="14" t="s">
        <v>36</v>
      </c>
      <c r="C92" s="12" t="s">
        <v>2</v>
      </c>
      <c r="D92" s="13">
        <v>6</v>
      </c>
      <c r="E92" s="13"/>
      <c r="F92" s="89"/>
    </row>
    <row r="93" spans="1:10" s="113" customFormat="1" ht="15.75" customHeight="1" thickBot="1" x14ac:dyDescent="0.3">
      <c r="A93" s="177" t="str">
        <f>+"TOTAL "&amp;B74</f>
        <v xml:space="preserve">TOTAL B/ LOT REVETEMENTS </v>
      </c>
      <c r="B93" s="178"/>
      <c r="C93" s="178"/>
      <c r="D93" s="178"/>
      <c r="E93" s="179"/>
      <c r="F93" s="90">
        <f>SUM(F76:F92)</f>
        <v>0</v>
      </c>
      <c r="G93" s="4"/>
      <c r="H93" s="4"/>
      <c r="I93" s="4"/>
      <c r="J93" s="112"/>
    </row>
    <row r="94" spans="1:10" s="113" customFormat="1" ht="17.25" customHeight="1" x14ac:dyDescent="0.25">
      <c r="A94" s="110"/>
      <c r="B94" s="7" t="s">
        <v>368</v>
      </c>
      <c r="C94" s="110"/>
      <c r="D94" s="110"/>
      <c r="E94" s="110"/>
      <c r="F94" s="91"/>
      <c r="G94" s="4"/>
      <c r="H94" s="4"/>
      <c r="I94" s="4"/>
      <c r="J94" s="112"/>
    </row>
    <row r="95" spans="1:10" s="113" customFormat="1" ht="17.25" customHeight="1" x14ac:dyDescent="0.25">
      <c r="A95" s="115"/>
      <c r="B95" s="116" t="s">
        <v>237</v>
      </c>
      <c r="C95" s="115"/>
      <c r="D95" s="115"/>
      <c r="E95" s="115"/>
      <c r="F95" s="89"/>
      <c r="G95" s="4"/>
      <c r="H95" s="4"/>
      <c r="I95" s="4"/>
      <c r="J95" s="112"/>
    </row>
    <row r="96" spans="1:10" s="113" customFormat="1" ht="17.25" customHeight="1" x14ac:dyDescent="0.25">
      <c r="A96" s="10">
        <f>+A91+1</f>
        <v>29</v>
      </c>
      <c r="B96" s="11" t="s">
        <v>238</v>
      </c>
      <c r="C96" s="115"/>
      <c r="D96" s="115"/>
      <c r="E96" s="115"/>
      <c r="F96" s="89"/>
      <c r="G96" s="4"/>
      <c r="H96" s="4"/>
      <c r="I96" s="4"/>
      <c r="J96" s="112"/>
    </row>
    <row r="97" spans="1:32" s="113" customFormat="1" ht="17.25" customHeight="1" x14ac:dyDescent="0.25">
      <c r="A97" s="10"/>
      <c r="B97" s="14" t="s">
        <v>9</v>
      </c>
      <c r="C97" s="12" t="s">
        <v>235</v>
      </c>
      <c r="D97" s="13">
        <v>48</v>
      </c>
      <c r="E97" s="13"/>
      <c r="F97" s="89"/>
      <c r="G97" s="4"/>
      <c r="H97" s="4"/>
      <c r="I97" s="4"/>
      <c r="J97" s="112"/>
    </row>
    <row r="98" spans="1:32" s="113" customFormat="1" ht="17.25" customHeight="1" x14ac:dyDescent="0.25">
      <c r="A98" s="10">
        <f>+A96+1</f>
        <v>30</v>
      </c>
      <c r="B98" s="11" t="s">
        <v>279</v>
      </c>
      <c r="C98" s="12"/>
      <c r="D98" s="13"/>
      <c r="E98" s="13"/>
      <c r="F98" s="89"/>
      <c r="G98" s="4"/>
      <c r="H98" s="4"/>
      <c r="I98" s="4"/>
      <c r="J98" s="112"/>
    </row>
    <row r="99" spans="1:32" s="113" customFormat="1" ht="17.25" customHeight="1" x14ac:dyDescent="0.25">
      <c r="A99" s="10"/>
      <c r="B99" s="14" t="s">
        <v>9</v>
      </c>
      <c r="C99" s="12" t="s">
        <v>235</v>
      </c>
      <c r="D99" s="13">
        <v>16</v>
      </c>
      <c r="E99" s="13"/>
      <c r="F99" s="89"/>
      <c r="G99" s="4"/>
      <c r="H99" s="4"/>
      <c r="I99" s="4"/>
      <c r="J99" s="112"/>
    </row>
    <row r="100" spans="1:32" s="113" customFormat="1" ht="17.25" customHeight="1" x14ac:dyDescent="0.25">
      <c r="A100" s="10">
        <f>+A98+1</f>
        <v>31</v>
      </c>
      <c r="B100" s="11" t="s">
        <v>273</v>
      </c>
      <c r="C100" s="12"/>
      <c r="D100" s="13"/>
      <c r="E100" s="13"/>
      <c r="F100" s="89"/>
      <c r="G100" s="4"/>
      <c r="H100" s="4"/>
      <c r="I100" s="4"/>
      <c r="J100" s="112"/>
      <c r="AC100" s="113">
        <v>2</v>
      </c>
      <c r="AD100" s="113">
        <v>2</v>
      </c>
      <c r="AE100" s="113">
        <v>1</v>
      </c>
      <c r="AF100" s="113">
        <f>+AC100*AD100*AE100</f>
        <v>4</v>
      </c>
    </row>
    <row r="101" spans="1:32" s="113" customFormat="1" ht="17.25" customHeight="1" x14ac:dyDescent="0.25">
      <c r="A101" s="10"/>
      <c r="B101" s="14" t="s">
        <v>9</v>
      </c>
      <c r="C101" s="12" t="s">
        <v>235</v>
      </c>
      <c r="D101" s="13">
        <v>16</v>
      </c>
      <c r="E101" s="13"/>
      <c r="F101" s="89"/>
      <c r="G101" s="4"/>
      <c r="H101" s="4"/>
      <c r="I101" s="4"/>
      <c r="J101" s="112"/>
    </row>
    <row r="102" spans="1:32" s="113" customFormat="1" ht="17.25" customHeight="1" x14ac:dyDescent="0.25">
      <c r="A102" s="10">
        <f>+A100+1</f>
        <v>32</v>
      </c>
      <c r="B102" s="11" t="s">
        <v>272</v>
      </c>
      <c r="C102" s="12"/>
      <c r="D102" s="115"/>
      <c r="E102" s="115"/>
      <c r="F102" s="89"/>
      <c r="G102" s="4"/>
      <c r="H102" s="4"/>
      <c r="I102" s="4"/>
      <c r="J102" s="112"/>
      <c r="AC102" s="113">
        <v>8.64</v>
      </c>
      <c r="AD102" s="113">
        <v>2</v>
      </c>
      <c r="AE102" s="113">
        <v>1</v>
      </c>
      <c r="AF102" s="113">
        <f t="shared" ref="AF102" si="1">+AC102*AD102*AE102</f>
        <v>17.28</v>
      </c>
    </row>
    <row r="103" spans="1:32" s="113" customFormat="1" ht="17.25" customHeight="1" x14ac:dyDescent="0.25">
      <c r="A103" s="10"/>
      <c r="B103" s="14" t="s">
        <v>9</v>
      </c>
      <c r="C103" s="12" t="s">
        <v>235</v>
      </c>
      <c r="D103" s="13">
        <v>16</v>
      </c>
      <c r="E103" s="13"/>
      <c r="F103" s="89"/>
      <c r="G103" s="4"/>
      <c r="H103" s="4"/>
      <c r="I103" s="4"/>
      <c r="J103" s="112"/>
    </row>
    <row r="104" spans="1:32" s="113" customFormat="1" ht="17.25" customHeight="1" x14ac:dyDescent="0.25">
      <c r="A104" s="10">
        <f>+A102+1</f>
        <v>33</v>
      </c>
      <c r="B104" s="11" t="s">
        <v>274</v>
      </c>
      <c r="C104" s="12"/>
      <c r="D104" s="13"/>
      <c r="E104" s="13"/>
      <c r="F104" s="89"/>
      <c r="G104" s="4"/>
      <c r="H104" s="4"/>
      <c r="I104" s="4"/>
      <c r="J104" s="112"/>
    </row>
    <row r="105" spans="1:32" s="113" customFormat="1" ht="17.25" customHeight="1" x14ac:dyDescent="0.25">
      <c r="A105" s="10"/>
      <c r="B105" s="14" t="s">
        <v>9</v>
      </c>
      <c r="C105" s="12" t="s">
        <v>235</v>
      </c>
      <c r="D105" s="13">
        <v>16</v>
      </c>
      <c r="E105" s="13"/>
      <c r="F105" s="89"/>
      <c r="G105" s="4"/>
      <c r="H105" s="4"/>
      <c r="I105" s="4"/>
      <c r="J105" s="112"/>
    </row>
    <row r="106" spans="1:32" s="113" customFormat="1" ht="17.25" customHeight="1" x14ac:dyDescent="0.25">
      <c r="A106" s="10">
        <f>+A104+1</f>
        <v>34</v>
      </c>
      <c r="B106" s="11" t="s">
        <v>280</v>
      </c>
      <c r="C106" s="12"/>
      <c r="D106" s="13"/>
      <c r="E106" s="13"/>
      <c r="F106" s="89"/>
      <c r="G106" s="4"/>
      <c r="H106" s="4"/>
      <c r="I106" s="4"/>
      <c r="J106" s="112"/>
    </row>
    <row r="107" spans="1:32" s="113" customFormat="1" ht="17.25" customHeight="1" x14ac:dyDescent="0.25">
      <c r="A107" s="10"/>
      <c r="B107" s="14" t="s">
        <v>9</v>
      </c>
      <c r="C107" s="12" t="s">
        <v>235</v>
      </c>
      <c r="D107" s="13">
        <v>9</v>
      </c>
      <c r="E107" s="13"/>
      <c r="F107" s="89"/>
      <c r="G107" s="4"/>
      <c r="H107" s="4"/>
      <c r="I107" s="4"/>
      <c r="J107" s="112"/>
    </row>
    <row r="108" spans="1:32" s="113" customFormat="1" ht="17.25" customHeight="1" x14ac:dyDescent="0.25">
      <c r="A108" s="10">
        <f>+A106+1</f>
        <v>35</v>
      </c>
      <c r="B108" s="11" t="s">
        <v>281</v>
      </c>
      <c r="C108" s="12"/>
      <c r="D108" s="13"/>
      <c r="E108" s="13"/>
      <c r="F108" s="89"/>
      <c r="G108" s="4"/>
      <c r="H108" s="4"/>
      <c r="I108" s="4"/>
      <c r="J108" s="112"/>
      <c r="AF108" s="113">
        <f>SUM(AF98:AF106)</f>
        <v>21.28</v>
      </c>
    </row>
    <row r="109" spans="1:32" s="113" customFormat="1" ht="17.25" customHeight="1" x14ac:dyDescent="0.25">
      <c r="A109" s="10"/>
      <c r="B109" s="14" t="s">
        <v>10</v>
      </c>
      <c r="C109" s="12" t="s">
        <v>3</v>
      </c>
      <c r="D109" s="13">
        <v>2</v>
      </c>
      <c r="E109" s="13"/>
      <c r="F109" s="89"/>
      <c r="G109" s="4"/>
      <c r="H109" s="4"/>
      <c r="I109" s="4"/>
      <c r="J109" s="112"/>
    </row>
    <row r="110" spans="1:32" s="113" customFormat="1" ht="17.25" customHeight="1" x14ac:dyDescent="0.25">
      <c r="A110" s="115"/>
      <c r="B110" s="116" t="s">
        <v>239</v>
      </c>
      <c r="C110" s="12"/>
      <c r="D110" s="13"/>
      <c r="E110" s="13"/>
      <c r="F110" s="89"/>
      <c r="G110" s="4"/>
      <c r="H110" s="4"/>
      <c r="I110" s="4"/>
      <c r="J110" s="112"/>
    </row>
    <row r="111" spans="1:32" s="113" customFormat="1" ht="29.25" customHeight="1" x14ac:dyDescent="0.25">
      <c r="A111" s="10">
        <f>+A108+1</f>
        <v>36</v>
      </c>
      <c r="B111" s="11" t="s">
        <v>282</v>
      </c>
      <c r="D111" s="13"/>
      <c r="E111" s="13"/>
      <c r="F111" s="89"/>
      <c r="G111" s="4"/>
      <c r="H111" s="4"/>
      <c r="I111" s="4"/>
      <c r="J111" s="112"/>
    </row>
    <row r="112" spans="1:32" s="113" customFormat="1" ht="14.25" customHeight="1" x14ac:dyDescent="0.25">
      <c r="A112" s="115"/>
      <c r="B112" s="14" t="s">
        <v>9</v>
      </c>
      <c r="C112" s="12" t="s">
        <v>235</v>
      </c>
      <c r="D112" s="13">
        <v>13</v>
      </c>
      <c r="E112" s="13"/>
      <c r="F112" s="89"/>
      <c r="G112" s="4"/>
      <c r="H112" s="4"/>
      <c r="I112" s="4"/>
      <c r="J112" s="112"/>
    </row>
    <row r="113" spans="1:10" s="113" customFormat="1" ht="29.25" customHeight="1" x14ac:dyDescent="0.25">
      <c r="A113" s="10">
        <f>+A111+1</f>
        <v>37</v>
      </c>
      <c r="B113" s="11" t="s">
        <v>283</v>
      </c>
      <c r="D113" s="13"/>
      <c r="E113" s="13"/>
      <c r="F113" s="89"/>
      <c r="G113" s="4"/>
      <c r="H113" s="4"/>
      <c r="I113" s="4"/>
      <c r="J113" s="112"/>
    </row>
    <row r="114" spans="1:10" s="113" customFormat="1" ht="14.25" customHeight="1" x14ac:dyDescent="0.25">
      <c r="A114" s="115"/>
      <c r="B114" s="14" t="s">
        <v>9</v>
      </c>
      <c r="C114" s="12" t="s">
        <v>235</v>
      </c>
      <c r="D114" s="13">
        <v>70</v>
      </c>
      <c r="E114" s="13"/>
      <c r="F114" s="89"/>
      <c r="G114" s="4"/>
      <c r="H114" s="4"/>
      <c r="I114" s="4"/>
      <c r="J114" s="112"/>
    </row>
    <row r="115" spans="1:10" s="113" customFormat="1" ht="29.25" customHeight="1" x14ac:dyDescent="0.25">
      <c r="A115" s="10">
        <f>+A113+1</f>
        <v>38</v>
      </c>
      <c r="B115" s="11" t="s">
        <v>284</v>
      </c>
      <c r="D115" s="13"/>
      <c r="E115" s="13"/>
      <c r="F115" s="89"/>
      <c r="G115" s="4"/>
      <c r="H115" s="4"/>
      <c r="I115" s="4"/>
      <c r="J115" s="112"/>
    </row>
    <row r="116" spans="1:10" s="113" customFormat="1" ht="14.25" customHeight="1" x14ac:dyDescent="0.25">
      <c r="A116" s="115"/>
      <c r="B116" s="14" t="s">
        <v>9</v>
      </c>
      <c r="C116" s="12" t="s">
        <v>235</v>
      </c>
      <c r="D116" s="13">
        <v>16</v>
      </c>
      <c r="E116" s="13"/>
      <c r="F116" s="89"/>
      <c r="G116" s="4"/>
      <c r="H116" s="4"/>
      <c r="I116" s="4"/>
      <c r="J116" s="112"/>
    </row>
    <row r="117" spans="1:10" s="113" customFormat="1" ht="17.25" customHeight="1" x14ac:dyDescent="0.25">
      <c r="A117" s="115"/>
      <c r="B117" s="116" t="s">
        <v>264</v>
      </c>
      <c r="C117" s="12"/>
      <c r="D117" s="115"/>
      <c r="E117" s="13"/>
      <c r="F117" s="89"/>
      <c r="G117" s="4"/>
      <c r="H117" s="4"/>
      <c r="I117" s="4"/>
      <c r="J117" s="112"/>
    </row>
    <row r="118" spans="1:10" s="113" customFormat="1" ht="17.25" customHeight="1" x14ac:dyDescent="0.25">
      <c r="A118" s="10">
        <f>+A115+1</f>
        <v>39</v>
      </c>
      <c r="B118" s="11" t="s">
        <v>240</v>
      </c>
      <c r="C118" s="12"/>
      <c r="D118" s="13"/>
      <c r="E118" s="13"/>
      <c r="F118" s="89"/>
      <c r="G118" s="4"/>
      <c r="H118" s="4"/>
      <c r="I118" s="4"/>
      <c r="J118" s="112"/>
    </row>
    <row r="119" spans="1:10" s="113" customFormat="1" ht="17.25" customHeight="1" x14ac:dyDescent="0.25">
      <c r="A119" s="115"/>
      <c r="B119" s="14" t="s">
        <v>9</v>
      </c>
      <c r="C119" s="12" t="s">
        <v>235</v>
      </c>
      <c r="D119" s="13">
        <v>14</v>
      </c>
      <c r="E119" s="13"/>
      <c r="F119" s="89"/>
      <c r="G119" s="4"/>
      <c r="H119" s="4"/>
      <c r="I119" s="4"/>
      <c r="J119" s="112"/>
    </row>
    <row r="120" spans="1:10" s="113" customFormat="1" ht="17.25" customHeight="1" x14ac:dyDescent="0.25">
      <c r="A120" s="10">
        <f>+A118+1</f>
        <v>40</v>
      </c>
      <c r="B120" s="11" t="s">
        <v>241</v>
      </c>
      <c r="C120" s="12"/>
      <c r="D120" s="13"/>
      <c r="E120" s="13"/>
      <c r="F120" s="89"/>
      <c r="G120" s="4"/>
      <c r="H120" s="4"/>
      <c r="I120" s="4"/>
      <c r="J120" s="112"/>
    </row>
    <row r="121" spans="1:10" s="113" customFormat="1" ht="17.25" customHeight="1" x14ac:dyDescent="0.25">
      <c r="A121" s="115"/>
      <c r="B121" s="14" t="s">
        <v>9</v>
      </c>
      <c r="C121" s="12" t="s">
        <v>235</v>
      </c>
      <c r="D121" s="13">
        <v>12</v>
      </c>
      <c r="E121" s="13"/>
      <c r="F121" s="89"/>
      <c r="G121" s="4"/>
      <c r="H121" s="4"/>
      <c r="I121" s="4"/>
      <c r="J121" s="112"/>
    </row>
    <row r="122" spans="1:10" s="113" customFormat="1" ht="17.25" customHeight="1" x14ac:dyDescent="0.25">
      <c r="A122" s="10">
        <f>+A120+1</f>
        <v>41</v>
      </c>
      <c r="B122" s="11" t="s">
        <v>242</v>
      </c>
      <c r="C122" s="12"/>
      <c r="D122" s="13"/>
      <c r="E122" s="13"/>
      <c r="F122" s="89"/>
      <c r="G122" s="4"/>
      <c r="H122" s="4"/>
      <c r="I122" s="4"/>
      <c r="J122" s="112"/>
    </row>
    <row r="123" spans="1:10" s="113" customFormat="1" ht="17.25" customHeight="1" x14ac:dyDescent="0.25">
      <c r="A123" s="115"/>
      <c r="B123" s="14" t="s">
        <v>9</v>
      </c>
      <c r="C123" s="12" t="s">
        <v>235</v>
      </c>
      <c r="D123" s="13">
        <v>56</v>
      </c>
      <c r="E123" s="13"/>
      <c r="F123" s="89"/>
      <c r="G123" s="4"/>
      <c r="H123" s="4"/>
      <c r="I123" s="4"/>
      <c r="J123" s="112"/>
    </row>
    <row r="124" spans="1:10" s="113" customFormat="1" ht="17.25" customHeight="1" x14ac:dyDescent="0.25">
      <c r="A124" s="10">
        <f>+A122+1</f>
        <v>42</v>
      </c>
      <c r="B124" s="11" t="s">
        <v>243</v>
      </c>
      <c r="C124" s="12"/>
      <c r="D124" s="13"/>
      <c r="E124" s="13"/>
      <c r="F124" s="89"/>
      <c r="G124" s="4"/>
      <c r="H124" s="4"/>
      <c r="I124" s="4"/>
      <c r="J124" s="112"/>
    </row>
    <row r="125" spans="1:10" s="113" customFormat="1" ht="17.25" customHeight="1" x14ac:dyDescent="0.25">
      <c r="A125" s="115"/>
      <c r="B125" s="14" t="s">
        <v>10</v>
      </c>
      <c r="C125" s="12" t="s">
        <v>3</v>
      </c>
      <c r="D125" s="13">
        <f>31-13</f>
        <v>18</v>
      </c>
      <c r="E125" s="13"/>
      <c r="F125" s="89"/>
      <c r="G125" s="4"/>
      <c r="H125" s="4"/>
      <c r="I125" s="4"/>
      <c r="J125" s="112"/>
    </row>
    <row r="126" spans="1:10" s="113" customFormat="1" ht="17.25" customHeight="1" x14ac:dyDescent="0.25">
      <c r="A126" s="115"/>
      <c r="B126" s="116" t="s">
        <v>366</v>
      </c>
      <c r="C126" s="12"/>
      <c r="D126" s="13"/>
      <c r="E126" s="13"/>
      <c r="F126" s="89"/>
      <c r="G126" s="4"/>
      <c r="H126" s="4"/>
      <c r="I126" s="4"/>
      <c r="J126" s="112"/>
    </row>
    <row r="127" spans="1:10" s="113" customFormat="1" ht="17.25" customHeight="1" x14ac:dyDescent="0.25">
      <c r="A127" s="10">
        <f>+A124+1</f>
        <v>43</v>
      </c>
      <c r="B127" s="11" t="s">
        <v>365</v>
      </c>
      <c r="C127" s="12"/>
      <c r="D127" s="13"/>
      <c r="E127" s="13"/>
      <c r="F127" s="89"/>
      <c r="G127" s="4"/>
      <c r="H127" s="4"/>
      <c r="I127" s="4"/>
      <c r="J127" s="112"/>
    </row>
    <row r="128" spans="1:10" s="113" customFormat="1" ht="17.25" customHeight="1" x14ac:dyDescent="0.25">
      <c r="A128" s="115"/>
      <c r="B128" s="14" t="s">
        <v>36</v>
      </c>
      <c r="C128" s="12" t="s">
        <v>2</v>
      </c>
      <c r="D128" s="13">
        <v>1</v>
      </c>
      <c r="E128" s="13"/>
      <c r="F128" s="89"/>
      <c r="G128" s="4"/>
      <c r="H128" s="4"/>
      <c r="I128" s="4"/>
      <c r="J128" s="112"/>
    </row>
    <row r="129" spans="1:29" s="113" customFormat="1" ht="17.25" customHeight="1" x14ac:dyDescent="0.25">
      <c r="A129" s="10">
        <f>+A127+1</f>
        <v>44</v>
      </c>
      <c r="B129" s="11" t="s">
        <v>362</v>
      </c>
      <c r="C129" s="12"/>
      <c r="D129" s="13"/>
      <c r="E129" s="13"/>
      <c r="F129" s="89"/>
      <c r="G129" s="4"/>
      <c r="H129" s="4"/>
      <c r="I129" s="4"/>
      <c r="J129" s="112"/>
    </row>
    <row r="130" spans="1:29" s="113" customFormat="1" ht="17.25" customHeight="1" x14ac:dyDescent="0.25">
      <c r="A130" s="115"/>
      <c r="B130" s="14" t="s">
        <v>36</v>
      </c>
      <c r="C130" s="12" t="s">
        <v>2</v>
      </c>
      <c r="D130" s="13">
        <v>1</v>
      </c>
      <c r="E130" s="13"/>
      <c r="F130" s="89"/>
      <c r="G130" s="4"/>
      <c r="H130" s="4"/>
      <c r="I130" s="4"/>
      <c r="J130" s="112"/>
    </row>
    <row r="131" spans="1:29" s="113" customFormat="1" ht="17.25" customHeight="1" x14ac:dyDescent="0.25">
      <c r="A131" s="10">
        <f>+A129+1</f>
        <v>45</v>
      </c>
      <c r="B131" s="11" t="s">
        <v>363</v>
      </c>
      <c r="C131" s="12"/>
      <c r="D131" s="13"/>
      <c r="E131" s="13"/>
      <c r="F131" s="89"/>
      <c r="G131" s="4"/>
      <c r="H131" s="4"/>
      <c r="I131" s="4"/>
      <c r="J131" s="112"/>
    </row>
    <row r="132" spans="1:29" s="113" customFormat="1" ht="17.25" customHeight="1" x14ac:dyDescent="0.25">
      <c r="A132" s="115"/>
      <c r="B132" s="14" t="s">
        <v>36</v>
      </c>
      <c r="C132" s="12" t="s">
        <v>2</v>
      </c>
      <c r="D132" s="13">
        <v>1</v>
      </c>
      <c r="E132" s="13"/>
      <c r="F132" s="89"/>
      <c r="G132" s="4"/>
      <c r="H132" s="4"/>
      <c r="I132" s="4"/>
      <c r="J132" s="112"/>
    </row>
    <row r="133" spans="1:29" s="113" customFormat="1" ht="17.25" customHeight="1" x14ac:dyDescent="0.25">
      <c r="A133" s="10">
        <f>+A131+1</f>
        <v>46</v>
      </c>
      <c r="B133" s="11" t="s">
        <v>364</v>
      </c>
      <c r="C133" s="12"/>
      <c r="D133" s="13"/>
      <c r="E133" s="13"/>
      <c r="F133" s="89"/>
      <c r="G133" s="4"/>
      <c r="H133" s="4"/>
      <c r="I133" s="4"/>
      <c r="J133" s="112"/>
    </row>
    <row r="134" spans="1:29" s="113" customFormat="1" ht="17.25" customHeight="1" thickBot="1" x14ac:dyDescent="0.3">
      <c r="A134" s="115"/>
      <c r="B134" s="14" t="s">
        <v>36</v>
      </c>
      <c r="C134" s="12" t="s">
        <v>2</v>
      </c>
      <c r="D134" s="13">
        <v>1</v>
      </c>
      <c r="E134" s="13"/>
      <c r="F134" s="89"/>
      <c r="G134" s="4"/>
      <c r="H134" s="4"/>
      <c r="I134" s="4"/>
      <c r="J134" s="112"/>
    </row>
    <row r="135" spans="1:29" ht="16.5" thickBot="1" x14ac:dyDescent="0.3">
      <c r="A135" s="177" t="str">
        <f>+"TOTAL "&amp;B94</f>
        <v>TOTAL C/ MENUISERIES BOIS, ALUMINUIM ET METALLIQUE</v>
      </c>
      <c r="B135" s="178"/>
      <c r="C135" s="178"/>
      <c r="D135" s="178"/>
      <c r="E135" s="179"/>
      <c r="F135" s="90">
        <f>SUM(F96:F125)</f>
        <v>0</v>
      </c>
    </row>
    <row r="136" spans="1:29" s="113" customFormat="1" ht="16.5" customHeight="1" x14ac:dyDescent="0.25">
      <c r="A136" s="117"/>
      <c r="B136" s="71" t="s">
        <v>326</v>
      </c>
      <c r="C136" s="12"/>
      <c r="D136" s="115"/>
      <c r="E136" s="115"/>
      <c r="F136" s="89"/>
      <c r="G136" s="4"/>
      <c r="H136" s="4"/>
      <c r="I136" s="4"/>
      <c r="J136" s="112"/>
    </row>
    <row r="137" spans="1:29" s="113" customFormat="1" ht="16.5" customHeight="1" x14ac:dyDescent="0.25">
      <c r="A137" s="10">
        <f>+A133+1</f>
        <v>47</v>
      </c>
      <c r="B137" s="11" t="s">
        <v>244</v>
      </c>
      <c r="C137" s="12"/>
      <c r="D137" s="115"/>
      <c r="E137" s="115"/>
      <c r="F137" s="89"/>
      <c r="G137" s="4"/>
      <c r="H137" s="4"/>
      <c r="I137" s="4"/>
      <c r="J137" s="112"/>
      <c r="AC137" s="113">
        <v>480</v>
      </c>
    </row>
    <row r="138" spans="1:29" s="113" customFormat="1" ht="16.5" customHeight="1" x14ac:dyDescent="0.25">
      <c r="A138" s="10"/>
      <c r="B138" s="14" t="s">
        <v>9</v>
      </c>
      <c r="C138" s="12" t="s">
        <v>235</v>
      </c>
      <c r="D138" s="13">
        <v>100</v>
      </c>
      <c r="E138" s="13"/>
      <c r="F138" s="89"/>
      <c r="G138" s="4"/>
      <c r="H138" s="4"/>
      <c r="I138" s="4"/>
      <c r="J138" s="112"/>
    </row>
    <row r="139" spans="1:29" s="113" customFormat="1" ht="16.5" customHeight="1" x14ac:dyDescent="0.25">
      <c r="A139" s="10">
        <f>+A137+1</f>
        <v>48</v>
      </c>
      <c r="B139" s="11" t="s">
        <v>245</v>
      </c>
      <c r="C139" s="12"/>
      <c r="D139" s="13"/>
      <c r="E139" s="13"/>
      <c r="F139" s="89"/>
      <c r="G139" s="4"/>
      <c r="H139" s="4"/>
      <c r="I139" s="4"/>
      <c r="J139" s="112"/>
      <c r="AC139" s="113">
        <v>280</v>
      </c>
    </row>
    <row r="140" spans="1:29" ht="16.5" customHeight="1" thickBot="1" x14ac:dyDescent="0.3">
      <c r="A140" s="41"/>
      <c r="B140" s="25" t="s">
        <v>9</v>
      </c>
      <c r="C140" s="41" t="s">
        <v>235</v>
      </c>
      <c r="D140" s="26">
        <v>30</v>
      </c>
      <c r="E140" s="26"/>
      <c r="F140" s="89"/>
    </row>
    <row r="141" spans="1:29" ht="16.5" thickBot="1" x14ac:dyDescent="0.3">
      <c r="A141" s="177" t="str">
        <f>+"TOTAL "&amp;B136</f>
        <v>TOTAL D/ FAUX PLAFONDS</v>
      </c>
      <c r="B141" s="178"/>
      <c r="C141" s="178"/>
      <c r="D141" s="178"/>
      <c r="E141" s="179"/>
      <c r="F141" s="90">
        <f>SUM(F136:F140)</f>
        <v>0</v>
      </c>
    </row>
    <row r="142" spans="1:29" s="43" customFormat="1" x14ac:dyDescent="0.25">
      <c r="A142" s="28"/>
      <c r="B142" s="7" t="s">
        <v>327</v>
      </c>
      <c r="C142" s="29"/>
      <c r="D142" s="118"/>
      <c r="E142" s="31"/>
      <c r="F142" s="119"/>
      <c r="G142" s="120"/>
      <c r="H142" s="120"/>
    </row>
    <row r="143" spans="1:29" ht="31.5" x14ac:dyDescent="0.25">
      <c r="A143" s="146">
        <f>A139+1</f>
        <v>49</v>
      </c>
      <c r="B143" s="11" t="s">
        <v>374</v>
      </c>
      <c r="C143" s="12"/>
      <c r="D143" s="13"/>
      <c r="E143" s="13"/>
      <c r="F143" s="89"/>
    </row>
    <row r="144" spans="1:29" x14ac:dyDescent="0.25">
      <c r="A144" s="12"/>
      <c r="B144" s="14" t="s">
        <v>48</v>
      </c>
      <c r="C144" s="12" t="s">
        <v>47</v>
      </c>
      <c r="D144" s="13">
        <v>1</v>
      </c>
      <c r="E144" s="13"/>
      <c r="F144" s="89"/>
    </row>
    <row r="145" spans="1:6" x14ac:dyDescent="0.25">
      <c r="A145" s="10">
        <f>+A143+1</f>
        <v>50</v>
      </c>
      <c r="B145" s="27" t="s">
        <v>305</v>
      </c>
      <c r="C145" s="12"/>
      <c r="D145" s="13"/>
      <c r="E145" s="13"/>
      <c r="F145" s="89"/>
    </row>
    <row r="146" spans="1:6" x14ac:dyDescent="0.25">
      <c r="A146" s="12"/>
      <c r="B146" s="14" t="s">
        <v>36</v>
      </c>
      <c r="C146" s="12" t="s">
        <v>2</v>
      </c>
      <c r="D146" s="13">
        <v>2</v>
      </c>
      <c r="E146" s="13"/>
      <c r="F146" s="89"/>
    </row>
    <row r="147" spans="1:6" x14ac:dyDescent="0.25">
      <c r="A147" s="10">
        <f>+A145+1</f>
        <v>51</v>
      </c>
      <c r="B147" s="27" t="s">
        <v>306</v>
      </c>
      <c r="C147" s="12"/>
      <c r="D147" s="13"/>
      <c r="E147" s="13"/>
      <c r="F147" s="89"/>
    </row>
    <row r="148" spans="1:6" x14ac:dyDescent="0.25">
      <c r="A148" s="12"/>
      <c r="B148" s="14" t="s">
        <v>36</v>
      </c>
      <c r="C148" s="12" t="s">
        <v>2</v>
      </c>
      <c r="D148" s="13">
        <v>1</v>
      </c>
      <c r="E148" s="13"/>
      <c r="F148" s="89"/>
    </row>
    <row r="149" spans="1:6" x14ac:dyDescent="0.25">
      <c r="A149" s="10">
        <f>+A147+1</f>
        <v>52</v>
      </c>
      <c r="B149" s="27" t="s">
        <v>49</v>
      </c>
      <c r="C149" s="12"/>
      <c r="D149" s="13"/>
      <c r="E149" s="13"/>
      <c r="F149" s="89"/>
    </row>
    <row r="150" spans="1:6" x14ac:dyDescent="0.25">
      <c r="A150" s="12"/>
      <c r="B150" s="14" t="s">
        <v>36</v>
      </c>
      <c r="C150" s="12" t="s">
        <v>2</v>
      </c>
      <c r="D150" s="13">
        <v>1</v>
      </c>
      <c r="E150" s="13"/>
      <c r="F150" s="89"/>
    </row>
    <row r="151" spans="1:6" x14ac:dyDescent="0.25">
      <c r="A151" s="10">
        <f>+A149+1</f>
        <v>53</v>
      </c>
      <c r="B151" s="27" t="s">
        <v>50</v>
      </c>
      <c r="C151" s="12"/>
      <c r="D151" s="13"/>
      <c r="E151" s="13"/>
      <c r="F151" s="89"/>
    </row>
    <row r="152" spans="1:6" x14ac:dyDescent="0.25">
      <c r="A152" s="12"/>
      <c r="B152" s="14" t="s">
        <v>48</v>
      </c>
      <c r="C152" s="12" t="s">
        <v>47</v>
      </c>
      <c r="D152" s="13">
        <v>1</v>
      </c>
      <c r="E152" s="13"/>
      <c r="F152" s="89"/>
    </row>
    <row r="153" spans="1:6" x14ac:dyDescent="0.25">
      <c r="A153" s="10">
        <f>+A151+1</f>
        <v>54</v>
      </c>
      <c r="B153" s="27" t="s">
        <v>51</v>
      </c>
      <c r="C153" s="12"/>
      <c r="D153" s="13"/>
      <c r="E153" s="13"/>
      <c r="F153" s="89"/>
    </row>
    <row r="154" spans="1:6" x14ac:dyDescent="0.25">
      <c r="A154" s="12"/>
      <c r="B154" s="14" t="s">
        <v>36</v>
      </c>
      <c r="C154" s="12" t="s">
        <v>2</v>
      </c>
      <c r="D154" s="13">
        <v>1</v>
      </c>
      <c r="E154" s="13"/>
      <c r="F154" s="89"/>
    </row>
    <row r="155" spans="1:6" x14ac:dyDescent="0.25">
      <c r="A155" s="10">
        <f>+A153+1</f>
        <v>55</v>
      </c>
      <c r="B155" s="27" t="s">
        <v>52</v>
      </c>
      <c r="C155" s="12"/>
      <c r="D155" s="13"/>
      <c r="E155" s="13"/>
      <c r="F155" s="89"/>
    </row>
    <row r="156" spans="1:6" x14ac:dyDescent="0.25">
      <c r="A156" s="12"/>
      <c r="B156" s="14" t="s">
        <v>48</v>
      </c>
      <c r="C156" s="12" t="s">
        <v>47</v>
      </c>
      <c r="D156" s="13">
        <v>1</v>
      </c>
      <c r="E156" s="13"/>
      <c r="F156" s="89"/>
    </row>
    <row r="157" spans="1:6" x14ac:dyDescent="0.25">
      <c r="A157" s="10">
        <f>+A155+1</f>
        <v>56</v>
      </c>
      <c r="B157" s="27" t="s">
        <v>53</v>
      </c>
      <c r="C157" s="12"/>
      <c r="D157" s="13"/>
      <c r="E157" s="13"/>
      <c r="F157" s="89"/>
    </row>
    <row r="158" spans="1:6" x14ac:dyDescent="0.25">
      <c r="A158" s="12"/>
      <c r="B158" s="14" t="s">
        <v>48</v>
      </c>
      <c r="C158" s="12" t="s">
        <v>47</v>
      </c>
      <c r="D158" s="13">
        <v>1</v>
      </c>
      <c r="E158" s="13"/>
      <c r="F158" s="89"/>
    </row>
    <row r="159" spans="1:6" x14ac:dyDescent="0.25">
      <c r="A159" s="10">
        <f>+A157+1</f>
        <v>57</v>
      </c>
      <c r="B159" s="27" t="s">
        <v>54</v>
      </c>
      <c r="C159" s="12"/>
      <c r="D159" s="13"/>
      <c r="E159" s="13"/>
      <c r="F159" s="89"/>
    </row>
    <row r="160" spans="1:6" x14ac:dyDescent="0.25">
      <c r="A160" s="12"/>
      <c r="B160" s="14" t="s">
        <v>55</v>
      </c>
      <c r="C160" s="12" t="s">
        <v>2</v>
      </c>
      <c r="D160" s="13">
        <v>1</v>
      </c>
      <c r="E160" s="13"/>
      <c r="F160" s="89"/>
    </row>
    <row r="161" spans="1:8" x14ac:dyDescent="0.25">
      <c r="A161" s="10">
        <f>+A159+1</f>
        <v>58</v>
      </c>
      <c r="B161" s="27" t="s">
        <v>56</v>
      </c>
      <c r="C161" s="12"/>
      <c r="D161" s="13"/>
      <c r="E161" s="13"/>
      <c r="F161" s="89"/>
    </row>
    <row r="162" spans="1:8" x14ac:dyDescent="0.25">
      <c r="A162" s="12"/>
      <c r="B162" s="14" t="s">
        <v>48</v>
      </c>
      <c r="C162" s="12" t="s">
        <v>47</v>
      </c>
      <c r="D162" s="13">
        <v>1</v>
      </c>
      <c r="E162" s="13"/>
      <c r="F162" s="89"/>
    </row>
    <row r="163" spans="1:8" x14ac:dyDescent="0.25">
      <c r="A163" s="10">
        <f>+A161+1</f>
        <v>59</v>
      </c>
      <c r="B163" s="27" t="s">
        <v>57</v>
      </c>
      <c r="C163" s="12"/>
      <c r="D163" s="13"/>
      <c r="E163" s="13"/>
      <c r="F163" s="89"/>
    </row>
    <row r="164" spans="1:8" x14ac:dyDescent="0.25">
      <c r="A164" s="12"/>
      <c r="B164" s="14" t="s">
        <v>55</v>
      </c>
      <c r="C164" s="12" t="s">
        <v>2</v>
      </c>
      <c r="D164" s="13">
        <v>1</v>
      </c>
      <c r="E164" s="13"/>
      <c r="F164" s="89"/>
    </row>
    <row r="165" spans="1:8" x14ac:dyDescent="0.25">
      <c r="A165" s="10">
        <f>+A163+1</f>
        <v>60</v>
      </c>
      <c r="B165" s="27" t="s">
        <v>58</v>
      </c>
      <c r="C165" s="12"/>
      <c r="D165" s="13"/>
      <c r="E165" s="13"/>
      <c r="F165" s="89"/>
    </row>
    <row r="166" spans="1:8" x14ac:dyDescent="0.25">
      <c r="A166" s="12"/>
      <c r="B166" s="14" t="s">
        <v>55</v>
      </c>
      <c r="C166" s="12" t="s">
        <v>2</v>
      </c>
      <c r="D166" s="13">
        <v>1</v>
      </c>
      <c r="E166" s="13"/>
      <c r="F166" s="89"/>
    </row>
    <row r="167" spans="1:8" x14ac:dyDescent="0.25">
      <c r="A167" s="10">
        <f>A165+1</f>
        <v>61</v>
      </c>
      <c r="B167" s="27" t="s">
        <v>59</v>
      </c>
      <c r="C167" s="12"/>
      <c r="D167" s="13"/>
      <c r="E167" s="13"/>
      <c r="F167" s="89"/>
    </row>
    <row r="168" spans="1:8" x14ac:dyDescent="0.25">
      <c r="A168" s="12"/>
      <c r="B168" s="14" t="s">
        <v>36</v>
      </c>
      <c r="C168" s="12" t="s">
        <v>2</v>
      </c>
      <c r="D168" s="13">
        <v>1</v>
      </c>
      <c r="E168" s="13"/>
      <c r="F168" s="89"/>
    </row>
    <row r="169" spans="1:8" x14ac:dyDescent="0.25">
      <c r="A169" s="10">
        <f>+A167+1</f>
        <v>62</v>
      </c>
      <c r="B169" s="27" t="s">
        <v>358</v>
      </c>
      <c r="C169" s="12"/>
      <c r="D169" s="13"/>
      <c r="E169" s="13"/>
      <c r="F169" s="89"/>
    </row>
    <row r="170" spans="1:8" ht="16.5" thickBot="1" x14ac:dyDescent="0.3">
      <c r="A170" s="12"/>
      <c r="B170" s="14" t="s">
        <v>36</v>
      </c>
      <c r="C170" s="12" t="s">
        <v>2</v>
      </c>
      <c r="D170" s="13">
        <v>1</v>
      </c>
      <c r="E170" s="13"/>
      <c r="F170" s="89"/>
    </row>
    <row r="171" spans="1:8" s="43" customFormat="1" ht="16.5" thickBot="1" x14ac:dyDescent="0.3">
      <c r="A171" s="204" t="str">
        <f>+"TOTAL "&amp;B142</f>
        <v>TOTAL E/ LOT : POSTE DE TRANSFORMATION MT/BT</v>
      </c>
      <c r="B171" s="204"/>
      <c r="C171" s="204"/>
      <c r="D171" s="204"/>
      <c r="E171" s="204"/>
      <c r="F171" s="90">
        <f>SUM(F143:F170)</f>
        <v>0</v>
      </c>
      <c r="G171" s="120"/>
      <c r="H171" s="120"/>
    </row>
    <row r="172" spans="1:8" x14ac:dyDescent="0.25">
      <c r="A172" s="28"/>
      <c r="B172" s="7" t="s">
        <v>328</v>
      </c>
      <c r="C172" s="29"/>
      <c r="D172" s="30"/>
      <c r="E172" s="31"/>
      <c r="F172" s="121"/>
    </row>
    <row r="173" spans="1:8" ht="31.5" x14ac:dyDescent="0.25">
      <c r="A173" s="10">
        <f>+A169+1</f>
        <v>63</v>
      </c>
      <c r="B173" s="11" t="s">
        <v>375</v>
      </c>
      <c r="C173" s="12"/>
      <c r="D173" s="13"/>
      <c r="E173" s="13"/>
      <c r="F173" s="89"/>
    </row>
    <row r="174" spans="1:8" x14ac:dyDescent="0.25">
      <c r="A174" s="12"/>
      <c r="B174" s="14" t="s">
        <v>48</v>
      </c>
      <c r="C174" s="12" t="s">
        <v>47</v>
      </c>
      <c r="D174" s="13">
        <v>1</v>
      </c>
      <c r="E174" s="13"/>
      <c r="F174" s="89"/>
    </row>
    <row r="175" spans="1:8" x14ac:dyDescent="0.25">
      <c r="A175" s="10">
        <f>+A173+1</f>
        <v>64</v>
      </c>
      <c r="B175" s="27" t="s">
        <v>60</v>
      </c>
      <c r="C175" s="12"/>
      <c r="D175" s="13"/>
      <c r="E175" s="13"/>
      <c r="F175" s="89"/>
    </row>
    <row r="176" spans="1:8" x14ac:dyDescent="0.25">
      <c r="A176" s="12"/>
      <c r="B176" s="14" t="s">
        <v>36</v>
      </c>
      <c r="C176" s="12" t="s">
        <v>2</v>
      </c>
      <c r="D176" s="13">
        <v>1</v>
      </c>
      <c r="E176" s="13"/>
      <c r="F176" s="89"/>
    </row>
    <row r="177" spans="1:6" x14ac:dyDescent="0.25">
      <c r="A177" s="10">
        <f t="shared" ref="A177" si="2">+A175+1</f>
        <v>65</v>
      </c>
      <c r="B177" s="27" t="s">
        <v>61</v>
      </c>
      <c r="C177" s="12"/>
      <c r="D177" s="13"/>
      <c r="E177" s="13"/>
      <c r="F177" s="89"/>
    </row>
    <row r="178" spans="1:6" x14ac:dyDescent="0.25">
      <c r="A178" s="12"/>
      <c r="B178" s="14" t="s">
        <v>36</v>
      </c>
      <c r="C178" s="12" t="s">
        <v>2</v>
      </c>
      <c r="D178" s="13">
        <v>1</v>
      </c>
      <c r="E178" s="13"/>
      <c r="F178" s="89"/>
    </row>
    <row r="179" spans="1:6" x14ac:dyDescent="0.25">
      <c r="A179" s="10">
        <f t="shared" ref="A179" si="3">+A177+1</f>
        <v>66</v>
      </c>
      <c r="B179" s="27" t="s">
        <v>62</v>
      </c>
      <c r="C179" s="12"/>
      <c r="D179" s="13"/>
      <c r="E179" s="13"/>
      <c r="F179" s="89"/>
    </row>
    <row r="180" spans="1:6" x14ac:dyDescent="0.25">
      <c r="A180" s="12"/>
      <c r="B180" s="14" t="s">
        <v>36</v>
      </c>
      <c r="C180" s="12" t="s">
        <v>2</v>
      </c>
      <c r="D180" s="13">
        <v>1</v>
      </c>
      <c r="E180" s="13"/>
      <c r="F180" s="89"/>
    </row>
    <row r="181" spans="1:6" x14ac:dyDescent="0.25">
      <c r="A181" s="10">
        <f t="shared" ref="A181" si="4">+A179+1</f>
        <v>67</v>
      </c>
      <c r="B181" s="27" t="s">
        <v>63</v>
      </c>
      <c r="C181" s="12"/>
      <c r="D181" s="13"/>
      <c r="E181" s="13"/>
      <c r="F181" s="89"/>
    </row>
    <row r="182" spans="1:6" x14ac:dyDescent="0.25">
      <c r="A182" s="12"/>
      <c r="B182" s="14" t="s">
        <v>36</v>
      </c>
      <c r="C182" s="12" t="s">
        <v>2</v>
      </c>
      <c r="D182" s="13">
        <v>1</v>
      </c>
      <c r="E182" s="13"/>
      <c r="F182" s="89"/>
    </row>
    <row r="183" spans="1:6" x14ac:dyDescent="0.25">
      <c r="A183" s="10">
        <f>+A181+1</f>
        <v>68</v>
      </c>
      <c r="B183" s="27" t="s">
        <v>64</v>
      </c>
      <c r="C183" s="12"/>
      <c r="D183" s="13"/>
      <c r="E183" s="13"/>
      <c r="F183" s="89"/>
    </row>
    <row r="184" spans="1:6" x14ac:dyDescent="0.25">
      <c r="A184" s="12"/>
      <c r="B184" s="14" t="s">
        <v>55</v>
      </c>
      <c r="C184" s="12" t="s">
        <v>2</v>
      </c>
      <c r="D184" s="13">
        <v>1</v>
      </c>
      <c r="E184" s="13"/>
      <c r="F184" s="89"/>
    </row>
    <row r="185" spans="1:6" x14ac:dyDescent="0.25">
      <c r="A185" s="10">
        <f t="shared" ref="A185:A187" si="5">+A183+1</f>
        <v>69</v>
      </c>
      <c r="B185" s="27" t="s">
        <v>53</v>
      </c>
      <c r="C185" s="12"/>
      <c r="D185" s="13"/>
      <c r="E185" s="13"/>
      <c r="F185" s="89"/>
    </row>
    <row r="186" spans="1:6" x14ac:dyDescent="0.25">
      <c r="A186" s="12"/>
      <c r="B186" s="14" t="s">
        <v>48</v>
      </c>
      <c r="C186" s="12" t="s">
        <v>47</v>
      </c>
      <c r="D186" s="13">
        <v>1</v>
      </c>
      <c r="E186" s="13"/>
      <c r="F186" s="89"/>
    </row>
    <row r="187" spans="1:6" x14ac:dyDescent="0.25">
      <c r="A187" s="10">
        <f t="shared" si="5"/>
        <v>70</v>
      </c>
      <c r="B187" s="27" t="s">
        <v>285</v>
      </c>
      <c r="C187" s="12"/>
      <c r="D187" s="13"/>
      <c r="E187" s="13"/>
      <c r="F187" s="89"/>
    </row>
    <row r="188" spans="1:6" x14ac:dyDescent="0.25">
      <c r="A188" s="12"/>
      <c r="B188" s="14" t="s">
        <v>48</v>
      </c>
      <c r="C188" s="12" t="s">
        <v>47</v>
      </c>
      <c r="D188" s="13">
        <v>1</v>
      </c>
      <c r="E188" s="13"/>
      <c r="F188" s="89"/>
    </row>
    <row r="189" spans="1:6" x14ac:dyDescent="0.25">
      <c r="A189" s="10">
        <f>A187+1</f>
        <v>71</v>
      </c>
      <c r="B189" s="27" t="s">
        <v>59</v>
      </c>
      <c r="C189" s="12"/>
      <c r="D189" s="13"/>
      <c r="E189" s="13"/>
      <c r="F189" s="89"/>
    </row>
    <row r="190" spans="1:6" ht="16.5" thickBot="1" x14ac:dyDescent="0.3">
      <c r="A190" s="12"/>
      <c r="B190" s="14" t="s">
        <v>36</v>
      </c>
      <c r="C190" s="12" t="s">
        <v>2</v>
      </c>
      <c r="D190" s="13">
        <v>1</v>
      </c>
      <c r="E190" s="13"/>
      <c r="F190" s="89"/>
    </row>
    <row r="191" spans="1:6" ht="16.5" thickBot="1" x14ac:dyDescent="0.3">
      <c r="A191" s="205" t="str">
        <f>+"TOTAL "&amp;B172</f>
        <v>TOTAL F/ LOT : GROUPE ELECTROGENE</v>
      </c>
      <c r="B191" s="178"/>
      <c r="C191" s="178"/>
      <c r="D191" s="178"/>
      <c r="E191" s="179"/>
      <c r="F191" s="90">
        <f>SUM(F174:F190)</f>
        <v>0</v>
      </c>
    </row>
    <row r="192" spans="1:6" x14ac:dyDescent="0.25">
      <c r="A192" s="28"/>
      <c r="B192" s="7" t="s">
        <v>329</v>
      </c>
      <c r="C192" s="29"/>
      <c r="D192" s="30"/>
      <c r="E192" s="31"/>
      <c r="F192" s="92"/>
    </row>
    <row r="193" spans="1:7" ht="47.25" x14ac:dyDescent="0.25">
      <c r="A193" s="12">
        <f>+A189+1</f>
        <v>72</v>
      </c>
      <c r="B193" s="11" t="s">
        <v>347</v>
      </c>
      <c r="C193" s="12"/>
      <c r="D193" s="13"/>
      <c r="E193" s="13"/>
      <c r="F193" s="89"/>
    </row>
    <row r="194" spans="1:7" x14ac:dyDescent="0.25">
      <c r="A194" s="12"/>
      <c r="B194" s="14" t="s">
        <v>315</v>
      </c>
      <c r="C194" s="12" t="s">
        <v>47</v>
      </c>
      <c r="D194" s="13">
        <v>1</v>
      </c>
      <c r="E194" s="13"/>
      <c r="F194" s="89"/>
    </row>
    <row r="195" spans="1:7" x14ac:dyDescent="0.25">
      <c r="A195" s="12"/>
      <c r="B195" s="32" t="s">
        <v>314</v>
      </c>
      <c r="C195" s="12"/>
      <c r="D195" s="13"/>
      <c r="E195" s="13"/>
      <c r="F195" s="89"/>
    </row>
    <row r="196" spans="1:7" x14ac:dyDescent="0.25">
      <c r="A196" s="10">
        <f>+A193+1</f>
        <v>73</v>
      </c>
      <c r="B196" s="27" t="s">
        <v>348</v>
      </c>
      <c r="C196" s="12"/>
      <c r="D196" s="13"/>
      <c r="E196" s="13"/>
      <c r="F196" s="89"/>
    </row>
    <row r="197" spans="1:7" x14ac:dyDescent="0.25">
      <c r="A197" s="12"/>
      <c r="B197" s="72" t="s">
        <v>78</v>
      </c>
      <c r="C197" s="73" t="s">
        <v>30</v>
      </c>
      <c r="D197" s="13">
        <v>50</v>
      </c>
      <c r="E197" s="13"/>
      <c r="F197" s="89"/>
    </row>
    <row r="198" spans="1:7" x14ac:dyDescent="0.25">
      <c r="A198" s="10">
        <f t="shared" ref="A198" si="6">+A196+1</f>
        <v>74</v>
      </c>
      <c r="B198" s="27" t="s">
        <v>286</v>
      </c>
      <c r="C198" s="12"/>
      <c r="D198" s="13"/>
      <c r="E198" s="13"/>
      <c r="F198" s="89"/>
    </row>
    <row r="199" spans="1:7" x14ac:dyDescent="0.25">
      <c r="A199" s="12"/>
      <c r="B199" s="14" t="s">
        <v>46</v>
      </c>
      <c r="C199" s="12" t="s">
        <v>47</v>
      </c>
      <c r="D199" s="13">
        <v>1</v>
      </c>
      <c r="E199" s="13"/>
      <c r="F199" s="89"/>
    </row>
    <row r="200" spans="1:7" x14ac:dyDescent="0.25">
      <c r="A200" s="12"/>
      <c r="B200" s="32" t="s">
        <v>65</v>
      </c>
      <c r="C200" s="12"/>
      <c r="D200" s="13"/>
      <c r="E200" s="13"/>
      <c r="F200" s="89"/>
    </row>
    <row r="201" spans="1:7" x14ac:dyDescent="0.25">
      <c r="A201" s="12">
        <f>+A198+1</f>
        <v>75</v>
      </c>
      <c r="B201" s="27" t="s">
        <v>66</v>
      </c>
      <c r="C201" s="12"/>
      <c r="D201" s="13"/>
      <c r="E201" s="13"/>
      <c r="F201" s="89"/>
    </row>
    <row r="202" spans="1:7" x14ac:dyDescent="0.25">
      <c r="A202" s="12"/>
      <c r="B202" s="14" t="s">
        <v>55</v>
      </c>
      <c r="C202" s="12" t="s">
        <v>2</v>
      </c>
      <c r="D202" s="13">
        <v>1</v>
      </c>
      <c r="E202" s="13"/>
      <c r="F202" s="89"/>
    </row>
    <row r="203" spans="1:7" x14ac:dyDescent="0.25">
      <c r="A203" s="12">
        <f>+A201+1</f>
        <v>76</v>
      </c>
      <c r="B203" s="27" t="s">
        <v>67</v>
      </c>
      <c r="C203" s="12"/>
      <c r="D203" s="13"/>
      <c r="E203" s="13"/>
      <c r="F203" s="89"/>
    </row>
    <row r="204" spans="1:7" x14ac:dyDescent="0.25">
      <c r="A204" s="12"/>
      <c r="B204" s="14" t="s">
        <v>55</v>
      </c>
      <c r="C204" s="12" t="s">
        <v>2</v>
      </c>
      <c r="D204" s="13">
        <v>1</v>
      </c>
      <c r="E204" s="13"/>
      <c r="F204" s="89"/>
    </row>
    <row r="205" spans="1:7" x14ac:dyDescent="0.25">
      <c r="A205" s="12">
        <f>+A203+1</f>
        <v>77</v>
      </c>
      <c r="B205" s="27" t="s">
        <v>68</v>
      </c>
      <c r="C205" s="12"/>
      <c r="D205" s="13"/>
      <c r="E205" s="13"/>
      <c r="F205" s="89"/>
    </row>
    <row r="206" spans="1:7" x14ac:dyDescent="0.25">
      <c r="A206" s="12"/>
      <c r="B206" s="14" t="s">
        <v>55</v>
      </c>
      <c r="C206" s="12" t="s">
        <v>2</v>
      </c>
      <c r="D206" s="13">
        <v>1</v>
      </c>
      <c r="E206" s="13"/>
      <c r="F206" s="89"/>
    </row>
    <row r="207" spans="1:7" x14ac:dyDescent="0.25">
      <c r="A207" s="12"/>
      <c r="B207" s="32" t="s">
        <v>69</v>
      </c>
      <c r="C207" s="12"/>
      <c r="D207" s="13"/>
      <c r="E207" s="13"/>
      <c r="F207" s="89"/>
    </row>
    <row r="208" spans="1:7" s="34" customFormat="1" x14ac:dyDescent="0.25">
      <c r="A208" s="12">
        <f>+A205+1</f>
        <v>78</v>
      </c>
      <c r="B208" s="75" t="s">
        <v>70</v>
      </c>
      <c r="C208" s="73"/>
      <c r="D208" s="74"/>
      <c r="E208" s="74"/>
      <c r="F208" s="93"/>
      <c r="G208" s="4"/>
    </row>
    <row r="209" spans="1:7" s="34" customFormat="1" x14ac:dyDescent="0.25">
      <c r="A209" s="12"/>
      <c r="B209" s="72" t="s">
        <v>55</v>
      </c>
      <c r="C209" s="73" t="s">
        <v>2</v>
      </c>
      <c r="D209" s="74">
        <v>1</v>
      </c>
      <c r="E209" s="74"/>
      <c r="F209" s="93"/>
      <c r="G209" s="4"/>
    </row>
    <row r="210" spans="1:7" x14ac:dyDescent="0.25">
      <c r="A210" s="12">
        <f>+A208+1</f>
        <v>79</v>
      </c>
      <c r="B210" s="75" t="s">
        <v>71</v>
      </c>
      <c r="C210" s="73"/>
      <c r="D210" s="74"/>
      <c r="E210" s="74"/>
      <c r="F210" s="93"/>
    </row>
    <row r="211" spans="1:7" x14ac:dyDescent="0.25">
      <c r="A211" s="12"/>
      <c r="B211" s="72" t="s">
        <v>55</v>
      </c>
      <c r="C211" s="73" t="s">
        <v>2</v>
      </c>
      <c r="D211" s="74">
        <v>1</v>
      </c>
      <c r="E211" s="74"/>
      <c r="F211" s="93"/>
    </row>
    <row r="212" spans="1:7" s="34" customFormat="1" x14ac:dyDescent="0.25">
      <c r="A212" s="12">
        <f>+A210+1</f>
        <v>80</v>
      </c>
      <c r="B212" s="128" t="s">
        <v>307</v>
      </c>
      <c r="C212" s="73"/>
      <c r="D212" s="13"/>
      <c r="E212" s="74"/>
      <c r="F212" s="93"/>
      <c r="G212" s="4"/>
    </row>
    <row r="213" spans="1:7" s="34" customFormat="1" x14ac:dyDescent="0.25">
      <c r="A213" s="33"/>
      <c r="B213" s="72" t="s">
        <v>55</v>
      </c>
      <c r="C213" s="73" t="s">
        <v>2</v>
      </c>
      <c r="D213" s="74">
        <v>1</v>
      </c>
      <c r="E213" s="74"/>
      <c r="F213" s="93"/>
      <c r="G213" s="4"/>
    </row>
    <row r="214" spans="1:7" x14ac:dyDescent="0.25">
      <c r="A214" s="12">
        <f>+A212+1</f>
        <v>81</v>
      </c>
      <c r="B214" s="75" t="s">
        <v>72</v>
      </c>
      <c r="C214" s="73"/>
      <c r="D214" s="13"/>
      <c r="E214" s="74"/>
      <c r="F214" s="93"/>
    </row>
    <row r="215" spans="1:7" x14ac:dyDescent="0.25">
      <c r="A215" s="12"/>
      <c r="B215" s="14" t="s">
        <v>55</v>
      </c>
      <c r="C215" s="12" t="s">
        <v>2</v>
      </c>
      <c r="D215" s="74">
        <v>1</v>
      </c>
      <c r="E215" s="13"/>
      <c r="F215" s="93"/>
    </row>
    <row r="216" spans="1:7" x14ac:dyDescent="0.25">
      <c r="A216" s="12">
        <f t="shared" ref="A216" si="7">+A214+1</f>
        <v>82</v>
      </c>
      <c r="B216" s="27" t="s">
        <v>73</v>
      </c>
      <c r="C216" s="12"/>
      <c r="D216" s="13"/>
      <c r="E216" s="13"/>
      <c r="F216" s="93"/>
    </row>
    <row r="217" spans="1:7" x14ac:dyDescent="0.25">
      <c r="A217" s="12"/>
      <c r="B217" s="14" t="s">
        <v>55</v>
      </c>
      <c r="C217" s="12" t="s">
        <v>2</v>
      </c>
      <c r="D217" s="74">
        <v>1</v>
      </c>
      <c r="E217" s="13"/>
      <c r="F217" s="93"/>
    </row>
    <row r="218" spans="1:7" x14ac:dyDescent="0.25">
      <c r="A218" s="12">
        <f t="shared" ref="A218:A226" si="8">+A216+1</f>
        <v>83</v>
      </c>
      <c r="B218" s="27" t="s">
        <v>287</v>
      </c>
      <c r="C218" s="12"/>
      <c r="D218" s="13"/>
      <c r="E218" s="13"/>
      <c r="F218" s="93"/>
    </row>
    <row r="219" spans="1:7" x14ac:dyDescent="0.25">
      <c r="A219" s="12"/>
      <c r="B219" s="14" t="s">
        <v>55</v>
      </c>
      <c r="C219" s="12" t="s">
        <v>2</v>
      </c>
      <c r="D219" s="74">
        <v>1</v>
      </c>
      <c r="E219" s="13"/>
      <c r="F219" s="93"/>
    </row>
    <row r="220" spans="1:7" x14ac:dyDescent="0.25">
      <c r="A220" s="12">
        <f t="shared" si="8"/>
        <v>84</v>
      </c>
      <c r="B220" s="27" t="s">
        <v>288</v>
      </c>
      <c r="C220" s="12"/>
      <c r="D220" s="13"/>
      <c r="E220" s="13"/>
      <c r="F220" s="93"/>
    </row>
    <row r="221" spans="1:7" x14ac:dyDescent="0.25">
      <c r="A221" s="12"/>
      <c r="B221" s="14" t="s">
        <v>55</v>
      </c>
      <c r="C221" s="12" t="s">
        <v>2</v>
      </c>
      <c r="D221" s="74">
        <v>1</v>
      </c>
      <c r="E221" s="13"/>
      <c r="F221" s="93"/>
    </row>
    <row r="222" spans="1:7" x14ac:dyDescent="0.25">
      <c r="A222" s="12">
        <f t="shared" si="8"/>
        <v>85</v>
      </c>
      <c r="B222" s="27" t="s">
        <v>289</v>
      </c>
      <c r="C222" s="12"/>
      <c r="D222" s="13"/>
      <c r="E222" s="13"/>
      <c r="F222" s="93"/>
    </row>
    <row r="223" spans="1:7" x14ac:dyDescent="0.25">
      <c r="A223" s="12"/>
      <c r="B223" s="14" t="s">
        <v>55</v>
      </c>
      <c r="C223" s="12" t="s">
        <v>2</v>
      </c>
      <c r="D223" s="74">
        <v>1</v>
      </c>
      <c r="E223" s="13"/>
      <c r="F223" s="93"/>
    </row>
    <row r="224" spans="1:7" x14ac:dyDescent="0.25">
      <c r="A224" s="12">
        <f t="shared" si="8"/>
        <v>86</v>
      </c>
      <c r="B224" s="27" t="s">
        <v>290</v>
      </c>
      <c r="C224" s="12"/>
      <c r="D224" s="13"/>
      <c r="E224" s="13"/>
      <c r="F224" s="93"/>
    </row>
    <row r="225" spans="1:7" x14ac:dyDescent="0.25">
      <c r="A225" s="12"/>
      <c r="B225" s="14" t="s">
        <v>55</v>
      </c>
      <c r="C225" s="12" t="s">
        <v>2</v>
      </c>
      <c r="D225" s="74">
        <v>1</v>
      </c>
      <c r="E225" s="13"/>
      <c r="F225" s="93"/>
    </row>
    <row r="226" spans="1:7" x14ac:dyDescent="0.25">
      <c r="A226" s="12">
        <f t="shared" si="8"/>
        <v>87</v>
      </c>
      <c r="B226" s="27" t="s">
        <v>291</v>
      </c>
      <c r="C226" s="12"/>
      <c r="D226" s="13"/>
      <c r="E226" s="13"/>
      <c r="F226" s="93"/>
    </row>
    <row r="227" spans="1:7" x14ac:dyDescent="0.25">
      <c r="A227" s="12"/>
      <c r="B227" s="14" t="s">
        <v>55</v>
      </c>
      <c r="C227" s="12" t="s">
        <v>2</v>
      </c>
      <c r="D227" s="74">
        <v>1</v>
      </c>
      <c r="E227" s="13"/>
      <c r="F227" s="93"/>
    </row>
    <row r="228" spans="1:7" x14ac:dyDescent="0.25">
      <c r="A228" s="35"/>
      <c r="B228" s="32" t="s">
        <v>74</v>
      </c>
      <c r="C228" s="36"/>
      <c r="D228" s="37"/>
      <c r="E228" s="40"/>
      <c r="F228" s="89"/>
    </row>
    <row r="229" spans="1:7" x14ac:dyDescent="0.25">
      <c r="A229" s="12">
        <f>+A226+1</f>
        <v>88</v>
      </c>
      <c r="B229" s="75" t="s">
        <v>75</v>
      </c>
      <c r="C229" s="73"/>
      <c r="D229" s="74"/>
      <c r="E229" s="74"/>
      <c r="F229" s="93"/>
    </row>
    <row r="230" spans="1:7" x14ac:dyDescent="0.25">
      <c r="A230" s="12"/>
      <c r="B230" s="72" t="s">
        <v>36</v>
      </c>
      <c r="C230" s="73" t="s">
        <v>2</v>
      </c>
      <c r="D230" s="74">
        <v>1</v>
      </c>
      <c r="E230" s="74"/>
      <c r="F230" s="93"/>
    </row>
    <row r="231" spans="1:7" x14ac:dyDescent="0.25">
      <c r="A231" s="35"/>
      <c r="B231" s="76" t="s">
        <v>76</v>
      </c>
      <c r="C231" s="77"/>
      <c r="D231" s="78"/>
      <c r="E231" s="79"/>
      <c r="F231" s="93"/>
    </row>
    <row r="232" spans="1:7" x14ac:dyDescent="0.25">
      <c r="A232" s="12">
        <f>+A229+1</f>
        <v>89</v>
      </c>
      <c r="B232" s="75" t="s">
        <v>77</v>
      </c>
      <c r="C232" s="73"/>
      <c r="D232" s="74"/>
      <c r="E232" s="74"/>
      <c r="F232" s="93"/>
    </row>
    <row r="233" spans="1:7" x14ac:dyDescent="0.25">
      <c r="A233" s="12"/>
      <c r="B233" s="72" t="s">
        <v>78</v>
      </c>
      <c r="C233" s="73" t="s">
        <v>30</v>
      </c>
      <c r="D233" s="74">
        <v>240</v>
      </c>
      <c r="E233" s="74"/>
      <c r="F233" s="93"/>
    </row>
    <row r="234" spans="1:7" s="34" customFormat="1" x14ac:dyDescent="0.25">
      <c r="A234" s="12">
        <f>+A232+1</f>
        <v>90</v>
      </c>
      <c r="B234" s="75" t="s">
        <v>308</v>
      </c>
      <c r="C234" s="73"/>
      <c r="D234" s="74"/>
      <c r="E234" s="74"/>
      <c r="F234" s="93"/>
      <c r="G234" s="4"/>
    </row>
    <row r="235" spans="1:7" s="34" customFormat="1" x14ac:dyDescent="0.25">
      <c r="A235" s="12"/>
      <c r="B235" s="72" t="s">
        <v>78</v>
      </c>
      <c r="C235" s="73" t="s">
        <v>30</v>
      </c>
      <c r="D235" s="74">
        <v>70</v>
      </c>
      <c r="E235" s="74"/>
      <c r="F235" s="93"/>
      <c r="G235" s="4"/>
    </row>
    <row r="236" spans="1:7" x14ac:dyDescent="0.25">
      <c r="A236" s="12">
        <f>+A234+1</f>
        <v>91</v>
      </c>
      <c r="B236" s="75" t="s">
        <v>79</v>
      </c>
      <c r="C236" s="73"/>
      <c r="D236" s="74"/>
      <c r="E236" s="74"/>
      <c r="F236" s="93"/>
    </row>
    <row r="237" spans="1:7" x14ac:dyDescent="0.25">
      <c r="A237" s="12"/>
      <c r="B237" s="72" t="s">
        <v>78</v>
      </c>
      <c r="C237" s="73" t="s">
        <v>30</v>
      </c>
      <c r="D237" s="74">
        <v>70</v>
      </c>
      <c r="E237" s="74"/>
      <c r="F237" s="93"/>
    </row>
    <row r="238" spans="1:7" s="34" customFormat="1" x14ac:dyDescent="0.25">
      <c r="A238" s="12">
        <f>+A236+1</f>
        <v>92</v>
      </c>
      <c r="B238" s="75" t="s">
        <v>80</v>
      </c>
      <c r="C238" s="73"/>
      <c r="D238" s="74"/>
      <c r="E238" s="74"/>
      <c r="F238" s="93"/>
      <c r="G238" s="4"/>
    </row>
    <row r="239" spans="1:7" s="34" customFormat="1" x14ac:dyDescent="0.25">
      <c r="A239" s="12"/>
      <c r="B239" s="72" t="s">
        <v>78</v>
      </c>
      <c r="C239" s="73" t="s">
        <v>30</v>
      </c>
      <c r="D239" s="74">
        <v>70</v>
      </c>
      <c r="E239" s="74"/>
      <c r="F239" s="93"/>
      <c r="G239" s="4"/>
    </row>
    <row r="240" spans="1:7" x14ac:dyDescent="0.25">
      <c r="A240" s="12">
        <f>+A238+1</f>
        <v>93</v>
      </c>
      <c r="B240" s="75" t="s">
        <v>81</v>
      </c>
      <c r="C240" s="73"/>
      <c r="D240" s="13"/>
      <c r="E240" s="74"/>
      <c r="F240" s="93"/>
    </row>
    <row r="241" spans="1:10" x14ac:dyDescent="0.25">
      <c r="A241" s="12"/>
      <c r="B241" s="72" t="s">
        <v>78</v>
      </c>
      <c r="C241" s="73" t="s">
        <v>30</v>
      </c>
      <c r="D241" s="13">
        <v>55</v>
      </c>
      <c r="E241" s="74"/>
      <c r="F241" s="93"/>
    </row>
    <row r="242" spans="1:10" x14ac:dyDescent="0.25">
      <c r="A242" s="12">
        <f>A240+1</f>
        <v>94</v>
      </c>
      <c r="B242" s="27" t="s">
        <v>82</v>
      </c>
      <c r="C242" s="12"/>
      <c r="D242" s="13"/>
      <c r="E242" s="13"/>
      <c r="F242" s="89"/>
    </row>
    <row r="243" spans="1:10" x14ac:dyDescent="0.25">
      <c r="A243" s="12"/>
      <c r="B243" s="14" t="s">
        <v>78</v>
      </c>
      <c r="C243" s="12" t="s">
        <v>30</v>
      </c>
      <c r="D243" s="13">
        <v>22</v>
      </c>
      <c r="E243" s="13"/>
      <c r="F243" s="89"/>
    </row>
    <row r="244" spans="1:10" x14ac:dyDescent="0.25">
      <c r="A244" s="12">
        <f>A242+1</f>
        <v>95</v>
      </c>
      <c r="B244" s="27" t="s">
        <v>83</v>
      </c>
      <c r="C244" s="12"/>
      <c r="D244" s="13"/>
      <c r="E244" s="13"/>
      <c r="F244" s="89"/>
    </row>
    <row r="245" spans="1:10" x14ac:dyDescent="0.25">
      <c r="A245" s="12"/>
      <c r="B245" s="14" t="s">
        <v>78</v>
      </c>
      <c r="C245" s="12" t="s">
        <v>30</v>
      </c>
      <c r="D245" s="13">
        <v>215</v>
      </c>
      <c r="E245" s="13"/>
      <c r="F245" s="89"/>
    </row>
    <row r="246" spans="1:10" x14ac:dyDescent="0.25">
      <c r="A246" s="12">
        <f>A244+1</f>
        <v>96</v>
      </c>
      <c r="B246" s="27" t="s">
        <v>313</v>
      </c>
      <c r="C246" s="12"/>
      <c r="D246" s="13"/>
      <c r="E246" s="13"/>
      <c r="F246" s="89"/>
    </row>
    <row r="247" spans="1:10" x14ac:dyDescent="0.25">
      <c r="A247" s="12"/>
      <c r="B247" s="14" t="s">
        <v>78</v>
      </c>
      <c r="C247" s="12" t="s">
        <v>30</v>
      </c>
      <c r="D247" s="13">
        <v>55</v>
      </c>
      <c r="E247" s="13"/>
      <c r="F247" s="89"/>
      <c r="J247" s="4">
        <f>240/4</f>
        <v>60</v>
      </c>
    </row>
    <row r="248" spans="1:10" x14ac:dyDescent="0.25">
      <c r="A248" s="12">
        <f>A246+1</f>
        <v>97</v>
      </c>
      <c r="B248" s="27" t="s">
        <v>84</v>
      </c>
      <c r="C248" s="12"/>
      <c r="D248" s="13"/>
      <c r="E248" s="13"/>
      <c r="F248" s="89"/>
    </row>
    <row r="249" spans="1:10" x14ac:dyDescent="0.25">
      <c r="A249" s="12"/>
      <c r="B249" s="14" t="s">
        <v>78</v>
      </c>
      <c r="C249" s="12" t="s">
        <v>30</v>
      </c>
      <c r="D249" s="13">
        <v>422</v>
      </c>
      <c r="E249" s="13"/>
      <c r="F249" s="89"/>
    </row>
    <row r="250" spans="1:10" x14ac:dyDescent="0.25">
      <c r="A250" s="12">
        <f t="shared" ref="A250" si="9">+A248+1</f>
        <v>98</v>
      </c>
      <c r="B250" s="27" t="s">
        <v>85</v>
      </c>
      <c r="C250" s="12"/>
      <c r="D250" s="13"/>
      <c r="E250" s="13"/>
      <c r="F250" s="89"/>
    </row>
    <row r="251" spans="1:10" x14ac:dyDescent="0.25">
      <c r="A251" s="12"/>
      <c r="B251" s="14" t="s">
        <v>78</v>
      </c>
      <c r="C251" s="12" t="s">
        <v>30</v>
      </c>
      <c r="D251" s="13">
        <v>235</v>
      </c>
      <c r="E251" s="13"/>
      <c r="F251" s="89"/>
    </row>
    <row r="252" spans="1:10" x14ac:dyDescent="0.25">
      <c r="A252" s="12">
        <f>A250+1</f>
        <v>99</v>
      </c>
      <c r="B252" s="27" t="s">
        <v>342</v>
      </c>
      <c r="C252" s="12"/>
      <c r="D252" s="13"/>
      <c r="E252" s="13"/>
      <c r="F252" s="89"/>
    </row>
    <row r="253" spans="1:10" x14ac:dyDescent="0.25">
      <c r="A253" s="12"/>
      <c r="B253" s="14" t="s">
        <v>78</v>
      </c>
      <c r="C253" s="12" t="s">
        <v>30</v>
      </c>
      <c r="D253" s="13">
        <v>75</v>
      </c>
      <c r="E253" s="13"/>
      <c r="F253" s="89"/>
    </row>
    <row r="254" spans="1:10" x14ac:dyDescent="0.25">
      <c r="A254" s="12">
        <f>A252+1</f>
        <v>100</v>
      </c>
      <c r="B254" s="75" t="s">
        <v>297</v>
      </c>
      <c r="C254" s="73"/>
      <c r="D254" s="13"/>
      <c r="E254" s="74"/>
      <c r="F254" s="89"/>
    </row>
    <row r="255" spans="1:10" x14ac:dyDescent="0.25">
      <c r="A255" s="12"/>
      <c r="B255" s="75" t="s">
        <v>55</v>
      </c>
      <c r="C255" s="73" t="s">
        <v>2</v>
      </c>
      <c r="D255" s="13">
        <v>1</v>
      </c>
      <c r="E255" s="74"/>
      <c r="F255" s="89"/>
    </row>
    <row r="256" spans="1:10" s="34" customFormat="1" x14ac:dyDescent="0.25">
      <c r="A256" s="12">
        <f>A254+1</f>
        <v>101</v>
      </c>
      <c r="B256" s="75" t="s">
        <v>298</v>
      </c>
      <c r="C256" s="73"/>
      <c r="D256" s="13"/>
      <c r="E256" s="74"/>
      <c r="F256" s="89"/>
      <c r="G256" s="4"/>
    </row>
    <row r="257" spans="1:7" s="34" customFormat="1" x14ac:dyDescent="0.25">
      <c r="A257" s="33"/>
      <c r="B257" s="75" t="s">
        <v>55</v>
      </c>
      <c r="C257" s="73" t="s">
        <v>2</v>
      </c>
      <c r="D257" s="74">
        <v>1</v>
      </c>
      <c r="E257" s="74"/>
      <c r="F257" s="89"/>
      <c r="G257" s="4"/>
    </row>
    <row r="258" spans="1:7" s="34" customFormat="1" x14ac:dyDescent="0.25">
      <c r="A258" s="12">
        <f t="shared" ref="A258" si="10">A256+1</f>
        <v>102</v>
      </c>
      <c r="B258" s="75" t="s">
        <v>299</v>
      </c>
      <c r="C258" s="73"/>
      <c r="D258" s="74"/>
      <c r="E258" s="74"/>
      <c r="F258" s="89"/>
      <c r="G258" s="4"/>
    </row>
    <row r="259" spans="1:7" s="34" customFormat="1" x14ac:dyDescent="0.25">
      <c r="A259" s="33"/>
      <c r="B259" s="75" t="s">
        <v>55</v>
      </c>
      <c r="C259" s="73" t="s">
        <v>2</v>
      </c>
      <c r="D259" s="74">
        <v>1</v>
      </c>
      <c r="E259" s="74"/>
      <c r="F259" s="89"/>
      <c r="G259" s="4"/>
    </row>
    <row r="260" spans="1:7" s="34" customFormat="1" x14ac:dyDescent="0.25">
      <c r="A260" s="12">
        <f t="shared" ref="A260" si="11">A258+1</f>
        <v>103</v>
      </c>
      <c r="B260" s="75" t="s">
        <v>300</v>
      </c>
      <c r="C260" s="73"/>
      <c r="D260" s="74"/>
      <c r="E260" s="74"/>
      <c r="F260" s="89"/>
      <c r="G260" s="4"/>
    </row>
    <row r="261" spans="1:7" s="34" customFormat="1" x14ac:dyDescent="0.25">
      <c r="A261" s="33"/>
      <c r="B261" s="75" t="s">
        <v>55</v>
      </c>
      <c r="C261" s="73" t="s">
        <v>2</v>
      </c>
      <c r="D261" s="74">
        <v>1</v>
      </c>
      <c r="E261" s="74"/>
      <c r="F261" s="89"/>
      <c r="G261" s="4"/>
    </row>
    <row r="262" spans="1:7" x14ac:dyDescent="0.25">
      <c r="A262" s="12">
        <f t="shared" ref="A262" si="12">A260+1</f>
        <v>104</v>
      </c>
      <c r="B262" s="75" t="s">
        <v>301</v>
      </c>
      <c r="C262" s="12"/>
      <c r="D262" s="13"/>
      <c r="E262" s="13"/>
      <c r="F262" s="89"/>
    </row>
    <row r="263" spans="1:7" x14ac:dyDescent="0.25">
      <c r="A263" s="33"/>
      <c r="B263" s="75" t="s">
        <v>55</v>
      </c>
      <c r="C263" s="73" t="s">
        <v>2</v>
      </c>
      <c r="D263" s="13">
        <v>3</v>
      </c>
      <c r="E263" s="13"/>
      <c r="F263" s="89"/>
    </row>
    <row r="264" spans="1:7" x14ac:dyDescent="0.25">
      <c r="A264" s="12">
        <f>+A262+1</f>
        <v>105</v>
      </c>
      <c r="B264" s="75" t="s">
        <v>302</v>
      </c>
      <c r="C264" s="73"/>
      <c r="D264" s="74"/>
      <c r="E264" s="74"/>
      <c r="F264" s="89"/>
    </row>
    <row r="265" spans="1:7" x14ac:dyDescent="0.25">
      <c r="A265" s="33"/>
      <c r="B265" s="75" t="s">
        <v>55</v>
      </c>
      <c r="C265" s="73" t="s">
        <v>2</v>
      </c>
      <c r="D265" s="74">
        <v>3</v>
      </c>
      <c r="E265" s="74"/>
      <c r="F265" s="89"/>
    </row>
    <row r="266" spans="1:7" x14ac:dyDescent="0.25">
      <c r="A266" s="12">
        <f t="shared" ref="A266" si="13">A264+1</f>
        <v>106</v>
      </c>
      <c r="B266" s="75" t="s">
        <v>303</v>
      </c>
      <c r="C266" s="73"/>
      <c r="D266" s="74"/>
      <c r="E266" s="74"/>
      <c r="F266" s="89"/>
    </row>
    <row r="267" spans="1:7" x14ac:dyDescent="0.25">
      <c r="A267" s="33"/>
      <c r="B267" s="75" t="s">
        <v>55</v>
      </c>
      <c r="C267" s="73" t="s">
        <v>2</v>
      </c>
      <c r="D267" s="74">
        <v>1</v>
      </c>
      <c r="E267" s="74"/>
      <c r="F267" s="89"/>
    </row>
    <row r="268" spans="1:7" s="34" customFormat="1" x14ac:dyDescent="0.25">
      <c r="A268" s="12">
        <f t="shared" ref="A268:A270" si="14">A266+1</f>
        <v>107</v>
      </c>
      <c r="B268" s="75" t="s">
        <v>304</v>
      </c>
      <c r="C268" s="73"/>
      <c r="D268" s="74"/>
      <c r="E268" s="74"/>
      <c r="F268" s="89"/>
      <c r="G268" s="4"/>
    </row>
    <row r="269" spans="1:7" s="34" customFormat="1" x14ac:dyDescent="0.25">
      <c r="A269" s="33"/>
      <c r="B269" s="75" t="s">
        <v>55</v>
      </c>
      <c r="C269" s="73" t="s">
        <v>2</v>
      </c>
      <c r="D269" s="74">
        <v>7</v>
      </c>
      <c r="E269" s="74"/>
      <c r="F269" s="89"/>
      <c r="G269" s="4"/>
    </row>
    <row r="270" spans="1:7" s="34" customFormat="1" x14ac:dyDescent="0.25">
      <c r="A270" s="156">
        <f t="shared" si="14"/>
        <v>108</v>
      </c>
      <c r="B270" s="155" t="s">
        <v>371</v>
      </c>
      <c r="C270" s="158"/>
      <c r="D270" s="159"/>
      <c r="E270" s="159"/>
      <c r="F270" s="160"/>
      <c r="G270" s="4"/>
    </row>
    <row r="271" spans="1:7" s="34" customFormat="1" x14ac:dyDescent="0.25">
      <c r="A271" s="157"/>
      <c r="B271" s="155" t="s">
        <v>55</v>
      </c>
      <c r="C271" s="158" t="s">
        <v>2</v>
      </c>
      <c r="D271" s="159">
        <v>1</v>
      </c>
      <c r="E271" s="159"/>
      <c r="F271" s="160"/>
      <c r="G271" s="4"/>
    </row>
    <row r="272" spans="1:7" x14ac:dyDescent="0.25">
      <c r="A272" s="35"/>
      <c r="B272" s="32" t="s">
        <v>86</v>
      </c>
      <c r="C272" s="36"/>
      <c r="D272" s="37"/>
      <c r="E272" s="40"/>
      <c r="F272" s="89"/>
    </row>
    <row r="273" spans="1:6" x14ac:dyDescent="0.25">
      <c r="A273" s="12">
        <f>+A270+1</f>
        <v>109</v>
      </c>
      <c r="B273" s="27" t="s">
        <v>87</v>
      </c>
      <c r="C273" s="12"/>
      <c r="D273" s="13"/>
      <c r="E273" s="13"/>
      <c r="F273" s="89"/>
    </row>
    <row r="274" spans="1:6" x14ac:dyDescent="0.25">
      <c r="A274" s="12"/>
      <c r="B274" s="14" t="s">
        <v>78</v>
      </c>
      <c r="C274" s="12" t="s">
        <v>30</v>
      </c>
      <c r="D274" s="13">
        <v>65</v>
      </c>
      <c r="E274" s="13"/>
      <c r="F274" s="89"/>
    </row>
    <row r="275" spans="1:6" x14ac:dyDescent="0.25">
      <c r="A275" s="12">
        <f t="shared" ref="A275" si="15">A273+1</f>
        <v>110</v>
      </c>
      <c r="B275" s="27" t="s">
        <v>88</v>
      </c>
      <c r="C275" s="12"/>
      <c r="D275" s="13"/>
      <c r="E275" s="13"/>
      <c r="F275" s="89"/>
    </row>
    <row r="276" spans="1:6" x14ac:dyDescent="0.25">
      <c r="A276" s="12"/>
      <c r="B276" s="14" t="s">
        <v>78</v>
      </c>
      <c r="C276" s="12" t="s">
        <v>30</v>
      </c>
      <c r="D276" s="13">
        <v>25</v>
      </c>
      <c r="E276" s="13"/>
      <c r="F276" s="89"/>
    </row>
    <row r="277" spans="1:6" x14ac:dyDescent="0.25">
      <c r="A277" s="35"/>
      <c r="B277" s="32" t="s">
        <v>89</v>
      </c>
      <c r="C277" s="36"/>
      <c r="D277" s="37"/>
      <c r="E277" s="40"/>
      <c r="F277" s="89"/>
    </row>
    <row r="278" spans="1:6" x14ac:dyDescent="0.25">
      <c r="A278" s="12">
        <f>+A275+1</f>
        <v>111</v>
      </c>
      <c r="B278" s="27" t="s">
        <v>90</v>
      </c>
      <c r="C278" s="12"/>
      <c r="D278" s="13"/>
      <c r="E278" s="13"/>
      <c r="F278" s="89"/>
    </row>
    <row r="279" spans="1:6" x14ac:dyDescent="0.25">
      <c r="A279" s="12"/>
      <c r="B279" s="14" t="s">
        <v>36</v>
      </c>
      <c r="C279" s="12" t="s">
        <v>2</v>
      </c>
      <c r="D279" s="13">
        <v>2</v>
      </c>
      <c r="E279" s="13"/>
      <c r="F279" s="89"/>
    </row>
    <row r="280" spans="1:6" s="131" customFormat="1" x14ac:dyDescent="0.25">
      <c r="A280" s="12">
        <f t="shared" ref="A280" si="16">A278+1</f>
        <v>112</v>
      </c>
      <c r="B280" s="27" t="s">
        <v>91</v>
      </c>
      <c r="C280" s="12"/>
      <c r="D280" s="13"/>
      <c r="E280" s="13"/>
      <c r="F280" s="89"/>
    </row>
    <row r="281" spans="1:6" s="131" customFormat="1" x14ac:dyDescent="0.25">
      <c r="A281" s="38"/>
      <c r="B281" s="14" t="s">
        <v>36</v>
      </c>
      <c r="C281" s="12" t="s">
        <v>2</v>
      </c>
      <c r="D281" s="13">
        <v>1</v>
      </c>
      <c r="E281" s="13"/>
      <c r="F281" s="89"/>
    </row>
    <row r="282" spans="1:6" x14ac:dyDescent="0.25">
      <c r="A282" s="12">
        <f t="shared" ref="A282:A284" si="17">A280+1</f>
        <v>113</v>
      </c>
      <c r="B282" s="27" t="s">
        <v>92</v>
      </c>
      <c r="C282" s="12"/>
      <c r="D282" s="13"/>
      <c r="E282" s="13"/>
      <c r="F282" s="89"/>
    </row>
    <row r="283" spans="1:6" x14ac:dyDescent="0.25">
      <c r="A283" s="12"/>
      <c r="B283" s="14" t="s">
        <v>36</v>
      </c>
      <c r="C283" s="12" t="s">
        <v>2</v>
      </c>
      <c r="D283" s="13">
        <v>4</v>
      </c>
      <c r="E283" s="13"/>
      <c r="F283" s="89"/>
    </row>
    <row r="284" spans="1:6" x14ac:dyDescent="0.25">
      <c r="A284" s="12">
        <f t="shared" si="17"/>
        <v>114</v>
      </c>
      <c r="B284" s="27" t="s">
        <v>93</v>
      </c>
      <c r="C284" s="12"/>
      <c r="D284" s="13"/>
      <c r="E284" s="13"/>
      <c r="F284" s="89"/>
    </row>
    <row r="285" spans="1:6" x14ac:dyDescent="0.25">
      <c r="A285" s="12"/>
      <c r="B285" s="14" t="s">
        <v>36</v>
      </c>
      <c r="C285" s="12" t="s">
        <v>2</v>
      </c>
      <c r="D285" s="13">
        <v>2</v>
      </c>
      <c r="E285" s="13"/>
      <c r="F285" s="89"/>
    </row>
    <row r="286" spans="1:6" x14ac:dyDescent="0.25">
      <c r="A286" s="12">
        <f>A284+1</f>
        <v>115</v>
      </c>
      <c r="B286" s="27" t="s">
        <v>340</v>
      </c>
      <c r="C286" s="12"/>
      <c r="D286" s="13"/>
      <c r="E286" s="13"/>
      <c r="F286" s="89"/>
    </row>
    <row r="287" spans="1:6" x14ac:dyDescent="0.25">
      <c r="A287" s="12"/>
      <c r="B287" s="14" t="s">
        <v>36</v>
      </c>
      <c r="C287" s="12" t="s">
        <v>2</v>
      </c>
      <c r="D287" s="13">
        <v>1</v>
      </c>
      <c r="E287" s="13"/>
      <c r="F287" s="89"/>
    </row>
    <row r="288" spans="1:6" x14ac:dyDescent="0.25">
      <c r="A288" s="12">
        <f>+A286+1</f>
        <v>116</v>
      </c>
      <c r="B288" s="27" t="s">
        <v>94</v>
      </c>
      <c r="C288" s="12"/>
      <c r="D288" s="13"/>
      <c r="E288" s="13"/>
      <c r="F288" s="89"/>
    </row>
    <row r="289" spans="1:8" x14ac:dyDescent="0.25">
      <c r="A289" s="12"/>
      <c r="B289" s="14" t="s">
        <v>36</v>
      </c>
      <c r="C289" s="12" t="s">
        <v>2</v>
      </c>
      <c r="D289" s="13">
        <v>22</v>
      </c>
      <c r="E289" s="13"/>
      <c r="F289" s="89"/>
    </row>
    <row r="290" spans="1:8" x14ac:dyDescent="0.25">
      <c r="A290" s="12">
        <f t="shared" ref="A290" si="18">+A288+1</f>
        <v>117</v>
      </c>
      <c r="B290" s="27" t="s">
        <v>95</v>
      </c>
      <c r="C290" s="12"/>
      <c r="D290" s="13"/>
      <c r="E290" s="13"/>
      <c r="F290" s="89"/>
    </row>
    <row r="291" spans="1:8" x14ac:dyDescent="0.25">
      <c r="A291" s="12"/>
      <c r="B291" s="14" t="s">
        <v>36</v>
      </c>
      <c r="C291" s="12" t="s">
        <v>2</v>
      </c>
      <c r="D291" s="13">
        <v>1</v>
      </c>
      <c r="E291" s="13"/>
      <c r="F291" s="89"/>
    </row>
    <row r="292" spans="1:8" x14ac:dyDescent="0.25">
      <c r="A292" s="12">
        <f t="shared" ref="A292:A294" si="19">+A290+1</f>
        <v>118</v>
      </c>
      <c r="B292" s="27" t="s">
        <v>309</v>
      </c>
      <c r="C292" s="12"/>
      <c r="D292" s="13"/>
      <c r="E292" s="13"/>
      <c r="F292" s="89"/>
    </row>
    <row r="293" spans="1:8" x14ac:dyDescent="0.25">
      <c r="A293" s="12"/>
      <c r="B293" s="14" t="s">
        <v>36</v>
      </c>
      <c r="C293" s="12" t="s">
        <v>2</v>
      </c>
      <c r="D293" s="13">
        <v>6</v>
      </c>
      <c r="E293" s="13"/>
      <c r="F293" s="89"/>
    </row>
    <row r="294" spans="1:8" x14ac:dyDescent="0.25">
      <c r="A294" s="12">
        <f t="shared" si="19"/>
        <v>119</v>
      </c>
      <c r="B294" s="27" t="s">
        <v>96</v>
      </c>
      <c r="C294" s="12"/>
      <c r="D294" s="13"/>
      <c r="E294" s="13"/>
      <c r="F294" s="89"/>
    </row>
    <row r="295" spans="1:8" x14ac:dyDescent="0.25">
      <c r="A295" s="12"/>
      <c r="B295" s="14" t="s">
        <v>36</v>
      </c>
      <c r="C295" s="12" t="s">
        <v>2</v>
      </c>
      <c r="D295" s="13">
        <v>3</v>
      </c>
      <c r="E295" s="13"/>
      <c r="F295" s="89"/>
    </row>
    <row r="296" spans="1:8" x14ac:dyDescent="0.25">
      <c r="A296" s="12">
        <f>+A294+1</f>
        <v>120</v>
      </c>
      <c r="B296" s="27" t="s">
        <v>97</v>
      </c>
      <c r="C296" s="12"/>
      <c r="D296" s="13"/>
      <c r="E296" s="13"/>
      <c r="F296" s="89"/>
    </row>
    <row r="297" spans="1:8" x14ac:dyDescent="0.25">
      <c r="A297" s="12"/>
      <c r="B297" s="14" t="s">
        <v>36</v>
      </c>
      <c r="C297" s="12" t="s">
        <v>2</v>
      </c>
      <c r="D297" s="13">
        <v>2</v>
      </c>
      <c r="E297" s="13"/>
      <c r="F297" s="89"/>
    </row>
    <row r="298" spans="1:8" x14ac:dyDescent="0.25">
      <c r="A298" s="35"/>
      <c r="B298" s="32" t="s">
        <v>98</v>
      </c>
      <c r="C298" s="36"/>
      <c r="D298" s="37"/>
      <c r="E298" s="40"/>
      <c r="F298" s="89"/>
    </row>
    <row r="299" spans="1:8" x14ac:dyDescent="0.25">
      <c r="A299" s="12">
        <f>+A296+1</f>
        <v>121</v>
      </c>
      <c r="B299" s="27" t="s">
        <v>99</v>
      </c>
      <c r="C299" s="12"/>
      <c r="D299" s="13"/>
      <c r="E299" s="13"/>
      <c r="F299" s="89"/>
    </row>
    <row r="300" spans="1:8" x14ac:dyDescent="0.25">
      <c r="A300" s="12"/>
      <c r="B300" s="14" t="s">
        <v>36</v>
      </c>
      <c r="C300" s="12" t="s">
        <v>2</v>
      </c>
      <c r="D300" s="13">
        <v>4</v>
      </c>
      <c r="E300" s="13"/>
      <c r="F300" s="89"/>
      <c r="H300" s="141"/>
    </row>
    <row r="301" spans="1:8" x14ac:dyDescent="0.25">
      <c r="A301" s="12">
        <f t="shared" ref="A301" si="20">A299+1</f>
        <v>122</v>
      </c>
      <c r="B301" s="27" t="s">
        <v>100</v>
      </c>
      <c r="C301" s="12"/>
      <c r="D301" s="13"/>
      <c r="E301" s="13"/>
      <c r="F301" s="89"/>
      <c r="H301" s="141"/>
    </row>
    <row r="302" spans="1:8" x14ac:dyDescent="0.25">
      <c r="A302" s="12"/>
      <c r="B302" s="14" t="s">
        <v>36</v>
      </c>
      <c r="C302" s="12" t="s">
        <v>2</v>
      </c>
      <c r="D302" s="13">
        <v>10</v>
      </c>
      <c r="E302" s="13"/>
      <c r="F302" s="89"/>
      <c r="H302" s="141"/>
    </row>
    <row r="303" spans="1:8" x14ac:dyDescent="0.25">
      <c r="A303" s="12">
        <f>+A301+1</f>
        <v>123</v>
      </c>
      <c r="B303" s="27" t="s">
        <v>101</v>
      </c>
      <c r="C303" s="12"/>
      <c r="D303" s="13"/>
      <c r="E303" s="13"/>
      <c r="F303" s="89"/>
      <c r="H303" s="141"/>
    </row>
    <row r="304" spans="1:8" x14ac:dyDescent="0.25">
      <c r="A304" s="12"/>
      <c r="B304" s="14" t="s">
        <v>36</v>
      </c>
      <c r="C304" s="12" t="s">
        <v>2</v>
      </c>
      <c r="D304" s="13">
        <v>4</v>
      </c>
      <c r="E304" s="13"/>
      <c r="F304" s="89"/>
    </row>
    <row r="305" spans="1:6" x14ac:dyDescent="0.25">
      <c r="A305" s="12">
        <f t="shared" ref="A305" si="21">+A303+1</f>
        <v>124</v>
      </c>
      <c r="B305" s="27" t="s">
        <v>102</v>
      </c>
      <c r="C305" s="12"/>
      <c r="D305" s="13"/>
      <c r="E305" s="13"/>
      <c r="F305" s="89"/>
    </row>
    <row r="306" spans="1:6" x14ac:dyDescent="0.25">
      <c r="A306" s="12"/>
      <c r="B306" s="14" t="s">
        <v>36</v>
      </c>
      <c r="C306" s="12" t="s">
        <v>2</v>
      </c>
      <c r="D306" s="13">
        <v>4</v>
      </c>
      <c r="E306" s="13"/>
      <c r="F306" s="89"/>
    </row>
    <row r="307" spans="1:6" x14ac:dyDescent="0.25">
      <c r="A307" s="12">
        <f t="shared" ref="A307" si="22">+A305+1</f>
        <v>125</v>
      </c>
      <c r="B307" s="27" t="s">
        <v>103</v>
      </c>
      <c r="C307" s="12"/>
      <c r="D307" s="13"/>
      <c r="E307" s="13"/>
      <c r="F307" s="89"/>
    </row>
    <row r="308" spans="1:6" x14ac:dyDescent="0.25">
      <c r="A308" s="12"/>
      <c r="B308" s="14" t="s">
        <v>36</v>
      </c>
      <c r="C308" s="12" t="s">
        <v>2</v>
      </c>
      <c r="D308" s="13">
        <v>8</v>
      </c>
      <c r="E308" s="13"/>
      <c r="F308" s="89"/>
    </row>
    <row r="309" spans="1:6" x14ac:dyDescent="0.25">
      <c r="A309" s="12">
        <f t="shared" ref="A309" si="23">+A307+1</f>
        <v>126</v>
      </c>
      <c r="B309" s="27" t="s">
        <v>104</v>
      </c>
      <c r="C309" s="12"/>
      <c r="D309" s="13"/>
      <c r="E309" s="13"/>
      <c r="F309" s="89"/>
    </row>
    <row r="310" spans="1:6" x14ac:dyDescent="0.25">
      <c r="A310" s="12"/>
      <c r="B310" s="14" t="s">
        <v>36</v>
      </c>
      <c r="C310" s="12" t="s">
        <v>2</v>
      </c>
      <c r="D310" s="13">
        <v>4</v>
      </c>
      <c r="E310" s="13"/>
      <c r="F310" s="89"/>
    </row>
    <row r="311" spans="1:6" x14ac:dyDescent="0.25">
      <c r="A311" s="12">
        <f t="shared" ref="A311" si="24">+A309+1</f>
        <v>127</v>
      </c>
      <c r="B311" s="27" t="s">
        <v>105</v>
      </c>
      <c r="C311" s="12"/>
      <c r="D311" s="13"/>
      <c r="E311" s="13"/>
      <c r="F311" s="89"/>
    </row>
    <row r="312" spans="1:6" x14ac:dyDescent="0.25">
      <c r="A312" s="12"/>
      <c r="B312" s="14" t="s">
        <v>36</v>
      </c>
      <c r="C312" s="12" t="s">
        <v>2</v>
      </c>
      <c r="D312" s="13">
        <v>3</v>
      </c>
      <c r="E312" s="13"/>
      <c r="F312" s="89"/>
    </row>
    <row r="313" spans="1:6" x14ac:dyDescent="0.25">
      <c r="A313" s="12">
        <f t="shared" ref="A313" si="25">+A311+1</f>
        <v>128</v>
      </c>
      <c r="B313" s="27" t="s">
        <v>106</v>
      </c>
      <c r="C313" s="12"/>
      <c r="D313" s="13"/>
      <c r="E313" s="13"/>
      <c r="F313" s="89"/>
    </row>
    <row r="314" spans="1:6" x14ac:dyDescent="0.25">
      <c r="A314" s="12"/>
      <c r="B314" s="14" t="s">
        <v>36</v>
      </c>
      <c r="C314" s="12" t="s">
        <v>2</v>
      </c>
      <c r="D314" s="13">
        <v>4</v>
      </c>
      <c r="E314" s="13"/>
      <c r="F314" s="89"/>
    </row>
    <row r="315" spans="1:6" x14ac:dyDescent="0.25">
      <c r="A315" s="12">
        <f t="shared" ref="A315" si="26">+A313+1</f>
        <v>129</v>
      </c>
      <c r="B315" s="27" t="s">
        <v>107</v>
      </c>
      <c r="C315" s="12"/>
      <c r="D315" s="13"/>
      <c r="E315" s="13"/>
      <c r="F315" s="89"/>
    </row>
    <row r="316" spans="1:6" x14ac:dyDescent="0.25">
      <c r="A316" s="12"/>
      <c r="B316" s="14" t="s">
        <v>36</v>
      </c>
      <c r="C316" s="12" t="s">
        <v>2</v>
      </c>
      <c r="D316" s="13">
        <v>1</v>
      </c>
      <c r="E316" s="13"/>
      <c r="F316" s="89"/>
    </row>
    <row r="317" spans="1:6" x14ac:dyDescent="0.25">
      <c r="A317" s="12">
        <f t="shared" ref="A317" si="27">+A315+1</f>
        <v>130</v>
      </c>
      <c r="B317" s="27" t="s">
        <v>108</v>
      </c>
      <c r="C317" s="12"/>
      <c r="D317" s="13"/>
      <c r="E317" s="13"/>
      <c r="F317" s="89"/>
    </row>
    <row r="318" spans="1:6" x14ac:dyDescent="0.25">
      <c r="A318" s="12"/>
      <c r="B318" s="14" t="s">
        <v>36</v>
      </c>
      <c r="C318" s="12" t="s">
        <v>2</v>
      </c>
      <c r="D318" s="13">
        <v>9</v>
      </c>
      <c r="E318" s="13"/>
      <c r="F318" s="89"/>
    </row>
    <row r="319" spans="1:6" x14ac:dyDescent="0.25">
      <c r="A319" s="35"/>
      <c r="B319" s="32" t="s">
        <v>109</v>
      </c>
      <c r="C319" s="36"/>
      <c r="D319" s="37"/>
      <c r="E319" s="40"/>
      <c r="F319" s="89"/>
    </row>
    <row r="320" spans="1:6" x14ac:dyDescent="0.25">
      <c r="A320" s="12">
        <f>A317+1</f>
        <v>131</v>
      </c>
      <c r="B320" s="27" t="s">
        <v>110</v>
      </c>
      <c r="C320" s="12"/>
      <c r="D320" s="13"/>
      <c r="E320" s="13"/>
      <c r="F320" s="89"/>
    </row>
    <row r="321" spans="1:6" x14ac:dyDescent="0.25">
      <c r="A321" s="12"/>
      <c r="B321" s="14" t="s">
        <v>36</v>
      </c>
      <c r="C321" s="12" t="s">
        <v>2</v>
      </c>
      <c r="D321" s="13">
        <v>2</v>
      </c>
      <c r="E321" s="13"/>
      <c r="F321" s="89"/>
    </row>
    <row r="322" spans="1:6" x14ac:dyDescent="0.25">
      <c r="A322" s="12">
        <f t="shared" ref="A322" si="28">+A320+1</f>
        <v>132</v>
      </c>
      <c r="B322" s="27" t="s">
        <v>111</v>
      </c>
      <c r="C322" s="12"/>
      <c r="D322" s="13"/>
      <c r="E322" s="13"/>
      <c r="F322" s="89"/>
    </row>
    <row r="323" spans="1:6" x14ac:dyDescent="0.25">
      <c r="A323" s="12"/>
      <c r="B323" s="14" t="s">
        <v>36</v>
      </c>
      <c r="C323" s="12" t="s">
        <v>2</v>
      </c>
      <c r="D323" s="13">
        <v>1</v>
      </c>
      <c r="E323" s="13"/>
      <c r="F323" s="89"/>
    </row>
    <row r="324" spans="1:6" x14ac:dyDescent="0.25">
      <c r="A324" s="12">
        <f>A322+1</f>
        <v>133</v>
      </c>
      <c r="B324" s="27" t="s">
        <v>112</v>
      </c>
      <c r="C324" s="12"/>
      <c r="D324" s="13"/>
      <c r="E324" s="13"/>
      <c r="F324" s="89"/>
    </row>
    <row r="325" spans="1:6" x14ac:dyDescent="0.25">
      <c r="A325" s="12"/>
      <c r="B325" s="14" t="s">
        <v>36</v>
      </c>
      <c r="C325" s="12" t="s">
        <v>2</v>
      </c>
      <c r="D325" s="13">
        <v>1</v>
      </c>
      <c r="E325" s="13"/>
      <c r="F325" s="89"/>
    </row>
    <row r="326" spans="1:6" x14ac:dyDescent="0.25">
      <c r="A326" s="12">
        <f>A324+1</f>
        <v>134</v>
      </c>
      <c r="B326" s="27" t="s">
        <v>113</v>
      </c>
      <c r="C326" s="38"/>
      <c r="D326" s="39"/>
      <c r="E326" s="39"/>
      <c r="F326" s="89"/>
    </row>
    <row r="327" spans="1:6" x14ac:dyDescent="0.25">
      <c r="A327" s="12"/>
      <c r="B327" s="14" t="s">
        <v>36</v>
      </c>
      <c r="C327" s="12" t="s">
        <v>2</v>
      </c>
      <c r="D327" s="13">
        <v>1</v>
      </c>
      <c r="E327" s="13"/>
      <c r="F327" s="89"/>
    </row>
    <row r="328" spans="1:6" x14ac:dyDescent="0.25">
      <c r="A328" s="35"/>
      <c r="B328" s="32" t="s">
        <v>114</v>
      </c>
      <c r="C328" s="36"/>
      <c r="D328" s="37"/>
      <c r="E328" s="40"/>
      <c r="F328" s="89"/>
    </row>
    <row r="329" spans="1:6" x14ac:dyDescent="0.25">
      <c r="A329" s="12">
        <f>+A326+1</f>
        <v>135</v>
      </c>
      <c r="B329" s="27" t="s">
        <v>351</v>
      </c>
      <c r="C329" s="12"/>
      <c r="D329" s="13"/>
      <c r="E329" s="13"/>
      <c r="F329" s="89"/>
    </row>
    <row r="330" spans="1:6" x14ac:dyDescent="0.25">
      <c r="A330" s="12"/>
      <c r="B330" s="14" t="s">
        <v>36</v>
      </c>
      <c r="C330" s="12" t="s">
        <v>2</v>
      </c>
      <c r="D330" s="13">
        <v>2</v>
      </c>
      <c r="E330" s="13"/>
      <c r="F330" s="89"/>
    </row>
    <row r="331" spans="1:6" x14ac:dyDescent="0.25">
      <c r="A331" s="12">
        <f>+A329+1</f>
        <v>136</v>
      </c>
      <c r="B331" s="27" t="s">
        <v>115</v>
      </c>
      <c r="C331" s="12"/>
      <c r="D331" s="13"/>
      <c r="E331" s="13"/>
      <c r="F331" s="89"/>
    </row>
    <row r="332" spans="1:6" x14ac:dyDescent="0.25">
      <c r="A332" s="12"/>
      <c r="B332" s="14" t="s">
        <v>29</v>
      </c>
      <c r="C332" s="12" t="s">
        <v>30</v>
      </c>
      <c r="D332" s="13">
        <v>15</v>
      </c>
      <c r="E332" s="13"/>
      <c r="F332" s="89"/>
    </row>
    <row r="333" spans="1:6" x14ac:dyDescent="0.25">
      <c r="A333" s="12">
        <f t="shared" ref="A333" si="29">+A331+1</f>
        <v>137</v>
      </c>
      <c r="B333" s="27" t="s">
        <v>116</v>
      </c>
      <c r="C333" s="12"/>
      <c r="D333" s="13"/>
      <c r="E333" s="13"/>
      <c r="F333" s="89"/>
    </row>
    <row r="334" spans="1:6" x14ac:dyDescent="0.25">
      <c r="A334" s="12"/>
      <c r="B334" s="14" t="s">
        <v>29</v>
      </c>
      <c r="C334" s="12" t="s">
        <v>30</v>
      </c>
      <c r="D334" s="13">
        <v>6</v>
      </c>
      <c r="E334" s="13"/>
      <c r="F334" s="89"/>
    </row>
    <row r="335" spans="1:6" x14ac:dyDescent="0.25">
      <c r="A335" s="12">
        <f t="shared" ref="A335" si="30">A333+1</f>
        <v>138</v>
      </c>
      <c r="B335" s="27" t="s">
        <v>117</v>
      </c>
      <c r="C335" s="12"/>
      <c r="D335" s="13"/>
      <c r="E335" s="13"/>
      <c r="F335" s="89"/>
    </row>
    <row r="336" spans="1:6" x14ac:dyDescent="0.25">
      <c r="A336" s="12"/>
      <c r="B336" s="14" t="s">
        <v>29</v>
      </c>
      <c r="C336" s="12" t="s">
        <v>30</v>
      </c>
      <c r="D336" s="13">
        <v>20</v>
      </c>
      <c r="E336" s="13"/>
      <c r="F336" s="89"/>
    </row>
    <row r="337" spans="1:6" x14ac:dyDescent="0.25">
      <c r="A337" s="12">
        <f t="shared" ref="A337" si="31">A335+1</f>
        <v>139</v>
      </c>
      <c r="B337" s="27" t="s">
        <v>118</v>
      </c>
      <c r="C337" s="12"/>
      <c r="D337" s="13"/>
      <c r="E337" s="13"/>
      <c r="F337" s="89"/>
    </row>
    <row r="338" spans="1:6" x14ac:dyDescent="0.25">
      <c r="A338" s="12"/>
      <c r="B338" s="14" t="s">
        <v>29</v>
      </c>
      <c r="C338" s="12" t="s">
        <v>30</v>
      </c>
      <c r="D338" s="13">
        <v>10</v>
      </c>
      <c r="E338" s="13"/>
      <c r="F338" s="89"/>
    </row>
    <row r="339" spans="1:6" x14ac:dyDescent="0.25">
      <c r="A339" s="12">
        <f t="shared" ref="A339:A345" si="32">A337+1</f>
        <v>140</v>
      </c>
      <c r="B339" s="27" t="s">
        <v>317</v>
      </c>
      <c r="C339" s="12"/>
      <c r="D339" s="13"/>
      <c r="E339" s="13"/>
      <c r="F339" s="89"/>
    </row>
    <row r="340" spans="1:6" x14ac:dyDescent="0.25">
      <c r="A340" s="12"/>
      <c r="B340" s="14" t="s">
        <v>36</v>
      </c>
      <c r="C340" s="12" t="s">
        <v>2</v>
      </c>
      <c r="D340" s="13">
        <v>6</v>
      </c>
      <c r="E340" s="13"/>
      <c r="F340" s="89"/>
    </row>
    <row r="341" spans="1:6" x14ac:dyDescent="0.25">
      <c r="A341" s="12">
        <f t="shared" si="32"/>
        <v>141</v>
      </c>
      <c r="B341" s="27" t="s">
        <v>318</v>
      </c>
      <c r="C341" s="12"/>
      <c r="D341" s="13"/>
      <c r="E341" s="13"/>
      <c r="F341" s="89"/>
    </row>
    <row r="342" spans="1:6" x14ac:dyDescent="0.25">
      <c r="A342" s="12"/>
      <c r="B342" s="14" t="s">
        <v>36</v>
      </c>
      <c r="C342" s="12" t="s">
        <v>2</v>
      </c>
      <c r="D342" s="13">
        <v>26</v>
      </c>
      <c r="E342" s="13"/>
      <c r="F342" s="89"/>
    </row>
    <row r="343" spans="1:6" x14ac:dyDescent="0.25">
      <c r="A343" s="12">
        <f t="shared" si="32"/>
        <v>142</v>
      </c>
      <c r="B343" s="27" t="s">
        <v>119</v>
      </c>
      <c r="C343" s="12"/>
      <c r="D343" s="13"/>
      <c r="E343" s="13"/>
      <c r="F343" s="89"/>
    </row>
    <row r="344" spans="1:6" x14ac:dyDescent="0.25">
      <c r="A344" s="12"/>
      <c r="B344" s="14" t="s">
        <v>36</v>
      </c>
      <c r="C344" s="12" t="s">
        <v>2</v>
      </c>
      <c r="D344" s="13">
        <v>32</v>
      </c>
      <c r="E344" s="13"/>
      <c r="F344" s="89"/>
    </row>
    <row r="345" spans="1:6" x14ac:dyDescent="0.25">
      <c r="A345" s="12">
        <f t="shared" si="32"/>
        <v>143</v>
      </c>
      <c r="B345" s="75" t="s">
        <v>316</v>
      </c>
      <c r="C345" s="12"/>
      <c r="D345" s="13"/>
      <c r="E345" s="13"/>
      <c r="F345" s="89"/>
    </row>
    <row r="346" spans="1:6" ht="16.5" thickBot="1" x14ac:dyDescent="0.3">
      <c r="A346" s="12"/>
      <c r="B346" s="14" t="s">
        <v>36</v>
      </c>
      <c r="C346" s="12" t="s">
        <v>2</v>
      </c>
      <c r="D346" s="13">
        <v>19</v>
      </c>
      <c r="E346" s="13"/>
      <c r="F346" s="89"/>
    </row>
    <row r="347" spans="1:6" ht="16.5" thickBot="1" x14ac:dyDescent="0.3">
      <c r="A347" s="206" t="str">
        <f>+"TOTAL "&amp;B192</f>
        <v>TOTAL G/ LOT : ELECTRICITE COURANT FORT</v>
      </c>
      <c r="B347" s="178"/>
      <c r="C347" s="178"/>
      <c r="D347" s="178"/>
      <c r="E347" s="179"/>
      <c r="F347" s="94">
        <f>SUM(F192:F346)</f>
        <v>0</v>
      </c>
    </row>
    <row r="348" spans="1:6" x14ac:dyDescent="0.25">
      <c r="A348" s="28"/>
      <c r="B348" s="202" t="s">
        <v>330</v>
      </c>
      <c r="C348" s="203"/>
      <c r="D348" s="30"/>
      <c r="E348" s="31"/>
      <c r="F348" s="92"/>
    </row>
    <row r="349" spans="1:6" x14ac:dyDescent="0.25">
      <c r="A349" s="12">
        <f>+A345+1</f>
        <v>144</v>
      </c>
      <c r="B349" s="27" t="s">
        <v>120</v>
      </c>
      <c r="C349" s="12"/>
      <c r="D349" s="13"/>
      <c r="E349" s="13"/>
      <c r="F349" s="89"/>
    </row>
    <row r="350" spans="1:6" x14ac:dyDescent="0.25">
      <c r="A350" s="12"/>
      <c r="B350" s="14" t="s">
        <v>36</v>
      </c>
      <c r="C350" s="12" t="s">
        <v>2</v>
      </c>
      <c r="D350" s="13">
        <v>11</v>
      </c>
      <c r="E350" s="13"/>
      <c r="F350" s="89"/>
    </row>
    <row r="351" spans="1:6" x14ac:dyDescent="0.25">
      <c r="A351" s="12">
        <f>A349+1</f>
        <v>145</v>
      </c>
      <c r="B351" s="27" t="s">
        <v>121</v>
      </c>
      <c r="C351" s="12"/>
      <c r="D351" s="13"/>
      <c r="E351" s="13"/>
      <c r="F351" s="89"/>
    </row>
    <row r="352" spans="1:6" x14ac:dyDescent="0.25">
      <c r="A352" s="12"/>
      <c r="B352" s="14" t="s">
        <v>36</v>
      </c>
      <c r="C352" s="12" t="s">
        <v>2</v>
      </c>
      <c r="D352" s="13">
        <v>12</v>
      </c>
      <c r="E352" s="13"/>
      <c r="F352" s="89"/>
    </row>
    <row r="353" spans="1:6" x14ac:dyDescent="0.25">
      <c r="A353" s="12">
        <f>A351+1</f>
        <v>146</v>
      </c>
      <c r="B353" s="27" t="s">
        <v>352</v>
      </c>
      <c r="C353" s="12"/>
      <c r="D353" s="13"/>
      <c r="E353" s="13"/>
      <c r="F353" s="89"/>
    </row>
    <row r="354" spans="1:6" x14ac:dyDescent="0.25">
      <c r="A354" s="12"/>
      <c r="B354" s="14" t="s">
        <v>36</v>
      </c>
      <c r="C354" s="12" t="s">
        <v>2</v>
      </c>
      <c r="D354" s="13">
        <v>1</v>
      </c>
      <c r="E354" s="13"/>
      <c r="F354" s="89"/>
    </row>
    <row r="355" spans="1:6" x14ac:dyDescent="0.25">
      <c r="A355" s="12">
        <f>A353+1</f>
        <v>147</v>
      </c>
      <c r="B355" s="27" t="s">
        <v>122</v>
      </c>
      <c r="C355" s="12"/>
      <c r="D355" s="13"/>
      <c r="E355" s="13"/>
      <c r="F355" s="89"/>
    </row>
    <row r="356" spans="1:6" x14ac:dyDescent="0.25">
      <c r="A356" s="12"/>
      <c r="B356" s="14" t="s">
        <v>36</v>
      </c>
      <c r="C356" s="12" t="s">
        <v>2</v>
      </c>
      <c r="D356" s="13">
        <v>1</v>
      </c>
      <c r="E356" s="13"/>
      <c r="F356" s="89"/>
    </row>
    <row r="357" spans="1:6" x14ac:dyDescent="0.25">
      <c r="A357" s="12">
        <f>A355+1</f>
        <v>148</v>
      </c>
      <c r="B357" s="27" t="s">
        <v>123</v>
      </c>
      <c r="C357" s="12"/>
      <c r="D357" s="13"/>
      <c r="E357" s="13"/>
      <c r="F357" s="89"/>
    </row>
    <row r="358" spans="1:6" x14ac:dyDescent="0.25">
      <c r="A358" s="12"/>
      <c r="B358" s="14" t="s">
        <v>36</v>
      </c>
      <c r="C358" s="12" t="s">
        <v>2</v>
      </c>
      <c r="D358" s="13">
        <v>1</v>
      </c>
      <c r="E358" s="13"/>
      <c r="F358" s="89"/>
    </row>
    <row r="359" spans="1:6" x14ac:dyDescent="0.25">
      <c r="A359" s="12">
        <f>+A357+1</f>
        <v>149</v>
      </c>
      <c r="B359" s="27" t="s">
        <v>124</v>
      </c>
      <c r="C359" s="12"/>
      <c r="D359" s="13"/>
      <c r="E359" s="13"/>
      <c r="F359" s="89"/>
    </row>
    <row r="360" spans="1:6" ht="16.5" thickBot="1" x14ac:dyDescent="0.3">
      <c r="A360" s="12"/>
      <c r="B360" s="14" t="s">
        <v>36</v>
      </c>
      <c r="C360" s="12" t="s">
        <v>2</v>
      </c>
      <c r="D360" s="13">
        <v>1</v>
      </c>
      <c r="E360" s="26"/>
      <c r="F360" s="89"/>
    </row>
    <row r="361" spans="1:6" ht="16.5" thickBot="1" x14ac:dyDescent="0.3">
      <c r="A361" s="206" t="str">
        <f>+"TOTAL "&amp;B348</f>
        <v xml:space="preserve">TOTAL H/ LOT : SYSTÈME DE VIDEOSURVEILLENCE ET CONTRÔLE D'ACCES </v>
      </c>
      <c r="B361" s="178"/>
      <c r="C361" s="178"/>
      <c r="D361" s="178"/>
      <c r="E361" s="179"/>
      <c r="F361" s="94">
        <f>SUM(F350:F360)</f>
        <v>0</v>
      </c>
    </row>
    <row r="362" spans="1:6" x14ac:dyDescent="0.25">
      <c r="A362" s="28"/>
      <c r="B362" s="7" t="s">
        <v>331</v>
      </c>
      <c r="C362" s="29"/>
      <c r="D362" s="30"/>
      <c r="E362" s="31"/>
      <c r="F362" s="92"/>
    </row>
    <row r="363" spans="1:6" ht="47.25" x14ac:dyDescent="0.25">
      <c r="A363" s="12">
        <f>+A359+1</f>
        <v>150</v>
      </c>
      <c r="B363" s="11" t="s">
        <v>320</v>
      </c>
      <c r="C363" s="12"/>
      <c r="D363" s="13"/>
      <c r="E363" s="13"/>
      <c r="F363" s="89"/>
    </row>
    <row r="364" spans="1:6" x14ac:dyDescent="0.25">
      <c r="A364" s="12"/>
      <c r="B364" s="14" t="s">
        <v>319</v>
      </c>
      <c r="C364" s="12" t="s">
        <v>47</v>
      </c>
      <c r="D364" s="13">
        <v>1</v>
      </c>
      <c r="E364" s="13"/>
      <c r="F364" s="89"/>
    </row>
    <row r="365" spans="1:6" x14ac:dyDescent="0.25">
      <c r="A365" s="12">
        <f>+A363+1</f>
        <v>151</v>
      </c>
      <c r="B365" s="27" t="s">
        <v>125</v>
      </c>
      <c r="C365" s="12"/>
      <c r="D365" s="13"/>
      <c r="E365" s="13"/>
      <c r="F365" s="89"/>
    </row>
    <row r="366" spans="1:6" x14ac:dyDescent="0.25">
      <c r="A366" s="12"/>
      <c r="B366" s="14" t="s">
        <v>36</v>
      </c>
      <c r="C366" s="12" t="s">
        <v>2</v>
      </c>
      <c r="D366" s="13">
        <v>4</v>
      </c>
      <c r="E366" s="13"/>
      <c r="F366" s="89"/>
    </row>
    <row r="367" spans="1:6" x14ac:dyDescent="0.25">
      <c r="A367" s="12">
        <f>+A365+1</f>
        <v>152</v>
      </c>
      <c r="B367" s="27" t="s">
        <v>126</v>
      </c>
      <c r="C367" s="12"/>
      <c r="D367" s="13"/>
      <c r="E367" s="13"/>
      <c r="F367" s="89"/>
    </row>
    <row r="368" spans="1:6" x14ac:dyDescent="0.25">
      <c r="A368" s="12"/>
      <c r="B368" s="14" t="s">
        <v>36</v>
      </c>
      <c r="C368" s="12" t="s">
        <v>2</v>
      </c>
      <c r="D368" s="13">
        <v>3</v>
      </c>
      <c r="E368" s="13"/>
      <c r="F368" s="89"/>
    </row>
    <row r="369" spans="1:6" x14ac:dyDescent="0.25">
      <c r="A369" s="12">
        <f>+A367+1</f>
        <v>153</v>
      </c>
      <c r="B369" s="27" t="s">
        <v>127</v>
      </c>
      <c r="C369" s="12"/>
      <c r="D369" s="13"/>
      <c r="E369" s="13"/>
      <c r="F369" s="89"/>
    </row>
    <row r="370" spans="1:6" x14ac:dyDescent="0.25">
      <c r="A370" s="12"/>
      <c r="B370" s="14" t="s">
        <v>36</v>
      </c>
      <c r="C370" s="12" t="s">
        <v>2</v>
      </c>
      <c r="D370" s="13">
        <v>4</v>
      </c>
      <c r="E370" s="13"/>
      <c r="F370" s="89"/>
    </row>
    <row r="371" spans="1:6" x14ac:dyDescent="0.25">
      <c r="A371" s="12">
        <f t="shared" ref="A371" si="33">+A369+1</f>
        <v>154</v>
      </c>
      <c r="B371" s="27" t="s">
        <v>128</v>
      </c>
      <c r="C371" s="12"/>
      <c r="D371" s="13"/>
      <c r="E371" s="13"/>
      <c r="F371" s="89"/>
    </row>
    <row r="372" spans="1:6" x14ac:dyDescent="0.25">
      <c r="A372" s="12"/>
      <c r="B372" s="14" t="s">
        <v>36</v>
      </c>
      <c r="C372" s="12" t="s">
        <v>2</v>
      </c>
      <c r="D372" s="13">
        <v>1</v>
      </c>
      <c r="E372" s="13"/>
      <c r="F372" s="89"/>
    </row>
    <row r="373" spans="1:6" x14ac:dyDescent="0.25">
      <c r="A373" s="12">
        <f t="shared" ref="A373" si="34">+A371+1</f>
        <v>155</v>
      </c>
      <c r="B373" s="27" t="s">
        <v>129</v>
      </c>
      <c r="C373" s="12"/>
      <c r="D373" s="13"/>
      <c r="E373" s="13"/>
      <c r="F373" s="89"/>
    </row>
    <row r="374" spans="1:6" x14ac:dyDescent="0.25">
      <c r="A374" s="12"/>
      <c r="B374" s="14" t="s">
        <v>36</v>
      </c>
      <c r="C374" s="12" t="s">
        <v>2</v>
      </c>
      <c r="D374" s="13">
        <v>6</v>
      </c>
      <c r="E374" s="13"/>
      <c r="F374" s="89"/>
    </row>
    <row r="375" spans="1:6" x14ac:dyDescent="0.25">
      <c r="A375" s="12">
        <f t="shared" ref="A375" si="35">+A373+1</f>
        <v>156</v>
      </c>
      <c r="B375" s="27" t="s">
        <v>312</v>
      </c>
      <c r="C375" s="12"/>
      <c r="D375" s="13"/>
      <c r="E375" s="13"/>
      <c r="F375" s="89"/>
    </row>
    <row r="376" spans="1:6" x14ac:dyDescent="0.25">
      <c r="A376" s="12"/>
      <c r="B376" s="14" t="s">
        <v>36</v>
      </c>
      <c r="C376" s="12" t="s">
        <v>2</v>
      </c>
      <c r="D376" s="13">
        <v>2</v>
      </c>
      <c r="E376" s="13"/>
      <c r="F376" s="89"/>
    </row>
    <row r="377" spans="1:6" x14ac:dyDescent="0.25">
      <c r="A377" s="12">
        <f t="shared" ref="A377" si="36">+A375+1</f>
        <v>157</v>
      </c>
      <c r="B377" s="27" t="s">
        <v>310</v>
      </c>
      <c r="C377" s="12"/>
      <c r="D377" s="13"/>
      <c r="E377" s="13"/>
      <c r="F377" s="89"/>
    </row>
    <row r="378" spans="1:6" x14ac:dyDescent="0.25">
      <c r="A378" s="12"/>
      <c r="B378" s="14" t="s">
        <v>36</v>
      </c>
      <c r="C378" s="12" t="s">
        <v>2</v>
      </c>
      <c r="D378" s="13">
        <v>1</v>
      </c>
      <c r="E378" s="13"/>
      <c r="F378" s="89"/>
    </row>
    <row r="379" spans="1:6" x14ac:dyDescent="0.25">
      <c r="A379" s="12">
        <f t="shared" ref="A379" si="37">+A377+1</f>
        <v>158</v>
      </c>
      <c r="B379" s="27" t="s">
        <v>311</v>
      </c>
      <c r="C379" s="12"/>
      <c r="D379" s="13"/>
      <c r="E379" s="13"/>
      <c r="F379" s="89"/>
    </row>
    <row r="380" spans="1:6" ht="16.5" thickBot="1" x14ac:dyDescent="0.3">
      <c r="A380" s="12"/>
      <c r="B380" s="14" t="s">
        <v>36</v>
      </c>
      <c r="C380" s="12" t="s">
        <v>2</v>
      </c>
      <c r="D380" s="13">
        <v>1</v>
      </c>
      <c r="E380" s="13"/>
      <c r="F380" s="89"/>
    </row>
    <row r="381" spans="1:6" ht="16.5" thickBot="1" x14ac:dyDescent="0.3">
      <c r="A381" s="206" t="str">
        <f>+"TOTAL "&amp;B362</f>
        <v>TOTAL I/ LOT : DETECTION INCENDIE</v>
      </c>
      <c r="B381" s="178"/>
      <c r="C381" s="178"/>
      <c r="D381" s="178"/>
      <c r="E381" s="179"/>
      <c r="F381" s="94">
        <f>SUM(F363:F380)</f>
        <v>0</v>
      </c>
    </row>
    <row r="382" spans="1:6" x14ac:dyDescent="0.25">
      <c r="A382" s="28"/>
      <c r="B382" s="7" t="s">
        <v>332</v>
      </c>
      <c r="C382" s="29"/>
      <c r="D382" s="30"/>
      <c r="E382" s="31"/>
      <c r="F382" s="92"/>
    </row>
    <row r="383" spans="1:6" x14ac:dyDescent="0.25">
      <c r="A383" s="12">
        <f>+A379+1</f>
        <v>159</v>
      </c>
      <c r="B383" s="27" t="s">
        <v>131</v>
      </c>
      <c r="C383" s="12"/>
      <c r="D383" s="13"/>
      <c r="E383" s="13"/>
      <c r="F383" s="89"/>
    </row>
    <row r="384" spans="1:6" x14ac:dyDescent="0.25">
      <c r="A384" s="12"/>
      <c r="B384" s="14" t="s">
        <v>132</v>
      </c>
      <c r="C384" s="12" t="s">
        <v>30</v>
      </c>
      <c r="D384" s="13">
        <v>250</v>
      </c>
      <c r="E384" s="13"/>
      <c r="F384" s="89"/>
    </row>
    <row r="385" spans="1:6" x14ac:dyDescent="0.25">
      <c r="A385" s="12">
        <f>+A383+1</f>
        <v>160</v>
      </c>
      <c r="B385" s="27" t="s">
        <v>133</v>
      </c>
      <c r="C385" s="12"/>
      <c r="D385" s="13"/>
      <c r="E385" s="13"/>
      <c r="F385" s="89"/>
    </row>
    <row r="386" spans="1:6" x14ac:dyDescent="0.25">
      <c r="A386" s="12"/>
      <c r="B386" s="14" t="s">
        <v>132</v>
      </c>
      <c r="C386" s="12" t="s">
        <v>30</v>
      </c>
      <c r="D386" s="13">
        <v>85</v>
      </c>
      <c r="E386" s="13"/>
      <c r="F386" s="89"/>
    </row>
    <row r="387" spans="1:6" x14ac:dyDescent="0.25">
      <c r="A387" s="12">
        <f>+A385+1</f>
        <v>161</v>
      </c>
      <c r="B387" s="27" t="s">
        <v>134</v>
      </c>
      <c r="C387" s="12"/>
      <c r="D387" s="13"/>
      <c r="E387" s="13"/>
      <c r="F387" s="89"/>
    </row>
    <row r="388" spans="1:6" x14ac:dyDescent="0.25">
      <c r="A388" s="12"/>
      <c r="B388" s="14" t="s">
        <v>36</v>
      </c>
      <c r="C388" s="12" t="s">
        <v>2</v>
      </c>
      <c r="D388" s="13">
        <v>1</v>
      </c>
      <c r="E388" s="13"/>
      <c r="F388" s="89"/>
    </row>
    <row r="389" spans="1:6" x14ac:dyDescent="0.25">
      <c r="A389" s="12">
        <f>+A387+1</f>
        <v>162</v>
      </c>
      <c r="B389" s="27" t="s">
        <v>135</v>
      </c>
      <c r="C389" s="12"/>
      <c r="D389" s="42"/>
      <c r="E389" s="13"/>
      <c r="F389" s="89"/>
    </row>
    <row r="390" spans="1:6" x14ac:dyDescent="0.25">
      <c r="A390" s="12"/>
      <c r="B390" s="14" t="s">
        <v>36</v>
      </c>
      <c r="C390" s="12" t="s">
        <v>2</v>
      </c>
      <c r="D390" s="42">
        <v>1</v>
      </c>
      <c r="E390" s="13"/>
      <c r="F390" s="89"/>
    </row>
    <row r="391" spans="1:6" x14ac:dyDescent="0.25">
      <c r="A391" s="12">
        <f>+A389+1</f>
        <v>163</v>
      </c>
      <c r="B391" s="27" t="s">
        <v>136</v>
      </c>
      <c r="C391" s="12"/>
      <c r="D391" s="42"/>
      <c r="E391" s="13"/>
      <c r="F391" s="89"/>
    </row>
    <row r="392" spans="1:6" x14ac:dyDescent="0.25">
      <c r="A392" s="12"/>
      <c r="B392" s="14" t="s">
        <v>36</v>
      </c>
      <c r="C392" s="12" t="s">
        <v>2</v>
      </c>
      <c r="D392" s="42">
        <v>1</v>
      </c>
      <c r="E392" s="13"/>
      <c r="F392" s="89"/>
    </row>
    <row r="393" spans="1:6" x14ac:dyDescent="0.25">
      <c r="A393" s="12">
        <f>+A391+1</f>
        <v>164</v>
      </c>
      <c r="B393" s="27" t="s">
        <v>137</v>
      </c>
      <c r="C393" s="12"/>
      <c r="D393" s="42"/>
      <c r="E393" s="13"/>
      <c r="F393" s="89"/>
    </row>
    <row r="394" spans="1:6" x14ac:dyDescent="0.25">
      <c r="A394" s="12"/>
      <c r="B394" s="14" t="s">
        <v>132</v>
      </c>
      <c r="C394" s="12" t="s">
        <v>30</v>
      </c>
      <c r="D394" s="42">
        <v>335</v>
      </c>
      <c r="E394" s="13"/>
      <c r="F394" s="89"/>
    </row>
    <row r="395" spans="1:6" x14ac:dyDescent="0.25">
      <c r="A395" s="12">
        <f>+A393+1</f>
        <v>165</v>
      </c>
      <c r="B395" s="27" t="s">
        <v>138</v>
      </c>
      <c r="C395" s="12"/>
      <c r="D395" s="42"/>
      <c r="E395" s="13"/>
      <c r="F395" s="89"/>
    </row>
    <row r="396" spans="1:6" x14ac:dyDescent="0.25">
      <c r="A396" s="12"/>
      <c r="B396" s="14" t="s">
        <v>36</v>
      </c>
      <c r="C396" s="12" t="s">
        <v>2</v>
      </c>
      <c r="D396" s="42">
        <v>1</v>
      </c>
      <c r="E396" s="13"/>
      <c r="F396" s="89"/>
    </row>
    <row r="397" spans="1:6" x14ac:dyDescent="0.25">
      <c r="A397" s="12">
        <f>+A395+1</f>
        <v>166</v>
      </c>
      <c r="B397" s="27" t="s">
        <v>139</v>
      </c>
      <c r="C397" s="12"/>
      <c r="D397" s="42"/>
      <c r="E397" s="13"/>
      <c r="F397" s="89"/>
    </row>
    <row r="398" spans="1:6" x14ac:dyDescent="0.25">
      <c r="A398" s="12"/>
      <c r="B398" s="14" t="s">
        <v>36</v>
      </c>
      <c r="C398" s="12" t="s">
        <v>2</v>
      </c>
      <c r="D398" s="42">
        <v>2</v>
      </c>
      <c r="E398" s="13"/>
      <c r="F398" s="89"/>
    </row>
    <row r="399" spans="1:6" x14ac:dyDescent="0.25">
      <c r="A399" s="12">
        <f>+A397+1</f>
        <v>167</v>
      </c>
      <c r="B399" s="27" t="s">
        <v>140</v>
      </c>
      <c r="C399" s="12"/>
      <c r="D399" s="42"/>
      <c r="E399" s="13"/>
      <c r="F399" s="89"/>
    </row>
    <row r="400" spans="1:6" x14ac:dyDescent="0.25">
      <c r="A400" s="12"/>
      <c r="B400" s="14" t="s">
        <v>36</v>
      </c>
      <c r="C400" s="12" t="s">
        <v>2</v>
      </c>
      <c r="D400" s="42">
        <v>26</v>
      </c>
      <c r="E400" s="13"/>
      <c r="F400" s="89"/>
    </row>
    <row r="401" spans="1:6" x14ac:dyDescent="0.25">
      <c r="A401" s="12">
        <f>+A399+1</f>
        <v>168</v>
      </c>
      <c r="B401" s="27" t="s">
        <v>141</v>
      </c>
      <c r="C401" s="12"/>
      <c r="D401" s="42"/>
      <c r="E401" s="13"/>
      <c r="F401" s="89"/>
    </row>
    <row r="402" spans="1:6" x14ac:dyDescent="0.25">
      <c r="A402" s="12"/>
      <c r="B402" s="14" t="s">
        <v>142</v>
      </c>
      <c r="C402" s="12" t="s">
        <v>30</v>
      </c>
      <c r="D402" s="42">
        <v>1900</v>
      </c>
      <c r="E402" s="13"/>
      <c r="F402" s="89"/>
    </row>
    <row r="403" spans="1:6" x14ac:dyDescent="0.25">
      <c r="A403" s="12">
        <f>+A401+1</f>
        <v>169</v>
      </c>
      <c r="B403" s="27" t="s">
        <v>143</v>
      </c>
      <c r="C403" s="12"/>
      <c r="D403" s="13"/>
      <c r="E403" s="13"/>
      <c r="F403" s="89"/>
    </row>
    <row r="404" spans="1:6" x14ac:dyDescent="0.25">
      <c r="A404" s="12"/>
      <c r="B404" s="14" t="s">
        <v>36</v>
      </c>
      <c r="C404" s="12" t="s">
        <v>2</v>
      </c>
      <c r="D404" s="13">
        <v>10</v>
      </c>
      <c r="E404" s="13"/>
      <c r="F404" s="89"/>
    </row>
    <row r="405" spans="1:6" x14ac:dyDescent="0.25">
      <c r="A405" s="12">
        <f t="shared" ref="A405" si="38">+A403+1</f>
        <v>170</v>
      </c>
      <c r="B405" s="27" t="s">
        <v>144</v>
      </c>
      <c r="C405" s="12"/>
      <c r="D405" s="13"/>
      <c r="E405" s="13"/>
      <c r="F405" s="89"/>
    </row>
    <row r="406" spans="1:6" x14ac:dyDescent="0.25">
      <c r="A406" s="12"/>
      <c r="B406" s="14" t="s">
        <v>36</v>
      </c>
      <c r="C406" s="12" t="s">
        <v>2</v>
      </c>
      <c r="D406" s="13">
        <v>1</v>
      </c>
      <c r="E406" s="13"/>
      <c r="F406" s="89"/>
    </row>
    <row r="407" spans="1:6" x14ac:dyDescent="0.25">
      <c r="A407" s="12">
        <f t="shared" ref="A407" si="39">+A405+1</f>
        <v>171</v>
      </c>
      <c r="B407" s="27" t="s">
        <v>292</v>
      </c>
      <c r="C407" s="12"/>
      <c r="D407" s="13"/>
      <c r="E407" s="13"/>
      <c r="F407" s="89"/>
    </row>
    <row r="408" spans="1:6" x14ac:dyDescent="0.25">
      <c r="A408" s="12"/>
      <c r="B408" s="14" t="s">
        <v>36</v>
      </c>
      <c r="C408" s="12" t="s">
        <v>2</v>
      </c>
      <c r="D408" s="13">
        <v>1</v>
      </c>
      <c r="E408" s="13"/>
      <c r="F408" s="89"/>
    </row>
    <row r="409" spans="1:6" x14ac:dyDescent="0.25">
      <c r="A409" s="12">
        <f t="shared" ref="A409" si="40">+A407+1</f>
        <v>172</v>
      </c>
      <c r="B409" s="27" t="s">
        <v>293</v>
      </c>
      <c r="C409" s="12"/>
      <c r="D409" s="13"/>
      <c r="E409" s="13"/>
      <c r="F409" s="89"/>
    </row>
    <row r="410" spans="1:6" x14ac:dyDescent="0.25">
      <c r="A410" s="12"/>
      <c r="B410" s="14" t="s">
        <v>36</v>
      </c>
      <c r="C410" s="12" t="s">
        <v>2</v>
      </c>
      <c r="D410" s="13">
        <v>9</v>
      </c>
      <c r="E410" s="13"/>
      <c r="F410" s="89"/>
    </row>
    <row r="411" spans="1:6" x14ac:dyDescent="0.25">
      <c r="A411" s="12">
        <f t="shared" ref="A411" si="41">+A409+1</f>
        <v>173</v>
      </c>
      <c r="B411" s="27" t="s">
        <v>294</v>
      </c>
      <c r="C411" s="12"/>
      <c r="D411" s="13"/>
      <c r="E411" s="13"/>
      <c r="F411" s="89"/>
    </row>
    <row r="412" spans="1:6" x14ac:dyDescent="0.25">
      <c r="A412" s="12"/>
      <c r="B412" s="14" t="s">
        <v>36</v>
      </c>
      <c r="C412" s="12" t="s">
        <v>2</v>
      </c>
      <c r="D412" s="13">
        <v>1</v>
      </c>
      <c r="E412" s="13"/>
      <c r="F412" s="89"/>
    </row>
    <row r="413" spans="1:6" x14ac:dyDescent="0.25">
      <c r="A413" s="12">
        <f t="shared" ref="A413" si="42">+A411+1</f>
        <v>174</v>
      </c>
      <c r="B413" s="27" t="s">
        <v>145</v>
      </c>
      <c r="C413" s="12"/>
      <c r="D413" s="13"/>
      <c r="E413" s="13"/>
      <c r="F413" s="89"/>
    </row>
    <row r="414" spans="1:6" x14ac:dyDescent="0.25">
      <c r="A414" s="12"/>
      <c r="B414" s="14" t="s">
        <v>36</v>
      </c>
      <c r="C414" s="12" t="s">
        <v>2</v>
      </c>
      <c r="D414" s="13">
        <v>15</v>
      </c>
      <c r="E414" s="13"/>
      <c r="F414" s="89"/>
    </row>
    <row r="415" spans="1:6" x14ac:dyDescent="0.25">
      <c r="A415" s="12">
        <f>+A413+1</f>
        <v>175</v>
      </c>
      <c r="B415" s="27" t="s">
        <v>146</v>
      </c>
      <c r="C415" s="12"/>
      <c r="D415" s="13"/>
      <c r="E415" s="13"/>
      <c r="F415" s="89"/>
    </row>
    <row r="416" spans="1:6" x14ac:dyDescent="0.25">
      <c r="A416" s="12"/>
      <c r="B416" s="14" t="s">
        <v>36</v>
      </c>
      <c r="C416" s="12" t="s">
        <v>2</v>
      </c>
      <c r="D416" s="13">
        <v>256</v>
      </c>
      <c r="E416" s="13"/>
      <c r="F416" s="89"/>
    </row>
    <row r="417" spans="1:11" x14ac:dyDescent="0.25">
      <c r="A417" s="12">
        <f>+A415+1</f>
        <v>176</v>
      </c>
      <c r="B417" s="27" t="s">
        <v>147</v>
      </c>
      <c r="C417" s="12"/>
      <c r="D417" s="13"/>
      <c r="E417" s="13"/>
      <c r="F417" s="89"/>
    </row>
    <row r="418" spans="1:11" ht="16.5" thickBot="1" x14ac:dyDescent="0.3">
      <c r="A418" s="49"/>
      <c r="B418" s="50" t="s">
        <v>36</v>
      </c>
      <c r="C418" s="49" t="s">
        <v>2</v>
      </c>
      <c r="D418" s="51">
        <v>50</v>
      </c>
      <c r="E418" s="51"/>
      <c r="F418" s="89"/>
      <c r="G418" s="43"/>
      <c r="H418" s="43"/>
      <c r="I418" s="43"/>
      <c r="J418" s="43"/>
      <c r="K418" s="43"/>
    </row>
    <row r="419" spans="1:11" ht="16.5" thickBot="1" x14ac:dyDescent="0.3">
      <c r="A419" s="177" t="str">
        <f>+"TOTAL "&amp;B382</f>
        <v>TOTAL J/ LOT :  INFORMATIQUE ET TELEPHONIE</v>
      </c>
      <c r="B419" s="178"/>
      <c r="C419" s="178"/>
      <c r="D419" s="178"/>
      <c r="E419" s="179"/>
      <c r="F419" s="94">
        <f>SUM(F383:F418)</f>
        <v>0</v>
      </c>
    </row>
    <row r="420" spans="1:11" s="43" customFormat="1" x14ac:dyDescent="0.25">
      <c r="A420" s="147"/>
      <c r="B420" s="148" t="s">
        <v>333</v>
      </c>
      <c r="C420" s="149"/>
      <c r="D420" s="150"/>
      <c r="E420" s="151"/>
      <c r="F420" s="122"/>
    </row>
    <row r="421" spans="1:11" s="43" customFormat="1" x14ac:dyDescent="0.25">
      <c r="A421" s="152">
        <f>+A417+1</f>
        <v>177</v>
      </c>
      <c r="B421" s="162" t="s">
        <v>372</v>
      </c>
      <c r="C421" s="164"/>
      <c r="D421" s="163"/>
      <c r="E421" s="163"/>
      <c r="F421" s="89"/>
    </row>
    <row r="422" spans="1:11" s="43" customFormat="1" ht="16.5" x14ac:dyDescent="0.25">
      <c r="A422" s="152"/>
      <c r="B422" s="165" t="s">
        <v>148</v>
      </c>
      <c r="C422" s="164" t="s">
        <v>47</v>
      </c>
      <c r="D422" s="163">
        <v>1</v>
      </c>
      <c r="E422" s="154"/>
      <c r="F422" s="133"/>
    </row>
    <row r="423" spans="1:11" s="43" customFormat="1" ht="16.5" x14ac:dyDescent="0.25">
      <c r="A423" s="152">
        <f>+A421+1</f>
        <v>178</v>
      </c>
      <c r="B423" s="162" t="s">
        <v>373</v>
      </c>
      <c r="C423" s="164"/>
      <c r="D423" s="163"/>
      <c r="E423" s="154"/>
      <c r="F423" s="133"/>
    </row>
    <row r="424" spans="1:11" s="43" customFormat="1" ht="16.5" x14ac:dyDescent="0.25">
      <c r="A424" s="152"/>
      <c r="B424" s="165" t="s">
        <v>148</v>
      </c>
      <c r="C424" s="164" t="s">
        <v>47</v>
      </c>
      <c r="D424" s="163">
        <v>1</v>
      </c>
      <c r="E424" s="154"/>
      <c r="F424" s="133"/>
    </row>
    <row r="425" spans="1:11" s="43" customFormat="1" ht="16.5" x14ac:dyDescent="0.25">
      <c r="A425" s="152">
        <f>+A423+1</f>
        <v>179</v>
      </c>
      <c r="B425" s="142" t="s">
        <v>149</v>
      </c>
      <c r="C425" s="152"/>
      <c r="D425" s="153"/>
      <c r="E425" s="154"/>
      <c r="F425" s="133"/>
    </row>
    <row r="426" spans="1:11" s="43" customFormat="1" ht="16.5" x14ac:dyDescent="0.25">
      <c r="A426" s="152"/>
      <c r="B426" s="144" t="s">
        <v>36</v>
      </c>
      <c r="C426" s="152" t="s">
        <v>2</v>
      </c>
      <c r="D426" s="153">
        <v>1</v>
      </c>
      <c r="E426" s="154"/>
      <c r="F426" s="133"/>
    </row>
    <row r="427" spans="1:11" s="43" customFormat="1" ht="16.5" x14ac:dyDescent="0.25">
      <c r="A427" s="152">
        <f>+A425+1</f>
        <v>180</v>
      </c>
      <c r="B427" s="142" t="s">
        <v>150</v>
      </c>
      <c r="C427" s="152"/>
      <c r="D427" s="153"/>
      <c r="E427" s="154"/>
      <c r="F427" s="133"/>
    </row>
    <row r="428" spans="1:11" s="43" customFormat="1" ht="16.5" x14ac:dyDescent="0.25">
      <c r="A428" s="152"/>
      <c r="B428" s="144" t="s">
        <v>36</v>
      </c>
      <c r="C428" s="152" t="s">
        <v>2</v>
      </c>
      <c r="D428" s="153">
        <v>1</v>
      </c>
      <c r="E428" s="154"/>
      <c r="F428" s="133"/>
    </row>
    <row r="429" spans="1:11" s="43" customFormat="1" ht="16.5" x14ac:dyDescent="0.25">
      <c r="A429" s="152">
        <f>+A427+1</f>
        <v>181</v>
      </c>
      <c r="B429" s="142" t="s">
        <v>151</v>
      </c>
      <c r="C429" s="152"/>
      <c r="D429" s="153"/>
      <c r="E429" s="154"/>
      <c r="F429" s="133"/>
    </row>
    <row r="430" spans="1:11" s="43" customFormat="1" ht="16.5" x14ac:dyDescent="0.25">
      <c r="A430" s="152"/>
      <c r="B430" s="144" t="s">
        <v>36</v>
      </c>
      <c r="C430" s="152" t="s">
        <v>2</v>
      </c>
      <c r="D430" s="153">
        <v>1</v>
      </c>
      <c r="E430" s="154"/>
      <c r="F430" s="133"/>
    </row>
    <row r="431" spans="1:11" s="43" customFormat="1" ht="16.5" x14ac:dyDescent="0.25">
      <c r="A431" s="152">
        <f>+A429+1</f>
        <v>182</v>
      </c>
      <c r="B431" s="142" t="s">
        <v>152</v>
      </c>
      <c r="C431" s="152"/>
      <c r="D431" s="153"/>
      <c r="E431" s="154"/>
      <c r="F431" s="133"/>
    </row>
    <row r="432" spans="1:11" s="43" customFormat="1" ht="16.5" x14ac:dyDescent="0.25">
      <c r="A432" s="152"/>
      <c r="B432" s="144" t="s">
        <v>36</v>
      </c>
      <c r="C432" s="152" t="s">
        <v>2</v>
      </c>
      <c r="D432" s="153">
        <v>1</v>
      </c>
      <c r="E432" s="154"/>
      <c r="F432" s="133"/>
    </row>
    <row r="433" spans="1:6" s="43" customFormat="1" ht="16.5" x14ac:dyDescent="0.25">
      <c r="A433" s="152">
        <f>+A431+1</f>
        <v>183</v>
      </c>
      <c r="B433" s="142" t="s">
        <v>153</v>
      </c>
      <c r="C433" s="152"/>
      <c r="D433" s="153"/>
      <c r="E433" s="154"/>
      <c r="F433" s="133"/>
    </row>
    <row r="434" spans="1:6" s="43" customFormat="1" ht="16.5" x14ac:dyDescent="0.25">
      <c r="A434" s="152"/>
      <c r="B434" s="144" t="s">
        <v>36</v>
      </c>
      <c r="C434" s="152" t="s">
        <v>2</v>
      </c>
      <c r="D434" s="153">
        <v>1</v>
      </c>
      <c r="E434" s="154"/>
      <c r="F434" s="133"/>
    </row>
    <row r="435" spans="1:6" s="43" customFormat="1" ht="16.5" x14ac:dyDescent="0.25">
      <c r="A435" s="152">
        <f>+A433+1</f>
        <v>184</v>
      </c>
      <c r="B435" s="142" t="s">
        <v>154</v>
      </c>
      <c r="C435" s="152"/>
      <c r="D435" s="153"/>
      <c r="E435" s="154"/>
      <c r="F435" s="133"/>
    </row>
    <row r="436" spans="1:6" s="43" customFormat="1" ht="16.5" x14ac:dyDescent="0.25">
      <c r="A436" s="152"/>
      <c r="B436" s="144" t="s">
        <v>155</v>
      </c>
      <c r="C436" s="152" t="s">
        <v>47</v>
      </c>
      <c r="D436" s="153">
        <v>1</v>
      </c>
      <c r="E436" s="154"/>
      <c r="F436" s="133"/>
    </row>
    <row r="437" spans="1:6" s="43" customFormat="1" ht="16.5" x14ac:dyDescent="0.25">
      <c r="A437" s="152">
        <f>+A435+1</f>
        <v>185</v>
      </c>
      <c r="B437" s="142" t="s">
        <v>156</v>
      </c>
      <c r="C437" s="152"/>
      <c r="D437" s="153"/>
      <c r="E437" s="154"/>
      <c r="F437" s="133"/>
    </row>
    <row r="438" spans="1:6" s="43" customFormat="1" ht="16.5" x14ac:dyDescent="0.25">
      <c r="A438" s="152"/>
      <c r="B438" s="144" t="s">
        <v>148</v>
      </c>
      <c r="C438" s="152" t="s">
        <v>47</v>
      </c>
      <c r="D438" s="153">
        <v>1</v>
      </c>
      <c r="E438" s="154"/>
      <c r="F438" s="133"/>
    </row>
    <row r="439" spans="1:6" s="43" customFormat="1" ht="16.5" x14ac:dyDescent="0.25">
      <c r="A439" s="152">
        <f>+A437+1</f>
        <v>186</v>
      </c>
      <c r="B439" s="142" t="s">
        <v>157</v>
      </c>
      <c r="C439" s="152"/>
      <c r="D439" s="153"/>
      <c r="E439" s="154"/>
      <c r="F439" s="133"/>
    </row>
    <row r="440" spans="1:6" s="43" customFormat="1" ht="17.25" thickBot="1" x14ac:dyDescent="0.3">
      <c r="A440" s="152"/>
      <c r="B440" s="144" t="s">
        <v>36</v>
      </c>
      <c r="C440" s="152" t="s">
        <v>2</v>
      </c>
      <c r="D440" s="153">
        <v>1</v>
      </c>
      <c r="E440" s="154"/>
      <c r="F440" s="133"/>
    </row>
    <row r="441" spans="1:6" ht="16.5" thickBot="1" x14ac:dyDescent="0.3">
      <c r="A441" s="206" t="str">
        <f>+"TOTAL "&amp;B420</f>
        <v>TOTAL K/ LOT :  SYSTÈME D'EXTINCTION AUTOMATIQUE DE LOCAL TECHNIQUE</v>
      </c>
      <c r="B441" s="178"/>
      <c r="C441" s="178"/>
      <c r="D441" s="178"/>
      <c r="E441" s="179"/>
      <c r="F441" s="94">
        <f>SUM(F421:F440)</f>
        <v>0</v>
      </c>
    </row>
    <row r="442" spans="1:6" x14ac:dyDescent="0.25">
      <c r="A442" s="28"/>
      <c r="B442" s="7" t="s">
        <v>334</v>
      </c>
      <c r="C442" s="29"/>
      <c r="D442" s="30"/>
      <c r="E442" s="31"/>
      <c r="F442" s="92"/>
    </row>
    <row r="443" spans="1:6" ht="47.25" x14ac:dyDescent="0.25">
      <c r="A443" s="12">
        <f>+A439+1</f>
        <v>187</v>
      </c>
      <c r="B443" s="11" t="s">
        <v>321</v>
      </c>
      <c r="C443" s="12"/>
      <c r="D443" s="13"/>
      <c r="E443" s="13"/>
      <c r="F443" s="89"/>
    </row>
    <row r="444" spans="1:6" x14ac:dyDescent="0.25">
      <c r="A444" s="12"/>
      <c r="B444" s="14" t="s">
        <v>319</v>
      </c>
      <c r="C444" s="12" t="s">
        <v>47</v>
      </c>
      <c r="D444" s="13">
        <v>1</v>
      </c>
      <c r="E444" s="13"/>
      <c r="F444" s="89"/>
    </row>
    <row r="445" spans="1:6" x14ac:dyDescent="0.25">
      <c r="A445" s="12"/>
      <c r="B445" s="32" t="s">
        <v>159</v>
      </c>
      <c r="C445" s="12"/>
      <c r="D445" s="13"/>
      <c r="E445" s="13"/>
      <c r="F445" s="89"/>
    </row>
    <row r="446" spans="1:6" x14ac:dyDescent="0.25">
      <c r="A446" s="12">
        <f>+A443+1</f>
        <v>188</v>
      </c>
      <c r="B446" s="27" t="s">
        <v>353</v>
      </c>
      <c r="C446" s="12"/>
      <c r="D446" s="13"/>
      <c r="E446" s="13"/>
      <c r="F446" s="89"/>
    </row>
    <row r="447" spans="1:6" x14ac:dyDescent="0.25">
      <c r="A447" s="12"/>
      <c r="B447" s="14" t="s">
        <v>29</v>
      </c>
      <c r="C447" s="12" t="s">
        <v>30</v>
      </c>
      <c r="D447" s="13">
        <v>15</v>
      </c>
      <c r="E447" s="13"/>
      <c r="F447" s="89"/>
    </row>
    <row r="448" spans="1:6" x14ac:dyDescent="0.25">
      <c r="A448" s="12">
        <f>+A446+1</f>
        <v>189</v>
      </c>
      <c r="B448" s="27" t="s">
        <v>160</v>
      </c>
      <c r="C448" s="12"/>
      <c r="D448" s="13"/>
      <c r="E448" s="13"/>
      <c r="F448" s="89"/>
    </row>
    <row r="449" spans="1:6" x14ac:dyDescent="0.25">
      <c r="A449" s="12"/>
      <c r="B449" s="14" t="s">
        <v>29</v>
      </c>
      <c r="C449" s="12" t="s">
        <v>30</v>
      </c>
      <c r="D449" s="13">
        <v>25</v>
      </c>
      <c r="E449" s="13"/>
      <c r="F449" s="89"/>
    </row>
    <row r="450" spans="1:6" x14ac:dyDescent="0.25">
      <c r="A450" s="12">
        <f>+A448+1</f>
        <v>190</v>
      </c>
      <c r="B450" s="27" t="s">
        <v>161</v>
      </c>
      <c r="C450" s="12"/>
      <c r="D450" s="13"/>
      <c r="E450" s="13"/>
      <c r="F450" s="89"/>
    </row>
    <row r="451" spans="1:6" x14ac:dyDescent="0.25">
      <c r="A451" s="12"/>
      <c r="B451" s="14" t="s">
        <v>29</v>
      </c>
      <c r="C451" s="12" t="s">
        <v>30</v>
      </c>
      <c r="D451" s="13">
        <v>15</v>
      </c>
      <c r="E451" s="13"/>
      <c r="F451" s="89"/>
    </row>
    <row r="452" spans="1:6" x14ac:dyDescent="0.25">
      <c r="A452" s="12">
        <f>+A450+1</f>
        <v>191</v>
      </c>
      <c r="B452" s="27" t="s">
        <v>354</v>
      </c>
      <c r="C452" s="12"/>
      <c r="D452" s="13"/>
      <c r="E452" s="13"/>
      <c r="F452" s="89"/>
    </row>
    <row r="453" spans="1:6" x14ac:dyDescent="0.25">
      <c r="A453" s="12"/>
      <c r="B453" s="14" t="s">
        <v>29</v>
      </c>
      <c r="C453" s="12" t="s">
        <v>30</v>
      </c>
      <c r="D453" s="13">
        <v>15</v>
      </c>
      <c r="E453" s="13"/>
      <c r="F453" s="89"/>
    </row>
    <row r="454" spans="1:6" x14ac:dyDescent="0.25">
      <c r="A454" s="12">
        <f>+A452+1</f>
        <v>192</v>
      </c>
      <c r="B454" s="27" t="s">
        <v>355</v>
      </c>
      <c r="C454" s="12"/>
      <c r="D454" s="13"/>
      <c r="E454" s="13"/>
      <c r="F454" s="89"/>
    </row>
    <row r="455" spans="1:6" x14ac:dyDescent="0.25">
      <c r="A455" s="12"/>
      <c r="B455" s="14" t="s">
        <v>29</v>
      </c>
      <c r="C455" s="12" t="s">
        <v>30</v>
      </c>
      <c r="D455" s="13">
        <v>46</v>
      </c>
      <c r="E455" s="13"/>
      <c r="F455" s="89"/>
    </row>
    <row r="456" spans="1:6" x14ac:dyDescent="0.25">
      <c r="A456" s="12">
        <f>+A454+1</f>
        <v>193</v>
      </c>
      <c r="B456" s="27" t="s">
        <v>162</v>
      </c>
      <c r="C456" s="12"/>
      <c r="D456" s="13"/>
      <c r="E456" s="13"/>
      <c r="F456" s="89"/>
    </row>
    <row r="457" spans="1:6" x14ac:dyDescent="0.25">
      <c r="A457" s="12"/>
      <c r="B457" s="14" t="s">
        <v>29</v>
      </c>
      <c r="C457" s="12" t="s">
        <v>30</v>
      </c>
      <c r="D457" s="13">
        <v>70</v>
      </c>
      <c r="E457" s="13"/>
      <c r="F457" s="89"/>
    </row>
    <row r="458" spans="1:6" x14ac:dyDescent="0.25">
      <c r="A458" s="12">
        <f>+A456+1</f>
        <v>194</v>
      </c>
      <c r="B458" s="27" t="s">
        <v>163</v>
      </c>
      <c r="C458" s="12"/>
      <c r="D458" s="13"/>
      <c r="E458" s="13"/>
      <c r="F458" s="89"/>
    </row>
    <row r="459" spans="1:6" x14ac:dyDescent="0.25">
      <c r="A459" s="12"/>
      <c r="B459" s="14" t="s">
        <v>36</v>
      </c>
      <c r="C459" s="12" t="s">
        <v>2</v>
      </c>
      <c r="D459" s="13">
        <v>6</v>
      </c>
      <c r="E459" s="13"/>
      <c r="F459" s="89"/>
    </row>
    <row r="460" spans="1:6" x14ac:dyDescent="0.25">
      <c r="A460" s="12"/>
      <c r="B460" s="32" t="s">
        <v>164</v>
      </c>
      <c r="C460" s="12"/>
      <c r="D460" s="13"/>
      <c r="E460" s="13"/>
      <c r="F460" s="89"/>
    </row>
    <row r="461" spans="1:6" x14ac:dyDescent="0.25">
      <c r="A461" s="12">
        <f>+A458+1</f>
        <v>195</v>
      </c>
      <c r="B461" s="27" t="s">
        <v>165</v>
      </c>
      <c r="C461" s="12"/>
      <c r="D461" s="13"/>
      <c r="E461" s="13"/>
      <c r="F461" s="89"/>
    </row>
    <row r="462" spans="1:6" x14ac:dyDescent="0.25">
      <c r="A462" s="12"/>
      <c r="B462" s="14" t="s">
        <v>29</v>
      </c>
      <c r="C462" s="12" t="s">
        <v>30</v>
      </c>
      <c r="D462" s="13">
        <v>15</v>
      </c>
      <c r="E462" s="13"/>
      <c r="F462" s="89"/>
    </row>
    <row r="463" spans="1:6" x14ac:dyDescent="0.25">
      <c r="A463" s="12">
        <f>+A461+1</f>
        <v>196</v>
      </c>
      <c r="B463" s="27" t="s">
        <v>166</v>
      </c>
      <c r="C463" s="12"/>
      <c r="D463" s="13"/>
      <c r="E463" s="13"/>
      <c r="F463" s="89"/>
    </row>
    <row r="464" spans="1:6" x14ac:dyDescent="0.25">
      <c r="A464" s="12"/>
      <c r="B464" s="14" t="s">
        <v>36</v>
      </c>
      <c r="C464" s="12" t="s">
        <v>2</v>
      </c>
      <c r="D464" s="13">
        <v>6</v>
      </c>
      <c r="E464" s="13"/>
      <c r="F464" s="89"/>
    </row>
    <row r="465" spans="1:6" x14ac:dyDescent="0.25">
      <c r="A465" s="12"/>
      <c r="B465" s="32" t="s">
        <v>167</v>
      </c>
      <c r="C465" s="12"/>
      <c r="D465" s="13"/>
      <c r="E465" s="13"/>
      <c r="F465" s="89"/>
    </row>
    <row r="466" spans="1:6" x14ac:dyDescent="0.25">
      <c r="A466" s="12">
        <f>+A463+1</f>
        <v>197</v>
      </c>
      <c r="B466" s="27" t="s">
        <v>324</v>
      </c>
      <c r="C466" s="12"/>
      <c r="D466" s="13"/>
      <c r="E466" s="13"/>
      <c r="F466" s="89"/>
    </row>
    <row r="467" spans="1:6" x14ac:dyDescent="0.25">
      <c r="A467" s="12"/>
      <c r="B467" s="14" t="s">
        <v>36</v>
      </c>
      <c r="C467" s="12" t="s">
        <v>2</v>
      </c>
      <c r="D467" s="13">
        <v>2</v>
      </c>
      <c r="E467" s="13"/>
      <c r="F467" s="89"/>
    </row>
    <row r="468" spans="1:6" x14ac:dyDescent="0.25">
      <c r="A468" s="12"/>
      <c r="B468" s="32" t="s">
        <v>168</v>
      </c>
      <c r="C468" s="12"/>
      <c r="D468" s="13"/>
      <c r="E468" s="13"/>
      <c r="F468" s="89"/>
    </row>
    <row r="469" spans="1:6" x14ac:dyDescent="0.25">
      <c r="A469" s="12">
        <f>+A466+1</f>
        <v>198</v>
      </c>
      <c r="B469" s="27" t="s">
        <v>169</v>
      </c>
      <c r="C469" s="12"/>
      <c r="D469" s="13"/>
      <c r="E469" s="13"/>
      <c r="F469" s="89"/>
    </row>
    <row r="470" spans="1:6" x14ac:dyDescent="0.25">
      <c r="A470" s="12"/>
      <c r="B470" s="14" t="s">
        <v>29</v>
      </c>
      <c r="C470" s="12" t="s">
        <v>30</v>
      </c>
      <c r="D470" s="13">
        <v>5</v>
      </c>
      <c r="E470" s="13"/>
      <c r="F470" s="89"/>
    </row>
    <row r="471" spans="1:6" x14ac:dyDescent="0.25">
      <c r="A471" s="12"/>
      <c r="B471" s="32" t="s">
        <v>170</v>
      </c>
      <c r="C471" s="12"/>
      <c r="D471" s="13"/>
      <c r="E471" s="13"/>
      <c r="F471" s="89"/>
    </row>
    <row r="472" spans="1:6" x14ac:dyDescent="0.25">
      <c r="A472" s="12">
        <f>+A469+1</f>
        <v>199</v>
      </c>
      <c r="B472" s="27" t="s">
        <v>171</v>
      </c>
      <c r="C472" s="12"/>
      <c r="D472" s="13"/>
      <c r="E472" s="13"/>
      <c r="F472" s="89"/>
    </row>
    <row r="473" spans="1:6" ht="16.5" x14ac:dyDescent="0.25">
      <c r="A473" s="12"/>
      <c r="B473" s="14" t="s">
        <v>36</v>
      </c>
      <c r="C473" s="12" t="s">
        <v>2</v>
      </c>
      <c r="D473" s="13">
        <v>11</v>
      </c>
      <c r="E473" s="132"/>
      <c r="F473" s="133"/>
    </row>
    <row r="474" spans="1:6" ht="16.5" x14ac:dyDescent="0.25">
      <c r="A474" s="12">
        <f t="shared" ref="A474:A482" si="43">+A472+1</f>
        <v>200</v>
      </c>
      <c r="B474" s="27" t="s">
        <v>172</v>
      </c>
      <c r="C474" s="12"/>
      <c r="D474" s="13"/>
      <c r="E474" s="132"/>
      <c r="F474" s="133"/>
    </row>
    <row r="475" spans="1:6" ht="16.5" x14ac:dyDescent="0.25">
      <c r="A475" s="12"/>
      <c r="B475" s="14" t="s">
        <v>36</v>
      </c>
      <c r="C475" s="12" t="s">
        <v>2</v>
      </c>
      <c r="D475" s="13">
        <v>8</v>
      </c>
      <c r="E475" s="132"/>
      <c r="F475" s="133"/>
    </row>
    <row r="476" spans="1:6" ht="16.5" x14ac:dyDescent="0.25">
      <c r="A476" s="12">
        <f t="shared" si="43"/>
        <v>201</v>
      </c>
      <c r="B476" s="27" t="s">
        <v>173</v>
      </c>
      <c r="C476" s="12"/>
      <c r="D476" s="13"/>
      <c r="E476" s="132"/>
      <c r="F476" s="133"/>
    </row>
    <row r="477" spans="1:6" ht="16.5" x14ac:dyDescent="0.25">
      <c r="A477" s="12"/>
      <c r="B477" s="14" t="s">
        <v>36</v>
      </c>
      <c r="C477" s="12" t="s">
        <v>2</v>
      </c>
      <c r="D477" s="13">
        <v>1</v>
      </c>
      <c r="E477" s="132"/>
      <c r="F477" s="133"/>
    </row>
    <row r="478" spans="1:6" ht="16.5" x14ac:dyDescent="0.25">
      <c r="A478" s="12">
        <f t="shared" si="43"/>
        <v>202</v>
      </c>
      <c r="B478" s="142" t="s">
        <v>356</v>
      </c>
      <c r="C478" s="12"/>
      <c r="D478" s="13"/>
      <c r="E478" s="132"/>
      <c r="F478" s="133"/>
    </row>
    <row r="479" spans="1:6" ht="16.5" x14ac:dyDescent="0.25">
      <c r="A479" s="12"/>
      <c r="B479" s="14" t="s">
        <v>36</v>
      </c>
      <c r="C479" s="12" t="s">
        <v>2</v>
      </c>
      <c r="D479" s="13">
        <v>1</v>
      </c>
      <c r="E479" s="132"/>
      <c r="F479" s="133"/>
    </row>
    <row r="480" spans="1:6" ht="16.5" x14ac:dyDescent="0.25">
      <c r="A480" s="12">
        <f>+A478+1</f>
        <v>203</v>
      </c>
      <c r="B480" s="27" t="s">
        <v>174</v>
      </c>
      <c r="C480" s="12"/>
      <c r="D480" s="13"/>
      <c r="E480" s="132"/>
      <c r="F480" s="133"/>
    </row>
    <row r="481" spans="1:6" ht="16.5" x14ac:dyDescent="0.25">
      <c r="A481" s="12"/>
      <c r="B481" s="14" t="s">
        <v>36</v>
      </c>
      <c r="C481" s="12" t="s">
        <v>2</v>
      </c>
      <c r="D481" s="13">
        <v>4</v>
      </c>
      <c r="E481" s="132"/>
      <c r="F481" s="133"/>
    </row>
    <row r="482" spans="1:6" ht="16.5" x14ac:dyDescent="0.25">
      <c r="A482" s="12">
        <f t="shared" si="43"/>
        <v>204</v>
      </c>
      <c r="B482" s="27" t="s">
        <v>175</v>
      </c>
      <c r="C482" s="12"/>
      <c r="D482" s="13"/>
      <c r="E482" s="132"/>
      <c r="F482" s="133"/>
    </row>
    <row r="483" spans="1:6" ht="16.5" x14ac:dyDescent="0.25">
      <c r="A483" s="12"/>
      <c r="B483" s="14" t="s">
        <v>36</v>
      </c>
      <c r="C483" s="12" t="s">
        <v>2</v>
      </c>
      <c r="D483" s="13">
        <v>3</v>
      </c>
      <c r="E483" s="132"/>
      <c r="F483" s="133"/>
    </row>
    <row r="484" spans="1:6" ht="16.5" x14ac:dyDescent="0.25">
      <c r="A484" s="12">
        <f t="shared" ref="A484" si="44">+A482+1</f>
        <v>205</v>
      </c>
      <c r="B484" s="27" t="s">
        <v>176</v>
      </c>
      <c r="C484" s="12"/>
      <c r="D484" s="13"/>
      <c r="E484" s="132"/>
      <c r="F484" s="133"/>
    </row>
    <row r="485" spans="1:6" ht="16.5" x14ac:dyDescent="0.25">
      <c r="A485" s="12"/>
      <c r="B485" s="14" t="s">
        <v>36</v>
      </c>
      <c r="C485" s="12" t="s">
        <v>2</v>
      </c>
      <c r="D485" s="13">
        <v>2</v>
      </c>
      <c r="E485" s="132"/>
      <c r="F485" s="133"/>
    </row>
    <row r="486" spans="1:6" ht="16.5" x14ac:dyDescent="0.25">
      <c r="A486" s="12">
        <f t="shared" ref="A486" si="45">+A484+1</f>
        <v>206</v>
      </c>
      <c r="B486" s="27" t="s">
        <v>177</v>
      </c>
      <c r="C486" s="12"/>
      <c r="D486" s="13"/>
      <c r="E486" s="132"/>
      <c r="F486" s="133"/>
    </row>
    <row r="487" spans="1:6" ht="16.5" x14ac:dyDescent="0.25">
      <c r="A487" s="12"/>
      <c r="B487" s="14" t="s">
        <v>36</v>
      </c>
      <c r="C487" s="12" t="s">
        <v>2</v>
      </c>
      <c r="D487" s="13">
        <v>2</v>
      </c>
      <c r="E487" s="132"/>
      <c r="F487" s="133"/>
    </row>
    <row r="488" spans="1:6" ht="16.5" x14ac:dyDescent="0.25">
      <c r="A488" s="12"/>
      <c r="B488" s="32" t="s">
        <v>178</v>
      </c>
      <c r="C488" s="12"/>
      <c r="D488" s="13"/>
      <c r="E488" s="132"/>
      <c r="F488" s="133"/>
    </row>
    <row r="489" spans="1:6" ht="16.5" x14ac:dyDescent="0.25">
      <c r="A489" s="12">
        <f>+A486+1</f>
        <v>207</v>
      </c>
      <c r="B489" s="27" t="s">
        <v>179</v>
      </c>
      <c r="C489" s="12"/>
      <c r="D489" s="13"/>
      <c r="E489" s="132"/>
      <c r="F489" s="133"/>
    </row>
    <row r="490" spans="1:6" ht="16.5" x14ac:dyDescent="0.25">
      <c r="A490" s="12"/>
      <c r="B490" s="14" t="s">
        <v>36</v>
      </c>
      <c r="C490" s="12" t="s">
        <v>2</v>
      </c>
      <c r="D490" s="13">
        <v>3</v>
      </c>
      <c r="E490" s="132"/>
      <c r="F490" s="133"/>
    </row>
    <row r="491" spans="1:6" ht="16.5" x14ac:dyDescent="0.25">
      <c r="A491" s="12">
        <f>+A489+1</f>
        <v>208</v>
      </c>
      <c r="B491" s="27" t="s">
        <v>180</v>
      </c>
      <c r="C491" s="12"/>
      <c r="D491" s="13"/>
      <c r="E491" s="132"/>
      <c r="F491" s="133"/>
    </row>
    <row r="492" spans="1:6" ht="16.5" x14ac:dyDescent="0.25">
      <c r="A492" s="12"/>
      <c r="B492" s="14" t="s">
        <v>36</v>
      </c>
      <c r="C492" s="12" t="s">
        <v>2</v>
      </c>
      <c r="D492" s="13">
        <v>9</v>
      </c>
      <c r="E492" s="132"/>
      <c r="F492" s="133"/>
    </row>
    <row r="493" spans="1:6" ht="16.5" x14ac:dyDescent="0.25">
      <c r="A493" s="12">
        <f>+A491+1</f>
        <v>209</v>
      </c>
      <c r="B493" s="27" t="s">
        <v>181</v>
      </c>
      <c r="C493" s="12"/>
      <c r="D493" s="13"/>
      <c r="E493" s="132"/>
      <c r="F493" s="133"/>
    </row>
    <row r="494" spans="1:6" ht="16.5" x14ac:dyDescent="0.25">
      <c r="A494" s="12"/>
      <c r="B494" s="14" t="s">
        <v>36</v>
      </c>
      <c r="C494" s="12" t="s">
        <v>2</v>
      </c>
      <c r="D494" s="13">
        <v>11</v>
      </c>
      <c r="E494" s="132"/>
      <c r="F494" s="133"/>
    </row>
    <row r="495" spans="1:6" ht="16.5" x14ac:dyDescent="0.25">
      <c r="A495" s="12">
        <f>+A493+1</f>
        <v>210</v>
      </c>
      <c r="B495" s="27" t="s">
        <v>182</v>
      </c>
      <c r="C495" s="12"/>
      <c r="D495" s="13"/>
      <c r="E495" s="132"/>
      <c r="F495" s="133"/>
    </row>
    <row r="496" spans="1:6" ht="16.5" x14ac:dyDescent="0.25">
      <c r="A496" s="12"/>
      <c r="B496" s="14" t="s">
        <v>36</v>
      </c>
      <c r="C496" s="12" t="s">
        <v>2</v>
      </c>
      <c r="D496" s="13">
        <v>13</v>
      </c>
      <c r="E496" s="132"/>
      <c r="F496" s="133"/>
    </row>
    <row r="497" spans="1:6" ht="16.5" x14ac:dyDescent="0.25">
      <c r="A497" s="12">
        <f>1+A495</f>
        <v>211</v>
      </c>
      <c r="B497" s="27" t="s">
        <v>183</v>
      </c>
      <c r="C497" s="12"/>
      <c r="D497" s="13"/>
      <c r="E497" s="132"/>
      <c r="F497" s="133"/>
    </row>
    <row r="498" spans="1:6" ht="16.5" x14ac:dyDescent="0.25">
      <c r="A498" s="12"/>
      <c r="B498" s="14" t="s">
        <v>36</v>
      </c>
      <c r="C498" s="12" t="s">
        <v>2</v>
      </c>
      <c r="D498" s="13">
        <v>9</v>
      </c>
      <c r="E498" s="132"/>
      <c r="F498" s="133"/>
    </row>
    <row r="499" spans="1:6" ht="16.5" x14ac:dyDescent="0.25">
      <c r="A499" s="12">
        <f>+A497+1</f>
        <v>212</v>
      </c>
      <c r="B499" s="27" t="s">
        <v>184</v>
      </c>
      <c r="C499" s="12"/>
      <c r="D499" s="13"/>
      <c r="E499" s="132"/>
      <c r="F499" s="133"/>
    </row>
    <row r="500" spans="1:6" ht="16.5" x14ac:dyDescent="0.25">
      <c r="A500" s="12"/>
      <c r="B500" s="14" t="s">
        <v>36</v>
      </c>
      <c r="C500" s="12" t="s">
        <v>2</v>
      </c>
      <c r="D500" s="13">
        <v>12</v>
      </c>
      <c r="E500" s="132"/>
      <c r="F500" s="133"/>
    </row>
    <row r="501" spans="1:6" ht="16.5" x14ac:dyDescent="0.25">
      <c r="A501" s="12">
        <f t="shared" ref="A501" si="46">+A499+1</f>
        <v>213</v>
      </c>
      <c r="B501" s="27" t="s">
        <v>185</v>
      </c>
      <c r="C501" s="12"/>
      <c r="D501" s="13"/>
      <c r="E501" s="13"/>
      <c r="F501" s="133"/>
    </row>
    <row r="502" spans="1:6" ht="16.5" x14ac:dyDescent="0.25">
      <c r="A502" s="12"/>
      <c r="B502" s="14" t="s">
        <v>36</v>
      </c>
      <c r="C502" s="12" t="s">
        <v>2</v>
      </c>
      <c r="D502" s="13">
        <v>10</v>
      </c>
      <c r="E502" s="13"/>
      <c r="F502" s="133"/>
    </row>
    <row r="503" spans="1:6" ht="16.5" x14ac:dyDescent="0.25">
      <c r="A503" s="12">
        <f t="shared" ref="A503" si="47">+A501+1</f>
        <v>214</v>
      </c>
      <c r="B503" s="27" t="s">
        <v>186</v>
      </c>
      <c r="C503" s="12"/>
      <c r="D503" s="13"/>
      <c r="E503" s="13"/>
      <c r="F503" s="133"/>
    </row>
    <row r="504" spans="1:6" ht="16.5" x14ac:dyDescent="0.25">
      <c r="A504" s="12"/>
      <c r="B504" s="14" t="s">
        <v>36</v>
      </c>
      <c r="C504" s="12" t="s">
        <v>2</v>
      </c>
      <c r="D504" s="13">
        <v>1</v>
      </c>
      <c r="E504" s="13"/>
      <c r="F504" s="133"/>
    </row>
    <row r="505" spans="1:6" x14ac:dyDescent="0.25">
      <c r="A505" s="12"/>
      <c r="B505" s="32" t="s">
        <v>187</v>
      </c>
      <c r="C505" s="12"/>
      <c r="D505" s="13"/>
      <c r="E505" s="13"/>
      <c r="F505" s="89"/>
    </row>
    <row r="506" spans="1:6" ht="16.5" x14ac:dyDescent="0.25">
      <c r="A506" s="12">
        <f>+A503+1</f>
        <v>215</v>
      </c>
      <c r="B506" s="27" t="s">
        <v>188</v>
      </c>
      <c r="C506" s="12"/>
      <c r="D506" s="13"/>
      <c r="E506" s="13"/>
      <c r="F506" s="133"/>
    </row>
    <row r="507" spans="1:6" ht="16.5" x14ac:dyDescent="0.25">
      <c r="A507" s="12"/>
      <c r="B507" s="14" t="s">
        <v>36</v>
      </c>
      <c r="C507" s="12" t="s">
        <v>2</v>
      </c>
      <c r="D507" s="13">
        <v>2</v>
      </c>
      <c r="E507" s="13"/>
      <c r="F507" s="133"/>
    </row>
    <row r="508" spans="1:6" x14ac:dyDescent="0.25">
      <c r="A508" s="12"/>
      <c r="B508" s="32" t="s">
        <v>189</v>
      </c>
      <c r="C508" s="12"/>
      <c r="D508" s="13"/>
      <c r="E508" s="13"/>
      <c r="F508" s="89"/>
    </row>
    <row r="509" spans="1:6" ht="16.5" x14ac:dyDescent="0.25">
      <c r="A509" s="12">
        <f>+A506+1</f>
        <v>216</v>
      </c>
      <c r="B509" s="27" t="s">
        <v>190</v>
      </c>
      <c r="C509" s="12"/>
      <c r="D509" s="13"/>
      <c r="E509" s="13"/>
      <c r="F509" s="133"/>
    </row>
    <row r="510" spans="1:6" ht="16.5" x14ac:dyDescent="0.25">
      <c r="A510" s="12"/>
      <c r="B510" s="14" t="s">
        <v>36</v>
      </c>
      <c r="C510" s="12" t="s">
        <v>2</v>
      </c>
      <c r="D510" s="13">
        <v>2</v>
      </c>
      <c r="E510" s="13"/>
      <c r="F510" s="133"/>
    </row>
    <row r="511" spans="1:6" ht="16.5" x14ac:dyDescent="0.25">
      <c r="A511" s="12">
        <f t="shared" ref="A511" si="48">+A509+1</f>
        <v>217</v>
      </c>
      <c r="B511" s="44" t="s">
        <v>191</v>
      </c>
      <c r="C511" s="12"/>
      <c r="D511" s="45"/>
      <c r="E511" s="13"/>
      <c r="F511" s="133"/>
    </row>
    <row r="512" spans="1:6" ht="16.5" x14ac:dyDescent="0.25">
      <c r="A512" s="12"/>
      <c r="B512" s="14" t="s">
        <v>192</v>
      </c>
      <c r="C512" s="12" t="s">
        <v>2</v>
      </c>
      <c r="D512" s="45">
        <v>10</v>
      </c>
      <c r="E512" s="13"/>
      <c r="F512" s="133"/>
    </row>
    <row r="513" spans="1:6" ht="16.5" x14ac:dyDescent="0.25">
      <c r="A513" s="12">
        <f t="shared" ref="A513:A515" si="49">+A511+1</f>
        <v>218</v>
      </c>
      <c r="B513" s="27" t="s">
        <v>193</v>
      </c>
      <c r="C513" s="12"/>
      <c r="D513" s="13"/>
      <c r="E513" s="13"/>
      <c r="F513" s="133"/>
    </row>
    <row r="514" spans="1:6" x14ac:dyDescent="0.25">
      <c r="A514" s="12"/>
      <c r="B514" s="14" t="s">
        <v>46</v>
      </c>
      <c r="C514" s="12" t="s">
        <v>47</v>
      </c>
      <c r="D514" s="13">
        <v>1</v>
      </c>
      <c r="E514" s="13"/>
      <c r="F514" s="89"/>
    </row>
    <row r="515" spans="1:6" x14ac:dyDescent="0.25">
      <c r="A515" s="12">
        <f t="shared" si="49"/>
        <v>219</v>
      </c>
      <c r="B515" s="27" t="s">
        <v>194</v>
      </c>
      <c r="C515" s="12"/>
      <c r="D515" s="13"/>
      <c r="E515" s="13"/>
      <c r="F515" s="89"/>
    </row>
    <row r="516" spans="1:6" x14ac:dyDescent="0.25">
      <c r="A516" s="12"/>
      <c r="B516" s="161" t="s">
        <v>46</v>
      </c>
      <c r="C516" s="12" t="s">
        <v>47</v>
      </c>
      <c r="D516" s="13">
        <v>1</v>
      </c>
      <c r="E516" s="13"/>
      <c r="F516" s="89"/>
    </row>
    <row r="517" spans="1:6" x14ac:dyDescent="0.25">
      <c r="A517" s="12"/>
      <c r="B517" s="32" t="s">
        <v>195</v>
      </c>
      <c r="C517" s="12"/>
      <c r="D517" s="13"/>
      <c r="E517" s="13"/>
      <c r="F517" s="89"/>
    </row>
    <row r="518" spans="1:6" ht="16.5" x14ac:dyDescent="0.25">
      <c r="A518" s="12">
        <f>+A515+1</f>
        <v>220</v>
      </c>
      <c r="B518" s="27" t="s">
        <v>269</v>
      </c>
      <c r="C518" s="12"/>
      <c r="D518" s="13"/>
      <c r="E518" s="13"/>
      <c r="F518" s="133"/>
    </row>
    <row r="519" spans="1:6" ht="16.5" x14ac:dyDescent="0.25">
      <c r="A519" s="12"/>
      <c r="B519" s="14" t="s">
        <v>55</v>
      </c>
      <c r="C519" s="12" t="s">
        <v>2</v>
      </c>
      <c r="D519" s="13">
        <v>1</v>
      </c>
      <c r="E519" s="13"/>
      <c r="F519" s="133"/>
    </row>
    <row r="520" spans="1:6" x14ac:dyDescent="0.25">
      <c r="A520" s="12"/>
      <c r="B520" s="32" t="s">
        <v>196</v>
      </c>
      <c r="C520" s="12"/>
      <c r="D520" s="13"/>
      <c r="E520" s="13"/>
      <c r="F520" s="89"/>
    </row>
    <row r="521" spans="1:6" ht="16.5" x14ac:dyDescent="0.25">
      <c r="A521" s="12">
        <f>+A518+1</f>
        <v>221</v>
      </c>
      <c r="B521" s="27" t="s">
        <v>197</v>
      </c>
      <c r="C521" s="12"/>
      <c r="D521" s="13"/>
      <c r="E521" s="13"/>
      <c r="F521" s="133"/>
    </row>
    <row r="522" spans="1:6" ht="16.5" x14ac:dyDescent="0.25">
      <c r="A522" s="12"/>
      <c r="B522" s="14" t="s">
        <v>36</v>
      </c>
      <c r="C522" s="12" t="s">
        <v>2</v>
      </c>
      <c r="D522" s="13">
        <v>5</v>
      </c>
      <c r="E522" s="13"/>
      <c r="F522" s="133"/>
    </row>
    <row r="523" spans="1:6" ht="16.5" x14ac:dyDescent="0.25">
      <c r="A523" s="12">
        <f>A521+1</f>
        <v>222</v>
      </c>
      <c r="B523" s="27" t="s">
        <v>198</v>
      </c>
      <c r="C523" s="12"/>
      <c r="D523" s="13"/>
      <c r="E523" s="13"/>
      <c r="F523" s="133"/>
    </row>
    <row r="524" spans="1:6" ht="16.5" x14ac:dyDescent="0.25">
      <c r="A524" s="12"/>
      <c r="B524" s="14" t="s">
        <v>36</v>
      </c>
      <c r="C524" s="12" t="s">
        <v>2</v>
      </c>
      <c r="D524" s="13">
        <v>20</v>
      </c>
      <c r="E524" s="13"/>
      <c r="F524" s="133"/>
    </row>
    <row r="525" spans="1:6" ht="16.5" x14ac:dyDescent="0.25">
      <c r="A525" s="12">
        <f>+A523+1</f>
        <v>223</v>
      </c>
      <c r="B525" s="27" t="s">
        <v>199</v>
      </c>
      <c r="C525" s="12"/>
      <c r="D525" s="13"/>
      <c r="E525" s="13"/>
      <c r="F525" s="133"/>
    </row>
    <row r="526" spans="1:6" ht="17.25" thickBot="1" x14ac:dyDescent="0.3">
      <c r="A526" s="12"/>
      <c r="B526" s="14" t="s">
        <v>36</v>
      </c>
      <c r="C526" s="12" t="s">
        <v>2</v>
      </c>
      <c r="D526" s="13">
        <v>9</v>
      </c>
      <c r="E526" s="13"/>
      <c r="F526" s="133"/>
    </row>
    <row r="527" spans="1:6" ht="16.5" thickBot="1" x14ac:dyDescent="0.3">
      <c r="A527" s="205" t="str">
        <f>+"TOTAL "&amp;B442</f>
        <v>TOTAL L/ LOT :  PLOMBERIE - SANITAIRE - PROTECTION INCENDIE</v>
      </c>
      <c r="B527" s="178"/>
      <c r="C527" s="178"/>
      <c r="D527" s="178"/>
      <c r="E527" s="179"/>
      <c r="F527" s="94">
        <f>+SUM(F443:F526)</f>
        <v>0</v>
      </c>
    </row>
    <row r="528" spans="1:6" x14ac:dyDescent="0.25">
      <c r="A528" s="28"/>
      <c r="B528" s="7" t="s">
        <v>335</v>
      </c>
      <c r="C528" s="29"/>
      <c r="D528" s="30"/>
      <c r="E528" s="31"/>
      <c r="F528" s="92"/>
    </row>
    <row r="529" spans="1:6" s="48" customFormat="1" x14ac:dyDescent="0.25">
      <c r="A529" s="46"/>
      <c r="B529" s="32" t="s">
        <v>200</v>
      </c>
      <c r="C529" s="46"/>
      <c r="D529" s="47"/>
      <c r="E529" s="47"/>
      <c r="F529" s="95"/>
    </row>
    <row r="530" spans="1:6" ht="47.25" x14ac:dyDescent="0.25">
      <c r="A530" s="12">
        <f>+A525+1</f>
        <v>224</v>
      </c>
      <c r="B530" s="11" t="s">
        <v>322</v>
      </c>
      <c r="C530" s="12"/>
      <c r="D530" s="13"/>
      <c r="E530" s="13"/>
      <c r="F530" s="89"/>
    </row>
    <row r="531" spans="1:6" x14ac:dyDescent="0.25">
      <c r="A531" s="12"/>
      <c r="B531" s="14" t="s">
        <v>319</v>
      </c>
      <c r="C531" s="12" t="s">
        <v>47</v>
      </c>
      <c r="D531" s="13">
        <v>1</v>
      </c>
      <c r="E531" s="13"/>
      <c r="F531" s="89"/>
    </row>
    <row r="532" spans="1:6" s="43" customFormat="1" x14ac:dyDescent="0.25">
      <c r="A532" s="12"/>
      <c r="B532" s="32" t="s">
        <v>201</v>
      </c>
      <c r="C532" s="12"/>
      <c r="D532" s="13"/>
      <c r="E532" s="13"/>
      <c r="F532" s="89"/>
    </row>
    <row r="533" spans="1:6" s="43" customFormat="1" ht="16.5" x14ac:dyDescent="0.25">
      <c r="A533" s="12">
        <f>+A530+1</f>
        <v>225</v>
      </c>
      <c r="B533" s="27" t="s">
        <v>202</v>
      </c>
      <c r="C533" s="12"/>
      <c r="D533" s="13"/>
      <c r="E533" s="13"/>
      <c r="F533" s="133"/>
    </row>
    <row r="534" spans="1:6" s="43" customFormat="1" ht="16.5" x14ac:dyDescent="0.25">
      <c r="A534" s="12"/>
      <c r="B534" s="14" t="s">
        <v>55</v>
      </c>
      <c r="C534" s="12" t="s">
        <v>2</v>
      </c>
      <c r="D534" s="13">
        <v>2</v>
      </c>
      <c r="E534" s="13"/>
      <c r="F534" s="133"/>
    </row>
    <row r="535" spans="1:6" s="43" customFormat="1" ht="16.5" x14ac:dyDescent="0.25">
      <c r="A535" s="12">
        <f>+A533+1</f>
        <v>226</v>
      </c>
      <c r="B535" s="27" t="s">
        <v>369</v>
      </c>
      <c r="C535" s="12"/>
      <c r="D535" s="13"/>
      <c r="E535" s="13"/>
      <c r="F535" s="133"/>
    </row>
    <row r="536" spans="1:6" s="43" customFormat="1" ht="16.5" x14ac:dyDescent="0.25">
      <c r="A536" s="12"/>
      <c r="B536" s="14" t="s">
        <v>55</v>
      </c>
      <c r="C536" s="12" t="s">
        <v>2</v>
      </c>
      <c r="D536" s="13">
        <v>21</v>
      </c>
      <c r="E536" s="13"/>
      <c r="F536" s="133"/>
    </row>
    <row r="537" spans="1:6" s="43" customFormat="1" x14ac:dyDescent="0.25">
      <c r="A537" s="12"/>
      <c r="B537" s="32" t="s">
        <v>203</v>
      </c>
      <c r="C537" s="12"/>
      <c r="D537" s="13"/>
      <c r="E537" s="13"/>
      <c r="F537" s="89"/>
    </row>
    <row r="538" spans="1:6" s="43" customFormat="1" ht="16.5" x14ac:dyDescent="0.25">
      <c r="A538" s="12">
        <f>+A535+1</f>
        <v>227</v>
      </c>
      <c r="B538" s="27" t="s">
        <v>204</v>
      </c>
      <c r="C538" s="12"/>
      <c r="D538" s="13"/>
      <c r="E538" s="13"/>
      <c r="F538" s="133"/>
    </row>
    <row r="539" spans="1:6" s="43" customFormat="1" ht="16.5" x14ac:dyDescent="0.25">
      <c r="A539" s="12"/>
      <c r="B539" s="14" t="s">
        <v>55</v>
      </c>
      <c r="C539" s="12" t="s">
        <v>2</v>
      </c>
      <c r="D539" s="13">
        <v>1</v>
      </c>
      <c r="E539" s="13"/>
      <c r="F539" s="133"/>
    </row>
    <row r="540" spans="1:6" s="43" customFormat="1" x14ac:dyDescent="0.25">
      <c r="A540" s="12"/>
      <c r="B540" s="32" t="s">
        <v>205</v>
      </c>
      <c r="C540" s="12"/>
      <c r="D540" s="13"/>
      <c r="E540" s="13"/>
      <c r="F540" s="89"/>
    </row>
    <row r="541" spans="1:6" s="43" customFormat="1" ht="16.5" x14ac:dyDescent="0.25">
      <c r="A541" s="12">
        <f>+A538+1</f>
        <v>228</v>
      </c>
      <c r="B541" s="27" t="s">
        <v>206</v>
      </c>
      <c r="C541" s="12"/>
      <c r="D541" s="13"/>
      <c r="E541" s="13"/>
      <c r="F541" s="133"/>
    </row>
    <row r="542" spans="1:6" s="43" customFormat="1" ht="16.5" x14ac:dyDescent="0.25">
      <c r="A542" s="12"/>
      <c r="B542" s="14" t="s">
        <v>55</v>
      </c>
      <c r="C542" s="12" t="s">
        <v>2</v>
      </c>
      <c r="D542" s="13">
        <v>4</v>
      </c>
      <c r="E542" s="13"/>
      <c r="F542" s="133"/>
    </row>
    <row r="543" spans="1:6" s="43" customFormat="1" ht="16.5" x14ac:dyDescent="0.25">
      <c r="A543" s="12">
        <f>+A541+1</f>
        <v>229</v>
      </c>
      <c r="B543" s="27" t="s">
        <v>207</v>
      </c>
      <c r="C543" s="12"/>
      <c r="D543" s="13"/>
      <c r="E543" s="13"/>
      <c r="F543" s="133"/>
    </row>
    <row r="544" spans="1:6" s="43" customFormat="1" ht="16.5" x14ac:dyDescent="0.25">
      <c r="A544" s="12"/>
      <c r="B544" s="14" t="s">
        <v>55</v>
      </c>
      <c r="C544" s="12" t="s">
        <v>2</v>
      </c>
      <c r="D544" s="13">
        <v>2</v>
      </c>
      <c r="E544" s="13"/>
      <c r="F544" s="133"/>
    </row>
    <row r="545" spans="1:7" x14ac:dyDescent="0.25">
      <c r="A545" s="12"/>
      <c r="B545" s="32" t="s">
        <v>208</v>
      </c>
      <c r="C545" s="12"/>
      <c r="D545" s="13"/>
      <c r="E545" s="13"/>
      <c r="F545" s="89"/>
      <c r="G545" s="43"/>
    </row>
    <row r="546" spans="1:7" ht="16.5" x14ac:dyDescent="0.25">
      <c r="A546" s="12">
        <f>+A543+1</f>
        <v>230</v>
      </c>
      <c r="B546" s="27" t="s">
        <v>209</v>
      </c>
      <c r="C546" s="12"/>
      <c r="D546" s="13"/>
      <c r="E546" s="13"/>
      <c r="F546" s="133"/>
      <c r="G546" s="43"/>
    </row>
    <row r="547" spans="1:7" ht="16.5" x14ac:dyDescent="0.25">
      <c r="A547" s="12"/>
      <c r="B547" s="14" t="s">
        <v>29</v>
      </c>
      <c r="C547" s="12" t="s">
        <v>30</v>
      </c>
      <c r="D547" s="13">
        <v>25</v>
      </c>
      <c r="E547" s="13"/>
      <c r="F547" s="133"/>
      <c r="G547" s="43"/>
    </row>
    <row r="548" spans="1:7" ht="16.5" x14ac:dyDescent="0.25">
      <c r="A548" s="12">
        <f>+A546+1</f>
        <v>231</v>
      </c>
      <c r="B548" s="27" t="s">
        <v>295</v>
      </c>
      <c r="C548" s="12"/>
      <c r="D548" s="13"/>
      <c r="E548" s="13"/>
      <c r="F548" s="133"/>
      <c r="G548" s="43"/>
    </row>
    <row r="549" spans="1:7" ht="16.5" x14ac:dyDescent="0.25">
      <c r="A549" s="12"/>
      <c r="B549" s="14" t="s">
        <v>29</v>
      </c>
      <c r="C549" s="12" t="s">
        <v>30</v>
      </c>
      <c r="D549" s="13">
        <v>10</v>
      </c>
      <c r="E549" s="13"/>
      <c r="F549" s="133"/>
      <c r="G549" s="43"/>
    </row>
    <row r="550" spans="1:7" s="48" customFormat="1" x14ac:dyDescent="0.25">
      <c r="A550" s="46"/>
      <c r="B550" s="32" t="s">
        <v>210</v>
      </c>
      <c r="C550" s="46"/>
      <c r="D550" s="47"/>
      <c r="E550" s="47"/>
      <c r="F550" s="95"/>
      <c r="G550" s="43"/>
    </row>
    <row r="551" spans="1:7" ht="16.5" x14ac:dyDescent="0.25">
      <c r="A551" s="12">
        <f>+A548+1</f>
        <v>232</v>
      </c>
      <c r="B551" s="27" t="s">
        <v>211</v>
      </c>
      <c r="C551" s="12"/>
      <c r="D551" s="13"/>
      <c r="E551" s="13"/>
      <c r="F551" s="133"/>
      <c r="G551" s="43"/>
    </row>
    <row r="552" spans="1:7" ht="16.5" x14ac:dyDescent="0.25">
      <c r="A552" s="12"/>
      <c r="B552" s="14" t="s">
        <v>36</v>
      </c>
      <c r="C552" s="12" t="s">
        <v>2</v>
      </c>
      <c r="D552" s="13">
        <v>33</v>
      </c>
      <c r="E552" s="13"/>
      <c r="F552" s="133"/>
      <c r="G552" s="43"/>
    </row>
    <row r="553" spans="1:7" x14ac:dyDescent="0.25">
      <c r="A553" s="12"/>
      <c r="B553" s="32" t="s">
        <v>212</v>
      </c>
      <c r="C553" s="12"/>
      <c r="D553" s="13"/>
      <c r="E553" s="13"/>
      <c r="F553" s="89"/>
      <c r="G553" s="43"/>
    </row>
    <row r="554" spans="1:7" ht="16.5" x14ac:dyDescent="0.25">
      <c r="A554" s="12">
        <f>+A551+1</f>
        <v>233</v>
      </c>
      <c r="B554" s="27" t="s">
        <v>213</v>
      </c>
      <c r="C554" s="12"/>
      <c r="D554" s="13"/>
      <c r="E554" s="13"/>
      <c r="F554" s="133"/>
      <c r="G554" s="43"/>
    </row>
    <row r="555" spans="1:7" ht="16.5" x14ac:dyDescent="0.25">
      <c r="A555" s="12"/>
      <c r="B555" s="14" t="s">
        <v>36</v>
      </c>
      <c r="C555" s="12" t="s">
        <v>2</v>
      </c>
      <c r="D555" s="13">
        <v>3</v>
      </c>
      <c r="E555" s="13"/>
      <c r="F555" s="133"/>
      <c r="G555" s="43"/>
    </row>
    <row r="556" spans="1:7" s="43" customFormat="1" ht="16.5" x14ac:dyDescent="0.25">
      <c r="A556" s="12">
        <f t="shared" ref="A556:A558" si="50">+A554+1</f>
        <v>234</v>
      </c>
      <c r="B556" s="27" t="s">
        <v>214</v>
      </c>
      <c r="C556" s="12"/>
      <c r="D556" s="13"/>
      <c r="E556" s="13"/>
      <c r="F556" s="133"/>
    </row>
    <row r="557" spans="1:7" s="43" customFormat="1" ht="16.5" x14ac:dyDescent="0.25">
      <c r="A557" s="12"/>
      <c r="B557" s="14" t="s">
        <v>36</v>
      </c>
      <c r="C557" s="12" t="s">
        <v>2</v>
      </c>
      <c r="D557" s="13">
        <v>33</v>
      </c>
      <c r="E557" s="13"/>
      <c r="F557" s="133"/>
    </row>
    <row r="558" spans="1:7" s="43" customFormat="1" ht="16.5" x14ac:dyDescent="0.25">
      <c r="A558" s="12">
        <f t="shared" si="50"/>
        <v>235</v>
      </c>
      <c r="B558" s="27" t="s">
        <v>215</v>
      </c>
      <c r="C558" s="12"/>
      <c r="D558" s="13"/>
      <c r="E558" s="13"/>
      <c r="F558" s="133"/>
    </row>
    <row r="559" spans="1:7" s="43" customFormat="1" ht="19.5" customHeight="1" x14ac:dyDescent="0.25">
      <c r="A559" s="12"/>
      <c r="B559" s="14" t="s">
        <v>36</v>
      </c>
      <c r="C559" s="12" t="s">
        <v>2</v>
      </c>
      <c r="D559" s="13">
        <v>5</v>
      </c>
      <c r="E559" s="13"/>
      <c r="F559" s="133"/>
    </row>
    <row r="560" spans="1:7" s="48" customFormat="1" x14ac:dyDescent="0.25">
      <c r="A560" s="46"/>
      <c r="B560" s="32" t="s">
        <v>216</v>
      </c>
      <c r="C560" s="46"/>
      <c r="D560" s="47"/>
      <c r="E560" s="47"/>
      <c r="F560" s="89"/>
      <c r="G560" s="43"/>
    </row>
    <row r="561" spans="1:7" ht="16.5" x14ac:dyDescent="0.25">
      <c r="A561" s="12">
        <f>+A558+1</f>
        <v>236</v>
      </c>
      <c r="B561" s="27" t="s">
        <v>217</v>
      </c>
      <c r="C561" s="12"/>
      <c r="D561" s="13"/>
      <c r="E561" s="13"/>
      <c r="F561" s="133"/>
      <c r="G561" s="43"/>
    </row>
    <row r="562" spans="1:7" ht="16.5" x14ac:dyDescent="0.25">
      <c r="A562" s="12"/>
      <c r="B562" s="14" t="s">
        <v>218</v>
      </c>
      <c r="C562" s="12" t="s">
        <v>30</v>
      </c>
      <c r="D562" s="13">
        <v>3</v>
      </c>
      <c r="E562" s="13"/>
      <c r="F562" s="133"/>
      <c r="G562" s="43"/>
    </row>
    <row r="563" spans="1:7" ht="16.5" x14ac:dyDescent="0.25">
      <c r="A563" s="12">
        <f>+A561+1</f>
        <v>237</v>
      </c>
      <c r="B563" s="27" t="s">
        <v>219</v>
      </c>
      <c r="C563" s="12"/>
      <c r="D563" s="13"/>
      <c r="E563" s="13"/>
      <c r="F563" s="133"/>
      <c r="G563" s="43"/>
    </row>
    <row r="564" spans="1:7" ht="16.5" x14ac:dyDescent="0.25">
      <c r="A564" s="12"/>
      <c r="B564" s="14" t="s">
        <v>218</v>
      </c>
      <c r="C564" s="12" t="s">
        <v>30</v>
      </c>
      <c r="D564" s="13">
        <v>10</v>
      </c>
      <c r="E564" s="13"/>
      <c r="F564" s="133"/>
      <c r="G564" s="43"/>
    </row>
    <row r="565" spans="1:7" s="43" customFormat="1" ht="16.5" x14ac:dyDescent="0.25">
      <c r="A565" s="12">
        <f>+A563+1</f>
        <v>238</v>
      </c>
      <c r="B565" s="27" t="s">
        <v>220</v>
      </c>
      <c r="C565" s="12"/>
      <c r="D565" s="13"/>
      <c r="E565" s="13"/>
      <c r="F565" s="133"/>
    </row>
    <row r="566" spans="1:7" s="43" customFormat="1" ht="16.5" x14ac:dyDescent="0.25">
      <c r="A566" s="12"/>
      <c r="B566" s="14" t="s">
        <v>55</v>
      </c>
      <c r="C566" s="12" t="s">
        <v>2</v>
      </c>
      <c r="D566" s="13">
        <v>2</v>
      </c>
      <c r="E566" s="13"/>
      <c r="F566" s="133"/>
    </row>
    <row r="567" spans="1:7" s="43" customFormat="1" x14ac:dyDescent="0.25">
      <c r="A567" s="12"/>
      <c r="B567" s="32" t="s">
        <v>221</v>
      </c>
      <c r="C567" s="12"/>
      <c r="D567" s="13"/>
      <c r="E567" s="13"/>
      <c r="F567" s="89"/>
    </row>
    <row r="568" spans="1:7" s="43" customFormat="1" ht="16.5" x14ac:dyDescent="0.25">
      <c r="A568" s="12">
        <f>+A565+1</f>
        <v>239</v>
      </c>
      <c r="B568" s="27" t="s">
        <v>222</v>
      </c>
      <c r="C568" s="12"/>
      <c r="D568" s="13"/>
      <c r="E568" s="13"/>
      <c r="F568" s="133"/>
    </row>
    <row r="569" spans="1:7" s="43" customFormat="1" ht="17.25" thickBot="1" x14ac:dyDescent="0.3">
      <c r="A569" s="12"/>
      <c r="B569" s="14" t="s">
        <v>55</v>
      </c>
      <c r="C569" s="12" t="s">
        <v>2</v>
      </c>
      <c r="D569" s="13">
        <v>1</v>
      </c>
      <c r="E569" s="13"/>
      <c r="F569" s="133"/>
    </row>
    <row r="570" spans="1:7" ht="16.5" thickBot="1" x14ac:dyDescent="0.3">
      <c r="A570" s="177" t="str">
        <f>+"TOTAL "&amp;B528</f>
        <v>TOTAL M/ LOT : CLIMATISATION ET VENTILATION</v>
      </c>
      <c r="B570" s="178"/>
      <c r="C570" s="178"/>
      <c r="D570" s="178"/>
      <c r="E570" s="179"/>
      <c r="F570" s="94">
        <f>+SUM(F528:F569)</f>
        <v>0</v>
      </c>
    </row>
    <row r="571" spans="1:7" x14ac:dyDescent="0.25">
      <c r="A571" s="28"/>
      <c r="B571" s="7" t="s">
        <v>336</v>
      </c>
      <c r="C571" s="29"/>
      <c r="D571" s="30"/>
      <c r="E571" s="31"/>
      <c r="F571" s="92"/>
    </row>
    <row r="572" spans="1:7" x14ac:dyDescent="0.25">
      <c r="A572" s="12">
        <f>+A568+1</f>
        <v>240</v>
      </c>
      <c r="B572" s="27" t="s">
        <v>223</v>
      </c>
      <c r="C572" s="12"/>
      <c r="D572" s="13"/>
      <c r="E572" s="13"/>
      <c r="F572" s="89"/>
    </row>
    <row r="573" spans="1:7" x14ac:dyDescent="0.25">
      <c r="A573" s="12"/>
      <c r="B573" s="50" t="s">
        <v>46</v>
      </c>
      <c r="C573" s="49" t="s">
        <v>47</v>
      </c>
      <c r="D573" s="13">
        <v>1</v>
      </c>
      <c r="E573" s="13"/>
      <c r="F573" s="89"/>
    </row>
    <row r="574" spans="1:7" x14ac:dyDescent="0.25">
      <c r="A574" s="12">
        <f>+A572+1</f>
        <v>241</v>
      </c>
      <c r="B574" s="27" t="s">
        <v>224</v>
      </c>
      <c r="C574" s="12"/>
      <c r="D574" s="13"/>
      <c r="E574" s="13"/>
      <c r="F574" s="89"/>
    </row>
    <row r="575" spans="1:7" x14ac:dyDescent="0.25">
      <c r="A575" s="49"/>
      <c r="B575" s="50" t="s">
        <v>46</v>
      </c>
      <c r="C575" s="49" t="s">
        <v>47</v>
      </c>
      <c r="D575" s="51">
        <v>1</v>
      </c>
      <c r="E575" s="51"/>
      <c r="F575" s="89"/>
    </row>
    <row r="576" spans="1:7" x14ac:dyDescent="0.25">
      <c r="A576" s="12">
        <f>+A574+1</f>
        <v>242</v>
      </c>
      <c r="B576" s="27" t="s">
        <v>296</v>
      </c>
      <c r="C576" s="12"/>
      <c r="D576" s="13"/>
      <c r="E576" s="13"/>
      <c r="F576" s="89"/>
    </row>
    <row r="577" spans="1:6" ht="16.5" thickBot="1" x14ac:dyDescent="0.3">
      <c r="A577" s="12"/>
      <c r="B577" s="50" t="s">
        <v>46</v>
      </c>
      <c r="C577" s="49" t="s">
        <v>47</v>
      </c>
      <c r="D577" s="13">
        <v>1</v>
      </c>
      <c r="E577" s="13"/>
      <c r="F577" s="89"/>
    </row>
    <row r="578" spans="1:6" ht="16.5" thickBot="1" x14ac:dyDescent="0.3">
      <c r="A578" s="177" t="str">
        <f>+"TOTAL "&amp;B571</f>
        <v>TOTAL N/ LOT : BRANCHEMENT DIVERS</v>
      </c>
      <c r="B578" s="178"/>
      <c r="C578" s="178"/>
      <c r="D578" s="178"/>
      <c r="E578" s="179"/>
      <c r="F578" s="94">
        <f>+SUM(F572:F577)</f>
        <v>0</v>
      </c>
    </row>
    <row r="579" spans="1:6" x14ac:dyDescent="0.25">
      <c r="A579" s="24"/>
      <c r="B579" s="7" t="s">
        <v>337</v>
      </c>
      <c r="C579" s="52"/>
      <c r="D579" s="52"/>
      <c r="E579" s="53"/>
      <c r="F579" s="91"/>
    </row>
    <row r="580" spans="1:6" x14ac:dyDescent="0.25">
      <c r="A580" s="12">
        <f>+A576+1</f>
        <v>243</v>
      </c>
      <c r="B580" s="27" t="s">
        <v>370</v>
      </c>
      <c r="C580" s="49"/>
      <c r="D580" s="13"/>
      <c r="E580" s="13"/>
      <c r="F580" s="89"/>
    </row>
    <row r="581" spans="1:6" ht="16.5" thickBot="1" x14ac:dyDescent="0.3">
      <c r="A581" s="12"/>
      <c r="B581" s="14" t="s">
        <v>55</v>
      </c>
      <c r="C581" s="49" t="s">
        <v>2</v>
      </c>
      <c r="D581" s="13">
        <v>1</v>
      </c>
      <c r="E581" s="13"/>
      <c r="F581" s="89"/>
    </row>
    <row r="582" spans="1:6" ht="16.5" thickBot="1" x14ac:dyDescent="0.3">
      <c r="A582" s="177" t="str">
        <f>+"TOTAL "&amp;B579</f>
        <v>TOTAL O/ LOT : ASCENSEUR</v>
      </c>
      <c r="B582" s="178"/>
      <c r="C582" s="178"/>
      <c r="D582" s="178"/>
      <c r="E582" s="179"/>
      <c r="F582" s="94">
        <f>SUM(F581:F581)</f>
        <v>0</v>
      </c>
    </row>
    <row r="583" spans="1:6" x14ac:dyDescent="0.25">
      <c r="A583" s="54"/>
      <c r="B583" s="7" t="s">
        <v>338</v>
      </c>
      <c r="C583" s="54"/>
      <c r="D583" s="83"/>
      <c r="E583" s="85"/>
      <c r="F583" s="96"/>
    </row>
    <row r="584" spans="1:6" x14ac:dyDescent="0.25">
      <c r="A584" s="12">
        <f>+A580+1</f>
        <v>244</v>
      </c>
      <c r="B584" s="27" t="s">
        <v>246</v>
      </c>
      <c r="C584" s="49"/>
      <c r="D584" s="84"/>
      <c r="E584" s="84"/>
      <c r="F584" s="97"/>
    </row>
    <row r="585" spans="1:6" x14ac:dyDescent="0.25">
      <c r="A585" s="12"/>
      <c r="B585" s="50" t="s">
        <v>9</v>
      </c>
      <c r="C585" s="49" t="s">
        <v>235</v>
      </c>
      <c r="D585" s="12">
        <v>1060</v>
      </c>
      <c r="E585" s="13"/>
      <c r="F585" s="89"/>
    </row>
    <row r="586" spans="1:6" x14ac:dyDescent="0.25">
      <c r="A586" s="12">
        <f>+A584+1</f>
        <v>245</v>
      </c>
      <c r="B586" s="27" t="s">
        <v>247</v>
      </c>
      <c r="C586" s="49"/>
      <c r="D586" s="12"/>
      <c r="E586" s="13"/>
      <c r="F586" s="89"/>
    </row>
    <row r="587" spans="1:6" x14ac:dyDescent="0.25">
      <c r="A587" s="12"/>
      <c r="B587" s="50" t="s">
        <v>9</v>
      </c>
      <c r="C587" s="49" t="s">
        <v>235</v>
      </c>
      <c r="D587" s="12">
        <v>1400</v>
      </c>
      <c r="E587" s="13"/>
      <c r="F587" s="89"/>
    </row>
    <row r="588" spans="1:6" x14ac:dyDescent="0.25">
      <c r="A588" s="12">
        <f>+A586+1</f>
        <v>246</v>
      </c>
      <c r="B588" s="27" t="s">
        <v>349</v>
      </c>
      <c r="C588" s="49"/>
      <c r="D588" s="12"/>
      <c r="E588" s="13"/>
      <c r="F588" s="89"/>
    </row>
    <row r="589" spans="1:6" x14ac:dyDescent="0.25">
      <c r="A589" s="12"/>
      <c r="B589" s="50" t="s">
        <v>9</v>
      </c>
      <c r="C589" s="49" t="s">
        <v>235</v>
      </c>
      <c r="D589" s="12">
        <v>4400</v>
      </c>
      <c r="E589" s="13"/>
      <c r="F589" s="89"/>
    </row>
    <row r="590" spans="1:6" x14ac:dyDescent="0.25">
      <c r="A590" s="12">
        <f>+A588+1</f>
        <v>247</v>
      </c>
      <c r="B590" s="27" t="s">
        <v>248</v>
      </c>
      <c r="C590" s="49"/>
      <c r="D590" s="12"/>
      <c r="E590" s="13"/>
      <c r="F590" s="89"/>
    </row>
    <row r="591" spans="1:6" x14ac:dyDescent="0.25">
      <c r="A591" s="12"/>
      <c r="B591" s="50" t="s">
        <v>9</v>
      </c>
      <c r="C591" s="49" t="s">
        <v>235</v>
      </c>
      <c r="D591" s="12">
        <v>400</v>
      </c>
      <c r="E591" s="13"/>
      <c r="F591" s="89"/>
    </row>
    <row r="592" spans="1:6" x14ac:dyDescent="0.25">
      <c r="A592" s="12">
        <f>+A590+1</f>
        <v>248</v>
      </c>
      <c r="B592" s="27" t="s">
        <v>350</v>
      </c>
      <c r="C592" s="49"/>
      <c r="D592" s="12"/>
      <c r="E592" s="13"/>
      <c r="F592" s="89"/>
    </row>
    <row r="593" spans="1:6" x14ac:dyDescent="0.25">
      <c r="A593" s="12"/>
      <c r="B593" s="50" t="s">
        <v>9</v>
      </c>
      <c r="C593" s="49" t="s">
        <v>235</v>
      </c>
      <c r="D593" s="12">
        <v>203</v>
      </c>
      <c r="E593" s="13"/>
      <c r="F593" s="89"/>
    </row>
    <row r="594" spans="1:6" x14ac:dyDescent="0.25">
      <c r="A594" s="12">
        <f>+A592+1</f>
        <v>249</v>
      </c>
      <c r="B594" s="27" t="s">
        <v>249</v>
      </c>
      <c r="C594" s="49"/>
      <c r="D594" s="12"/>
      <c r="E594" s="13"/>
      <c r="F594" s="89"/>
    </row>
    <row r="595" spans="1:6" ht="16.5" thickBot="1" x14ac:dyDescent="0.3">
      <c r="A595" s="12"/>
      <c r="B595" s="50" t="s">
        <v>9</v>
      </c>
      <c r="C595" s="49" t="s">
        <v>235</v>
      </c>
      <c r="D595" s="12">
        <v>120</v>
      </c>
      <c r="E595" s="13"/>
      <c r="F595" s="89"/>
    </row>
    <row r="596" spans="1:6" ht="16.5" thickBot="1" x14ac:dyDescent="0.3">
      <c r="A596" s="177" t="str">
        <f>+"TOTAL "&amp;B583</f>
        <v>TOTAL P/ LOT : PEINTURE</v>
      </c>
      <c r="B596" s="178"/>
      <c r="C596" s="178"/>
      <c r="D596" s="178"/>
      <c r="E596" s="179"/>
      <c r="F596" s="94">
        <f>SUM(F583:F595)</f>
        <v>0</v>
      </c>
    </row>
    <row r="597" spans="1:6" x14ac:dyDescent="0.25">
      <c r="A597" s="54"/>
      <c r="B597" s="7" t="s">
        <v>339</v>
      </c>
      <c r="C597" s="54"/>
      <c r="D597" s="83"/>
      <c r="E597" s="85"/>
      <c r="F597" s="96"/>
    </row>
    <row r="598" spans="1:6" x14ac:dyDescent="0.25">
      <c r="A598" s="12">
        <f>+A594+1</f>
        <v>250</v>
      </c>
      <c r="B598" s="27" t="s">
        <v>250</v>
      </c>
      <c r="C598" s="49"/>
      <c r="D598" s="84"/>
      <c r="E598" s="84"/>
      <c r="F598" s="97"/>
    </row>
    <row r="599" spans="1:6" x14ac:dyDescent="0.25">
      <c r="A599" s="12"/>
      <c r="B599" s="14" t="s">
        <v>7</v>
      </c>
      <c r="C599" s="49" t="s">
        <v>0</v>
      </c>
      <c r="D599" s="13">
        <v>50</v>
      </c>
      <c r="E599" s="13"/>
      <c r="F599" s="89"/>
    </row>
    <row r="600" spans="1:6" x14ac:dyDescent="0.25">
      <c r="A600" s="12">
        <f>+A598+1</f>
        <v>251</v>
      </c>
      <c r="B600" s="27" t="s">
        <v>251</v>
      </c>
      <c r="C600" s="49"/>
      <c r="D600" s="13"/>
      <c r="E600" s="13"/>
      <c r="F600" s="89"/>
    </row>
    <row r="601" spans="1:6" x14ac:dyDescent="0.25">
      <c r="A601" s="12"/>
      <c r="B601" s="50" t="s">
        <v>9</v>
      </c>
      <c r="C601" s="12" t="s">
        <v>1</v>
      </c>
      <c r="D601" s="13">
        <v>282</v>
      </c>
      <c r="E601" s="13"/>
      <c r="F601" s="89"/>
    </row>
    <row r="602" spans="1:6" x14ac:dyDescent="0.25">
      <c r="A602" s="12">
        <f>+A600+1</f>
        <v>252</v>
      </c>
      <c r="B602" s="27" t="s">
        <v>252</v>
      </c>
      <c r="C602" s="49"/>
      <c r="D602" s="13"/>
      <c r="E602" s="13"/>
      <c r="F602" s="89"/>
    </row>
    <row r="603" spans="1:6" x14ac:dyDescent="0.25">
      <c r="A603" s="12"/>
      <c r="B603" s="14" t="s">
        <v>55</v>
      </c>
      <c r="C603" s="49" t="s">
        <v>2</v>
      </c>
      <c r="D603" s="13">
        <v>15</v>
      </c>
      <c r="E603" s="13"/>
      <c r="F603" s="89"/>
    </row>
    <row r="604" spans="1:6" x14ac:dyDescent="0.25">
      <c r="A604" s="12">
        <f>+A602+1</f>
        <v>253</v>
      </c>
      <c r="B604" s="27" t="s">
        <v>265</v>
      </c>
      <c r="C604" s="49"/>
      <c r="D604" s="13"/>
      <c r="E604" s="13"/>
      <c r="F604" s="89"/>
    </row>
    <row r="605" spans="1:6" x14ac:dyDescent="0.25">
      <c r="A605" s="12"/>
      <c r="B605" s="14" t="s">
        <v>55</v>
      </c>
      <c r="C605" s="49" t="s">
        <v>2</v>
      </c>
      <c r="D605" s="13">
        <v>5</v>
      </c>
      <c r="E605" s="13"/>
      <c r="F605" s="89"/>
    </row>
    <row r="606" spans="1:6" x14ac:dyDescent="0.25">
      <c r="A606" s="12">
        <f>+A604+1</f>
        <v>254</v>
      </c>
      <c r="B606" s="27" t="s">
        <v>253</v>
      </c>
      <c r="C606" s="49"/>
      <c r="D606" s="13"/>
      <c r="E606" s="13"/>
      <c r="F606" s="89"/>
    </row>
    <row r="607" spans="1:6" x14ac:dyDescent="0.25">
      <c r="A607" s="12"/>
      <c r="B607" s="14" t="s">
        <v>55</v>
      </c>
      <c r="C607" s="49" t="s">
        <v>2</v>
      </c>
      <c r="D607" s="13">
        <v>5</v>
      </c>
      <c r="E607" s="13"/>
      <c r="F607" s="89"/>
    </row>
    <row r="608" spans="1:6" x14ac:dyDescent="0.25">
      <c r="A608" s="12">
        <f>+A606+1</f>
        <v>255</v>
      </c>
      <c r="B608" s="27" t="s">
        <v>254</v>
      </c>
      <c r="C608" s="49"/>
      <c r="D608" s="13"/>
      <c r="E608" s="13"/>
      <c r="F608" s="89"/>
    </row>
    <row r="609" spans="1:11" x14ac:dyDescent="0.25">
      <c r="A609" s="12"/>
      <c r="B609" s="14" t="s">
        <v>55</v>
      </c>
      <c r="C609" s="49" t="s">
        <v>2</v>
      </c>
      <c r="D609" s="13">
        <v>5</v>
      </c>
      <c r="E609" s="13"/>
      <c r="F609" s="89"/>
    </row>
    <row r="610" spans="1:11" x14ac:dyDescent="0.25">
      <c r="A610" s="12">
        <f>+A608+1</f>
        <v>256</v>
      </c>
      <c r="B610" s="27" t="s">
        <v>261</v>
      </c>
      <c r="C610" s="49"/>
      <c r="D610" s="13"/>
      <c r="E610" s="13"/>
      <c r="F610" s="89"/>
    </row>
    <row r="611" spans="1:11" x14ac:dyDescent="0.25">
      <c r="A611" s="12"/>
      <c r="B611" s="14" t="s">
        <v>55</v>
      </c>
      <c r="C611" s="49" t="s">
        <v>2</v>
      </c>
      <c r="D611" s="13">
        <v>5</v>
      </c>
      <c r="E611" s="13"/>
      <c r="F611" s="89"/>
    </row>
    <row r="612" spans="1:11" x14ac:dyDescent="0.25">
      <c r="A612" s="12">
        <f>+A610+1</f>
        <v>257</v>
      </c>
      <c r="B612" s="69" t="s">
        <v>255</v>
      </c>
      <c r="C612" s="49"/>
      <c r="D612" s="13"/>
      <c r="E612" s="13"/>
      <c r="F612" s="89"/>
    </row>
    <row r="613" spans="1:11" x14ac:dyDescent="0.25">
      <c r="A613" s="12"/>
      <c r="B613" s="14" t="s">
        <v>55</v>
      </c>
      <c r="C613" s="49" t="s">
        <v>2</v>
      </c>
      <c r="D613" s="13">
        <v>5</v>
      </c>
      <c r="E613" s="13"/>
      <c r="F613" s="89"/>
    </row>
    <row r="614" spans="1:11" x14ac:dyDescent="0.25">
      <c r="A614" s="12">
        <f>+A612+1</f>
        <v>258</v>
      </c>
      <c r="B614" s="69" t="s">
        <v>256</v>
      </c>
      <c r="C614" s="49"/>
      <c r="D614" s="13"/>
      <c r="E614" s="13"/>
      <c r="F614" s="89"/>
    </row>
    <row r="615" spans="1:11" x14ac:dyDescent="0.25">
      <c r="A615" s="12"/>
      <c r="B615" s="14" t="s">
        <v>55</v>
      </c>
      <c r="C615" s="49" t="s">
        <v>2</v>
      </c>
      <c r="D615" s="13">
        <v>5</v>
      </c>
      <c r="E615" s="13"/>
      <c r="F615" s="89"/>
    </row>
    <row r="616" spans="1:11" x14ac:dyDescent="0.25">
      <c r="A616" s="12">
        <f>+A614+1</f>
        <v>259</v>
      </c>
      <c r="B616" s="69" t="s">
        <v>257</v>
      </c>
      <c r="C616" s="49"/>
      <c r="D616" s="13"/>
      <c r="E616" s="13"/>
      <c r="F616" s="89"/>
    </row>
    <row r="617" spans="1:11" x14ac:dyDescent="0.25">
      <c r="A617" s="12"/>
      <c r="B617" s="14" t="s">
        <v>55</v>
      </c>
      <c r="C617" s="49" t="s">
        <v>2</v>
      </c>
      <c r="D617" s="13">
        <v>10</v>
      </c>
      <c r="E617" s="13"/>
      <c r="F617" s="89"/>
    </row>
    <row r="618" spans="1:11" x14ac:dyDescent="0.25">
      <c r="A618" s="12">
        <f>+A616+1</f>
        <v>260</v>
      </c>
      <c r="B618" s="69" t="s">
        <v>258</v>
      </c>
      <c r="C618" s="49"/>
      <c r="D618" s="84"/>
      <c r="E618" s="130"/>
      <c r="F618" s="97"/>
    </row>
    <row r="619" spans="1:11" x14ac:dyDescent="0.25">
      <c r="A619" s="12"/>
      <c r="B619" s="14" t="s">
        <v>218</v>
      </c>
      <c r="C619" s="12" t="s">
        <v>30</v>
      </c>
      <c r="D619" s="13">
        <v>55</v>
      </c>
      <c r="E619" s="13"/>
      <c r="F619" s="89"/>
    </row>
    <row r="620" spans="1:11" x14ac:dyDescent="0.25">
      <c r="A620" s="12">
        <f>+A618+1</f>
        <v>261</v>
      </c>
      <c r="B620" s="69" t="s">
        <v>259</v>
      </c>
      <c r="C620" s="49"/>
      <c r="D620" s="84"/>
      <c r="E620" s="130"/>
      <c r="F620" s="97"/>
    </row>
    <row r="621" spans="1:11" x14ac:dyDescent="0.25">
      <c r="A621" s="12"/>
      <c r="B621" s="14" t="s">
        <v>218</v>
      </c>
      <c r="C621" s="12" t="s">
        <v>30</v>
      </c>
      <c r="D621" s="13">
        <v>15</v>
      </c>
      <c r="E621" s="13"/>
      <c r="F621" s="89"/>
    </row>
    <row r="622" spans="1:11" ht="31.5" x14ac:dyDescent="0.25">
      <c r="A622" s="12">
        <f>+A620+1</f>
        <v>262</v>
      </c>
      <c r="B622" s="70" t="s">
        <v>260</v>
      </c>
      <c r="C622" s="49"/>
      <c r="D622" s="84"/>
      <c r="E622" s="130"/>
      <c r="F622" s="97"/>
    </row>
    <row r="623" spans="1:11" ht="16.5" thickBot="1" x14ac:dyDescent="0.3">
      <c r="A623" s="41"/>
      <c r="B623" s="14" t="s">
        <v>7</v>
      </c>
      <c r="C623" s="49" t="s">
        <v>0</v>
      </c>
      <c r="D623" s="26">
        <f>107-32</f>
        <v>75</v>
      </c>
      <c r="E623" s="26"/>
      <c r="F623" s="98"/>
    </row>
    <row r="624" spans="1:11" ht="16.5" thickBot="1" x14ac:dyDescent="0.3">
      <c r="A624" s="177" t="str">
        <f>+"TOTAL "&amp;B597</f>
        <v>TOTAL Q/ LOT :AMENAGEMENT EXTERIEUR</v>
      </c>
      <c r="B624" s="178"/>
      <c r="C624" s="178"/>
      <c r="D624" s="178"/>
      <c r="E624" s="179"/>
      <c r="F624" s="94">
        <f>SUM(F597:F623)</f>
        <v>0</v>
      </c>
      <c r="H624"/>
      <c r="I624"/>
      <c r="J624"/>
      <c r="K624"/>
    </row>
    <row r="625" spans="1:12" x14ac:dyDescent="0.25">
      <c r="E625" s="86"/>
      <c r="F625" s="99"/>
      <c r="H625"/>
      <c r="I625"/>
      <c r="J625"/>
      <c r="K625"/>
    </row>
    <row r="626" spans="1:12" x14ac:dyDescent="0.25">
      <c r="A626" s="55"/>
      <c r="B626" s="3"/>
      <c r="C626" s="55"/>
      <c r="D626" s="3"/>
      <c r="E626" s="56"/>
      <c r="F626" s="99"/>
      <c r="H626"/>
      <c r="I626"/>
      <c r="J626"/>
      <c r="K626"/>
    </row>
    <row r="627" spans="1:12" ht="16.5" thickBot="1" x14ac:dyDescent="0.3">
      <c r="A627" s="180" t="s">
        <v>20</v>
      </c>
      <c r="B627" s="180"/>
      <c r="C627" s="180"/>
      <c r="D627" s="180"/>
      <c r="E627" s="180"/>
      <c r="F627" s="99"/>
      <c r="H627"/>
      <c r="I627"/>
      <c r="J627"/>
      <c r="K627"/>
    </row>
    <row r="628" spans="1:12" ht="16.5" thickBot="1" x14ac:dyDescent="0.3">
      <c r="A628" s="55"/>
      <c r="B628" s="170" t="str">
        <f>+A73</f>
        <v xml:space="preserve">TOTAL A/ LOT : GROS ŒUVRES </v>
      </c>
      <c r="C628" s="171"/>
      <c r="D628" s="172"/>
      <c r="E628" s="173"/>
      <c r="F628" s="174"/>
      <c r="H628"/>
      <c r="I628"/>
      <c r="J628"/>
      <c r="K628"/>
    </row>
    <row r="629" spans="1:12" ht="16.5" thickBot="1" x14ac:dyDescent="0.3">
      <c r="A629" s="55"/>
      <c r="B629" s="170" t="str">
        <f>+A93</f>
        <v xml:space="preserve">TOTAL B/ LOT REVETEMENTS </v>
      </c>
      <c r="C629" s="171"/>
      <c r="D629" s="172"/>
      <c r="E629" s="173"/>
      <c r="F629" s="174"/>
      <c r="H629"/>
      <c r="I629"/>
      <c r="J629"/>
      <c r="K629"/>
    </row>
    <row r="630" spans="1:12" ht="16.5" thickBot="1" x14ac:dyDescent="0.3">
      <c r="A630" s="55"/>
      <c r="B630" s="181" t="str">
        <f>A135</f>
        <v>TOTAL C/ MENUISERIES BOIS, ALUMINUIM ET METALLIQUE</v>
      </c>
      <c r="C630" s="182"/>
      <c r="D630" s="183"/>
      <c r="E630" s="173"/>
      <c r="F630" s="174"/>
      <c r="H630"/>
      <c r="I630"/>
      <c r="J630"/>
      <c r="K630"/>
    </row>
    <row r="631" spans="1:12" ht="16.5" thickBot="1" x14ac:dyDescent="0.3">
      <c r="A631" s="55"/>
      <c r="B631" s="170" t="str">
        <f>+A141</f>
        <v>TOTAL D/ FAUX PLAFONDS</v>
      </c>
      <c r="C631" s="171"/>
      <c r="D631" s="172"/>
      <c r="E631" s="173"/>
      <c r="F631" s="174"/>
      <c r="H631"/>
      <c r="I631"/>
      <c r="J631"/>
      <c r="K631"/>
    </row>
    <row r="632" spans="1:12" ht="16.5" thickBot="1" x14ac:dyDescent="0.3">
      <c r="A632" s="55"/>
      <c r="B632" s="170" t="str">
        <f>+A171</f>
        <v>TOTAL E/ LOT : POSTE DE TRANSFORMATION MT/BT</v>
      </c>
      <c r="C632" s="171"/>
      <c r="D632" s="172"/>
      <c r="E632" s="173"/>
      <c r="F632" s="174"/>
      <c r="H632"/>
      <c r="I632"/>
      <c r="J632"/>
      <c r="K632"/>
      <c r="L632" s="129"/>
    </row>
    <row r="633" spans="1:12" ht="16.5" thickBot="1" x14ac:dyDescent="0.3">
      <c r="A633" s="55"/>
      <c r="B633" s="170" t="str">
        <f>+A191</f>
        <v>TOTAL F/ LOT : GROUPE ELECTROGENE</v>
      </c>
      <c r="C633" s="171"/>
      <c r="D633" s="172"/>
      <c r="E633" s="173"/>
      <c r="F633" s="174"/>
      <c r="H633"/>
      <c r="I633"/>
      <c r="J633"/>
      <c r="K633"/>
    </row>
    <row r="634" spans="1:12" ht="16.5" thickBot="1" x14ac:dyDescent="0.3">
      <c r="A634" s="55"/>
      <c r="B634" s="170" t="str">
        <f>+A347</f>
        <v>TOTAL G/ LOT : ELECTRICITE COURANT FORT</v>
      </c>
      <c r="C634" s="171"/>
      <c r="D634" s="172"/>
      <c r="E634" s="173"/>
      <c r="F634" s="174"/>
      <c r="H634"/>
      <c r="I634"/>
      <c r="J634"/>
      <c r="K634"/>
    </row>
    <row r="635" spans="1:12" ht="16.5" thickBot="1" x14ac:dyDescent="0.3">
      <c r="A635" s="55"/>
      <c r="B635" s="170" t="str">
        <f>+A361</f>
        <v xml:space="preserve">TOTAL H/ LOT : SYSTÈME DE VIDEOSURVEILLENCE ET CONTRÔLE D'ACCES </v>
      </c>
      <c r="C635" s="171"/>
      <c r="D635" s="172"/>
      <c r="E635" s="173"/>
      <c r="F635" s="174"/>
      <c r="H635"/>
      <c r="I635"/>
      <c r="J635"/>
      <c r="K635"/>
    </row>
    <row r="636" spans="1:12" ht="16.5" thickBot="1" x14ac:dyDescent="0.3">
      <c r="A636" s="55"/>
      <c r="B636" s="170" t="str">
        <f>+A381</f>
        <v>TOTAL I/ LOT : DETECTION INCENDIE</v>
      </c>
      <c r="C636" s="171"/>
      <c r="D636" s="172"/>
      <c r="E636" s="173"/>
      <c r="F636" s="174"/>
      <c r="H636"/>
      <c r="I636"/>
      <c r="J636"/>
      <c r="K636"/>
    </row>
    <row r="637" spans="1:12" ht="16.5" thickBot="1" x14ac:dyDescent="0.3">
      <c r="A637" s="55"/>
      <c r="B637" s="170" t="str">
        <f>+A419</f>
        <v>TOTAL J/ LOT :  INFORMATIQUE ET TELEPHONIE</v>
      </c>
      <c r="C637" s="171"/>
      <c r="D637" s="172"/>
      <c r="E637" s="173"/>
      <c r="F637" s="174"/>
      <c r="H637"/>
      <c r="I637"/>
      <c r="J637"/>
      <c r="K637"/>
    </row>
    <row r="638" spans="1:12" ht="16.5" thickBot="1" x14ac:dyDescent="0.3">
      <c r="A638" s="55"/>
      <c r="B638" s="170" t="str">
        <f>+A441</f>
        <v>TOTAL K/ LOT :  SYSTÈME D'EXTINCTION AUTOMATIQUE DE LOCAL TECHNIQUE</v>
      </c>
      <c r="C638" s="171"/>
      <c r="D638" s="172"/>
      <c r="E638" s="173"/>
      <c r="F638" s="174"/>
      <c r="H638"/>
      <c r="I638"/>
      <c r="J638"/>
      <c r="K638"/>
    </row>
    <row r="639" spans="1:12" ht="16.5" thickBot="1" x14ac:dyDescent="0.3">
      <c r="A639" s="55"/>
      <c r="B639" s="170" t="str">
        <f>+A527</f>
        <v>TOTAL L/ LOT :  PLOMBERIE - SANITAIRE - PROTECTION INCENDIE</v>
      </c>
      <c r="C639" s="171"/>
      <c r="D639" s="172"/>
      <c r="E639" s="173"/>
      <c r="F639" s="174"/>
      <c r="H639"/>
      <c r="I639"/>
      <c r="J639"/>
      <c r="K639"/>
    </row>
    <row r="640" spans="1:12" ht="16.5" thickBot="1" x14ac:dyDescent="0.3">
      <c r="A640" s="55"/>
      <c r="B640" s="170" t="str">
        <f>+A570</f>
        <v>TOTAL M/ LOT : CLIMATISATION ET VENTILATION</v>
      </c>
      <c r="C640" s="171"/>
      <c r="D640" s="172"/>
      <c r="E640" s="173"/>
      <c r="F640" s="174"/>
      <c r="H640"/>
      <c r="I640"/>
      <c r="J640"/>
      <c r="K640"/>
    </row>
    <row r="641" spans="1:11" ht="16.5" thickBot="1" x14ac:dyDescent="0.3">
      <c r="A641" s="55"/>
      <c r="B641" s="170" t="str">
        <f>+A578</f>
        <v>TOTAL N/ LOT : BRANCHEMENT DIVERS</v>
      </c>
      <c r="C641" s="171"/>
      <c r="D641" s="172"/>
      <c r="E641" s="173"/>
      <c r="F641" s="174"/>
      <c r="H641"/>
      <c r="I641"/>
      <c r="J641"/>
      <c r="K641"/>
    </row>
    <row r="642" spans="1:11" ht="16.5" thickBot="1" x14ac:dyDescent="0.3">
      <c r="A642" s="55"/>
      <c r="B642" s="170" t="str">
        <f>+A582</f>
        <v>TOTAL O/ LOT : ASCENSEUR</v>
      </c>
      <c r="C642" s="171"/>
      <c r="D642" s="172"/>
      <c r="E642" s="173"/>
      <c r="F642" s="174"/>
      <c r="H642"/>
      <c r="I642"/>
      <c r="J642"/>
      <c r="K642"/>
    </row>
    <row r="643" spans="1:11" ht="16.5" thickBot="1" x14ac:dyDescent="0.3">
      <c r="A643" s="55"/>
      <c r="B643" s="170" t="str">
        <f>+A596</f>
        <v>TOTAL P/ LOT : PEINTURE</v>
      </c>
      <c r="C643" s="171"/>
      <c r="D643" s="172"/>
      <c r="E643" s="173"/>
      <c r="F643" s="174"/>
      <c r="H643"/>
      <c r="I643"/>
      <c r="J643"/>
      <c r="K643"/>
    </row>
    <row r="644" spans="1:11" ht="16.5" thickBot="1" x14ac:dyDescent="0.3">
      <c r="A644" s="55"/>
      <c r="B644" s="170" t="str">
        <f>+A624</f>
        <v>TOTAL Q/ LOT :AMENAGEMENT EXTERIEUR</v>
      </c>
      <c r="C644" s="171"/>
      <c r="D644" s="172"/>
      <c r="E644" s="173"/>
      <c r="F644" s="174"/>
      <c r="H644"/>
      <c r="I644"/>
      <c r="J644"/>
      <c r="K644"/>
    </row>
    <row r="645" spans="1:11" ht="16.5" thickBot="1" x14ac:dyDescent="0.3">
      <c r="A645" s="55"/>
      <c r="B645" s="43"/>
      <c r="C645" s="3"/>
      <c r="D645" s="56"/>
      <c r="E645" s="57"/>
      <c r="F645" s="99"/>
      <c r="H645"/>
      <c r="I645"/>
      <c r="J645"/>
      <c r="K645"/>
    </row>
    <row r="646" spans="1:11" ht="16.5" thickBot="1" x14ac:dyDescent="0.3">
      <c r="A646" s="55"/>
      <c r="B646" s="58" t="s">
        <v>225</v>
      </c>
      <c r="C646" s="59"/>
      <c r="D646" s="60"/>
      <c r="E646" s="175"/>
      <c r="F646" s="176"/>
      <c r="H646"/>
      <c r="I646"/>
    </row>
    <row r="647" spans="1:11" ht="16.5" thickBot="1" x14ac:dyDescent="0.3">
      <c r="A647" s="55"/>
      <c r="B647" s="61" t="s">
        <v>226</v>
      </c>
      <c r="C647" s="62"/>
      <c r="D647" s="63"/>
      <c r="E647" s="166"/>
      <c r="F647" s="167"/>
    </row>
    <row r="648" spans="1:11" ht="16.5" thickBot="1" x14ac:dyDescent="0.3">
      <c r="A648" s="64"/>
      <c r="B648" s="65" t="s">
        <v>227</v>
      </c>
      <c r="C648" s="66"/>
      <c r="D648" s="67"/>
      <c r="E648" s="168"/>
      <c r="F648" s="169"/>
      <c r="H648" s="68"/>
      <c r="I648" s="68"/>
    </row>
    <row r="649" spans="1:11" x14ac:dyDescent="0.25">
      <c r="F649" s="99"/>
      <c r="G649" s="68"/>
    </row>
    <row r="652" spans="1:11" x14ac:dyDescent="0.25">
      <c r="H652" s="68"/>
    </row>
  </sheetData>
  <mergeCells count="64">
    <mergeCell ref="A527:E527"/>
    <mergeCell ref="A570:E570"/>
    <mergeCell ref="A582:E582"/>
    <mergeCell ref="A361:E361"/>
    <mergeCell ref="A381:E381"/>
    <mergeCell ref="A419:E419"/>
    <mergeCell ref="A441:E441"/>
    <mergeCell ref="B348:C348"/>
    <mergeCell ref="A93:E93"/>
    <mergeCell ref="A141:E141"/>
    <mergeCell ref="A171:E171"/>
    <mergeCell ref="A191:E191"/>
    <mergeCell ref="A347:E347"/>
    <mergeCell ref="A135:E135"/>
    <mergeCell ref="A73:E73"/>
    <mergeCell ref="A2:F2"/>
    <mergeCell ref="A3:F3"/>
    <mergeCell ref="A5:A6"/>
    <mergeCell ref="B5:B6"/>
    <mergeCell ref="C5:C6"/>
    <mergeCell ref="D5:D6"/>
    <mergeCell ref="E5:E6"/>
    <mergeCell ref="F5:F6"/>
    <mergeCell ref="A596:E596"/>
    <mergeCell ref="A624:E624"/>
    <mergeCell ref="A578:E578"/>
    <mergeCell ref="B639:D639"/>
    <mergeCell ref="E639:F639"/>
    <mergeCell ref="B638:D638"/>
    <mergeCell ref="E638:F638"/>
    <mergeCell ref="E629:F629"/>
    <mergeCell ref="E630:F630"/>
    <mergeCell ref="A627:E627"/>
    <mergeCell ref="B628:D628"/>
    <mergeCell ref="E628:F628"/>
    <mergeCell ref="B629:D629"/>
    <mergeCell ref="B630:D630"/>
    <mergeCell ref="B640:D640"/>
    <mergeCell ref="E640:F64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E647:F647"/>
    <mergeCell ref="E648:F648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E646:F646"/>
  </mergeCells>
  <conditionalFormatting sqref="A9:A10 A584:A596">
    <cfRule type="expression" dxfId="53" priority="26">
      <formula>AND(#REF!&lt;&gt;0)</formula>
    </cfRule>
  </conditionalFormatting>
  <conditionalFormatting sqref="A12:A13 A598:A624">
    <cfRule type="expression" dxfId="52" priority="493">
      <formula>AND(#REF!&lt;&gt;0)</formula>
    </cfRule>
  </conditionalFormatting>
  <conditionalFormatting sqref="A15:A16">
    <cfRule type="expression" dxfId="51" priority="468">
      <formula>AND(#REF!&lt;&gt;0)</formula>
    </cfRule>
  </conditionalFormatting>
  <conditionalFormatting sqref="A18">
    <cfRule type="expression" dxfId="50" priority="443">
      <formula>AND(#REF!&lt;&gt;0)</formula>
    </cfRule>
  </conditionalFormatting>
  <conditionalFormatting sqref="A20:A21">
    <cfRule type="expression" dxfId="49" priority="448">
      <formula>AND(#REF!&lt;&gt;0)</formula>
    </cfRule>
  </conditionalFormatting>
  <conditionalFormatting sqref="A50">
    <cfRule type="expression" dxfId="48" priority="428">
      <formula>AND(#REF!&lt;&gt;0)</formula>
    </cfRule>
  </conditionalFormatting>
  <conditionalFormatting sqref="A53">
    <cfRule type="expression" dxfId="47" priority="423">
      <formula>AND(#REF!&lt;&gt;0)</formula>
    </cfRule>
  </conditionalFormatting>
  <conditionalFormatting sqref="A55">
    <cfRule type="expression" dxfId="46" priority="418">
      <formula>AND(#REF!&lt;&gt;0)</formula>
    </cfRule>
  </conditionalFormatting>
  <conditionalFormatting sqref="A58">
    <cfRule type="expression" dxfId="45" priority="388">
      <formula>AND(#REF!&lt;&gt;0)</formula>
    </cfRule>
  </conditionalFormatting>
  <conditionalFormatting sqref="A60">
    <cfRule type="expression" dxfId="44" priority="383">
      <formula>AND(#REF!&lt;&gt;0)</formula>
    </cfRule>
  </conditionalFormatting>
  <conditionalFormatting sqref="A63">
    <cfRule type="expression" dxfId="43" priority="373">
      <formula>AND(#REF!&lt;&gt;0)</formula>
    </cfRule>
  </conditionalFormatting>
  <conditionalFormatting sqref="A65 A67">
    <cfRule type="expression" dxfId="42" priority="368">
      <formula>AND(#REF!&lt;&gt;0)</formula>
    </cfRule>
  </conditionalFormatting>
  <conditionalFormatting sqref="A70">
    <cfRule type="expression" dxfId="41" priority="343">
      <formula>AND(#REF!&lt;&gt;0)</formula>
    </cfRule>
  </conditionalFormatting>
  <conditionalFormatting sqref="A72:A75">
    <cfRule type="expression" dxfId="40" priority="247">
      <formula>AND(#REF!&lt;&gt;0)</formula>
    </cfRule>
  </conditionalFormatting>
  <conditionalFormatting sqref="A92:A95">
    <cfRule type="expression" dxfId="39" priority="285">
      <formula>AND(#REF!&lt;&gt;0)</formula>
    </cfRule>
  </conditionalFormatting>
  <conditionalFormatting sqref="A110 A119 A121 A123">
    <cfRule type="expression" dxfId="38" priority="738">
      <formula>AND(#REF!&lt;&gt;0)</formula>
    </cfRule>
  </conditionalFormatting>
  <conditionalFormatting sqref="A112">
    <cfRule type="expression" dxfId="37" priority="170">
      <formula>AND(#REF!&lt;&gt;0)</formula>
    </cfRule>
  </conditionalFormatting>
  <conditionalFormatting sqref="A114">
    <cfRule type="expression" dxfId="36" priority="167">
      <formula>AND(#REF!&lt;&gt;0)</formula>
    </cfRule>
  </conditionalFormatting>
  <conditionalFormatting sqref="A116:A117">
    <cfRule type="expression" dxfId="35" priority="161">
      <formula>AND(#REF!&lt;&gt;0)</formula>
    </cfRule>
  </conditionalFormatting>
  <conditionalFormatting sqref="A125:A126 A128 A130 A132 A134:A136">
    <cfRule type="expression" dxfId="34" priority="280">
      <formula>AND(#REF!&lt;&gt;0)</formula>
    </cfRule>
  </conditionalFormatting>
  <conditionalFormatting sqref="A140:A142">
    <cfRule type="expression" dxfId="33" priority="15">
      <formula>AND(#REF!&lt;&gt;0)</formula>
    </cfRule>
  </conditionalFormatting>
  <conditionalFormatting sqref="A144 A146 A148 A150 A152 A154 A156 A158 A160 A162 A164 A166 A170">
    <cfRule type="expression" dxfId="32" priority="14">
      <formula>AND(#REF!&lt;&gt;0)</formula>
    </cfRule>
  </conditionalFormatting>
  <conditionalFormatting sqref="A168">
    <cfRule type="expression" dxfId="31" priority="1">
      <formula>AND(#REF!&lt;&gt;0)</formula>
    </cfRule>
  </conditionalFormatting>
  <conditionalFormatting sqref="A172">
    <cfRule type="expression" dxfId="30" priority="13">
      <formula>AND(#REF!&lt;&gt;0)</formula>
    </cfRule>
  </conditionalFormatting>
  <conditionalFormatting sqref="A174 A176 A178 A180 A182 A184 A186 A188">
    <cfRule type="expression" dxfId="29" priority="12">
      <formula>AND(#REF!&lt;&gt;0)</formula>
    </cfRule>
  </conditionalFormatting>
  <conditionalFormatting sqref="A190:A195">
    <cfRule type="expression" dxfId="28" priority="5">
      <formula>AND(#REF!&lt;&gt;0)</formula>
    </cfRule>
  </conditionalFormatting>
  <conditionalFormatting sqref="A197">
    <cfRule type="expression" dxfId="27" priority="10">
      <formula>AND(#REF!&lt;&gt;0)</formula>
    </cfRule>
  </conditionalFormatting>
  <conditionalFormatting sqref="A199:A578">
    <cfRule type="expression" dxfId="26" priority="3">
      <formula>AND(#REF!&lt;&gt;0)</formula>
    </cfRule>
  </conditionalFormatting>
  <conditionalFormatting sqref="A580:A582">
    <cfRule type="expression" dxfId="25" priority="18">
      <formula>AND(#REF!&lt;&gt;0)</formula>
    </cfRule>
  </conditionalFormatting>
  <conditionalFormatting sqref="C8:C9 C76:C92">
    <cfRule type="expression" dxfId="24" priority="27">
      <formula>#REF!&gt;=1.25*#REF!</formula>
    </cfRule>
  </conditionalFormatting>
  <conditionalFormatting sqref="C11:C12 C14:C15 C49:C50 C57:C60 C69:C72">
    <cfRule type="expression" dxfId="23" priority="474">
      <formula>#REF!&gt;=1.25*#REF!</formula>
    </cfRule>
  </conditionalFormatting>
  <conditionalFormatting sqref="C17:C21">
    <cfRule type="expression" dxfId="22" priority="439">
      <formula>#REF!&gt;=1.25*#REF!</formula>
    </cfRule>
  </conditionalFormatting>
  <conditionalFormatting sqref="C24">
    <cfRule type="expression" dxfId="21" priority="328">
      <formula>#REF!&gt;=1.25*#REF!</formula>
    </cfRule>
  </conditionalFormatting>
  <conditionalFormatting sqref="C26 C28 C33 C36 C38">
    <cfRule type="expression" dxfId="20" priority="545">
      <formula>#REF!&gt;=1.25*#REF!</formula>
    </cfRule>
  </conditionalFormatting>
  <conditionalFormatting sqref="C31 C41 C43 C45 C47">
    <cfRule type="expression" dxfId="19" priority="542">
      <formula>#REF!&gt;=1.25*#REF!</formula>
    </cfRule>
  </conditionalFormatting>
  <conditionalFormatting sqref="C52:C55">
    <cfRule type="expression" dxfId="18" priority="291">
      <formula>#REF!&gt;=1.25*#REF!</formula>
    </cfRule>
  </conditionalFormatting>
  <conditionalFormatting sqref="C62:C67">
    <cfRule type="expression" dxfId="17" priority="354">
      <formula>#REF!&gt;=1.25*#REF!</formula>
    </cfRule>
  </conditionalFormatting>
  <conditionalFormatting sqref="C97:C110">
    <cfRule type="expression" dxfId="16" priority="171">
      <formula>#REF!&gt;=1.25*#REF!</formula>
    </cfRule>
  </conditionalFormatting>
  <conditionalFormatting sqref="C112">
    <cfRule type="expression" dxfId="15" priority="168">
      <formula>#REF!&gt;=1.25*#REF!</formula>
    </cfRule>
  </conditionalFormatting>
  <conditionalFormatting sqref="C114">
    <cfRule type="expression" dxfId="14" priority="165">
      <formula>#REF!&gt;=1.25*#REF!</formula>
    </cfRule>
  </conditionalFormatting>
  <conditionalFormatting sqref="C116:C134">
    <cfRule type="expression" dxfId="13" priority="20">
      <formula>#REF!&gt;=1.25*#REF!</formula>
    </cfRule>
  </conditionalFormatting>
  <conditionalFormatting sqref="C136:C140">
    <cfRule type="expression" dxfId="12" priority="737">
      <formula>#REF!&gt;=1.25*#REF!</formula>
    </cfRule>
  </conditionalFormatting>
  <conditionalFormatting sqref="C142:C170">
    <cfRule type="expression" dxfId="11" priority="2">
      <formula>#REF!&gt;=1.25*#REF!</formula>
    </cfRule>
  </conditionalFormatting>
  <conditionalFormatting sqref="C172:C190">
    <cfRule type="expression" dxfId="10" priority="7">
      <formula>#REF!&gt;=1.25*#REF!</formula>
    </cfRule>
  </conditionalFormatting>
  <conditionalFormatting sqref="C192:C227 C232:C271">
    <cfRule type="expression" dxfId="9" priority="4">
      <formula>#REF!&gt;=1.25*#REF!</formula>
    </cfRule>
  </conditionalFormatting>
  <conditionalFormatting sqref="C229:C230">
    <cfRule type="expression" dxfId="8" priority="19">
      <formula>#REF!&gt;=1.25*#REF!</formula>
    </cfRule>
  </conditionalFormatting>
  <conditionalFormatting sqref="C273:C276 C278:C297 C299:C318 C320:C327 C329:C346 C362:C380 C442:C510 C512:C526 C528:C569">
    <cfRule type="expression" dxfId="7" priority="9">
      <formula>#REF!&gt;=1.25*#REF!</formula>
    </cfRule>
  </conditionalFormatting>
  <conditionalFormatting sqref="C349:C360">
    <cfRule type="expression" dxfId="6" priority="11">
      <formula>#REF!&gt;=1.25*#REF!</formula>
    </cfRule>
  </conditionalFormatting>
  <conditionalFormatting sqref="C382:C418">
    <cfRule type="expression" dxfId="5" priority="6">
      <formula>#REF!&gt;=1.25*#REF!</formula>
    </cfRule>
  </conditionalFormatting>
  <conditionalFormatting sqref="C420:C440">
    <cfRule type="expression" dxfId="4" priority="17">
      <formula>#REF!&gt;=1.25*#REF!</formula>
    </cfRule>
  </conditionalFormatting>
  <conditionalFormatting sqref="C571:C577">
    <cfRule type="expression" dxfId="3" priority="16">
      <formula>#REF!&gt;=1.25*#REF!</formula>
    </cfRule>
  </conditionalFormatting>
  <conditionalFormatting sqref="C580:C581">
    <cfRule type="expression" dxfId="2" priority="8">
      <formula>#REF!&gt;=1.25*#REF!</formula>
    </cfRule>
  </conditionalFormatting>
  <conditionalFormatting sqref="C584:C595">
    <cfRule type="expression" dxfId="1" priority="278">
      <formula>#REF!&gt;=1.25*#REF!</formula>
    </cfRule>
  </conditionalFormatting>
  <conditionalFormatting sqref="C598:C623">
    <cfRule type="expression" dxfId="0" priority="272">
      <formula>#REF!&gt;=1.25*#REF!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OUBNEG</dc:creator>
  <cp:lastModifiedBy>Laaouane, Asmae</cp:lastModifiedBy>
  <cp:lastPrinted>2020-10-08T14:01:50Z</cp:lastPrinted>
  <dcterms:created xsi:type="dcterms:W3CDTF">2017-10-05T09:31:40Z</dcterms:created>
  <dcterms:modified xsi:type="dcterms:W3CDTF">2026-09-03T11:19:31Z</dcterms:modified>
</cp:coreProperties>
</file>