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B Prix &amp; CPS Modif\"/>
    </mc:Choice>
  </mc:AlternateContent>
  <xr:revisionPtr revIDLastSave="0" documentId="13_ncr:1_{8D79CA55-A0F5-42F0-9F71-D4C929F41EA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0 SALLE DE CLASSE  " sheetId="4" r:id="rId1"/>
  </sheets>
  <definedNames>
    <definedName name="_xlnm._FilterDatabase" localSheetId="0" hidden="1">'10 SALLE DE CLASSE  '!$A$10:$F$116</definedName>
    <definedName name="_xlnm.Print_Titles" localSheetId="0">'10 SALLE DE CLASSE  '!$10:$10</definedName>
    <definedName name="_xlnm.Print_Area" localSheetId="0">'10 SALLE DE CLASSE  '!$A$1:$F$116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1" i="4" l="1"/>
  <c r="B110" i="4"/>
  <c r="B107" i="4"/>
  <c r="F99" i="4"/>
  <c r="F100" i="4" s="1"/>
  <c r="D111" i="4" s="1"/>
  <c r="F96" i="4"/>
  <c r="F97" i="4" s="1"/>
  <c r="D110" i="4" s="1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6" i="4"/>
  <c r="F77" i="4" s="1"/>
  <c r="D108" i="4" s="1"/>
  <c r="F73" i="4"/>
  <c r="F72" i="4"/>
  <c r="F71" i="4"/>
  <c r="A71" i="4"/>
  <c r="A72" i="4" s="1"/>
  <c r="A73" i="4" s="1"/>
  <c r="A76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6" i="4" s="1"/>
  <c r="A99" i="4" s="1"/>
  <c r="F70" i="4"/>
  <c r="F67" i="4"/>
  <c r="F66" i="4"/>
  <c r="F65" i="4"/>
  <c r="F64" i="4"/>
  <c r="F60" i="4"/>
  <c r="F59" i="4"/>
  <c r="F58" i="4"/>
  <c r="F57" i="4"/>
  <c r="F54" i="4"/>
  <c r="F53" i="4"/>
  <c r="F52" i="4"/>
  <c r="F51" i="4"/>
  <c r="F48" i="4"/>
  <c r="F47" i="4"/>
  <c r="F46" i="4"/>
  <c r="F45" i="4"/>
  <c r="F43" i="4"/>
  <c r="F42" i="4"/>
  <c r="F39" i="4"/>
  <c r="F38" i="4"/>
  <c r="F36" i="4"/>
  <c r="F35" i="4"/>
  <c r="F34" i="4"/>
  <c r="F33" i="4"/>
  <c r="F31" i="4"/>
  <c r="F30" i="4"/>
  <c r="F29" i="4"/>
  <c r="F27" i="4"/>
  <c r="F26" i="4"/>
  <c r="F25" i="4"/>
  <c r="F23" i="4"/>
  <c r="F21" i="4"/>
  <c r="F20" i="4"/>
  <c r="F19" i="4"/>
  <c r="F18" i="4"/>
  <c r="F16" i="4"/>
  <c r="F15" i="4"/>
  <c r="F14" i="4"/>
  <c r="A14" i="4"/>
  <c r="A15" i="4" s="1"/>
  <c r="A16" i="4" s="1"/>
  <c r="A18" i="4" s="1"/>
  <c r="A19" i="4" s="1"/>
  <c r="A20" i="4" s="1"/>
  <c r="A21" i="4" s="1"/>
  <c r="A23" i="4" s="1"/>
  <c r="A25" i="4" s="1"/>
  <c r="A26" i="4" s="1"/>
  <c r="A27" i="4" s="1"/>
  <c r="A29" i="4" s="1"/>
  <c r="A30" i="4" s="1"/>
  <c r="A31" i="4" s="1"/>
  <c r="A33" i="4" s="1"/>
  <c r="A34" i="4" s="1"/>
  <c r="A35" i="4" s="1"/>
  <c r="A36" i="4" s="1"/>
  <c r="A38" i="4" s="1"/>
  <c r="A45" i="4" s="1"/>
  <c r="A46" i="4" s="1"/>
  <c r="A47" i="4" s="1"/>
  <c r="A48" i="4" s="1"/>
  <c r="A52" i="4" s="1"/>
  <c r="A53" i="4" s="1"/>
  <c r="A54" i="4" s="1"/>
  <c r="A57" i="4" s="1"/>
  <c r="A58" i="4" s="1"/>
  <c r="A59" i="4" s="1"/>
  <c r="A60" i="4" s="1"/>
  <c r="F13" i="4"/>
  <c r="F49" i="4" l="1"/>
  <c r="A64" i="4"/>
  <c r="A65" i="4" s="1"/>
  <c r="A66" i="4" s="1"/>
  <c r="A67" i="4" s="1"/>
  <c r="A39" i="4"/>
  <c r="F94" i="4"/>
  <c r="D109" i="4" s="1"/>
  <c r="F55" i="4"/>
  <c r="D104" i="4" s="1"/>
  <c r="F68" i="4"/>
  <c r="D106" i="4" s="1"/>
  <c r="F74" i="4"/>
  <c r="D107" i="4" s="1"/>
  <c r="F61" i="4"/>
  <c r="D105" i="4" s="1"/>
  <c r="D103" i="4" l="1"/>
  <c r="D112" i="4" s="1"/>
  <c r="D113" i="4" s="1"/>
  <c r="D114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B2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voir rapport geotechnique beton hydrofuge</t>
        </r>
      </text>
    </comment>
  </commentList>
</comments>
</file>

<file path=xl/sharedStrings.xml><?xml version="1.0" encoding="utf-8"?>
<sst xmlns="http://schemas.openxmlformats.org/spreadsheetml/2006/main" count="179" uniqueCount="116">
  <si>
    <t>N°</t>
  </si>
  <si>
    <t>Désignation Des Prestations</t>
  </si>
  <si>
    <t>Unité</t>
  </si>
  <si>
    <t xml:space="preserve">Quantité </t>
  </si>
  <si>
    <t xml:space="preserve">Prix Unitaire en DH ( hors TVA) </t>
  </si>
  <si>
    <t>Prix Total</t>
  </si>
  <si>
    <t xml:space="preserve">GROS ŒUVRES </t>
  </si>
  <si>
    <t>1- TERRASSEMENTS</t>
  </si>
  <si>
    <t xml:space="preserve">Fouilles en pleine masse  et decapage dans tout terrain y compris rocher </t>
  </si>
  <si>
    <t>Fouilles En Puits, en Tranchées, et en Rigoles dans tout terrain y compris rocher</t>
  </si>
  <si>
    <t>Mise en remblai ou évacuation à la décharge publique</t>
  </si>
  <si>
    <t>Remblai d'apport</t>
  </si>
  <si>
    <t>2- TRAVAUX EN FONDATION</t>
  </si>
  <si>
    <t xml:space="preserve">Béton de propreté </t>
  </si>
  <si>
    <t xml:space="preserve">Gros Béton </t>
  </si>
  <si>
    <t>beton cyclopeen</t>
  </si>
  <si>
    <t xml:space="preserve">Arase Etanche </t>
  </si>
  <si>
    <t>Le mètre carré</t>
  </si>
  <si>
    <t>3- DALLAGES</t>
  </si>
  <si>
    <t>Couche de GNF0/40 de 20cm sous dallage</t>
  </si>
  <si>
    <t>Forme en béton de 13cm d’épaisseur y compris aciers</t>
  </si>
  <si>
    <t xml:space="preserve">DALLAGE  PERIPHERIQUE Y COMPRIS ARMATURES </t>
  </si>
  <si>
    <t>BETON BANCHE POUR ESTRADE ET RAMPE</t>
  </si>
  <si>
    <t>4- BETON ARME EN FONDATION</t>
  </si>
  <si>
    <t>Béton pour B.A en fondations pour tout ouvrage</t>
  </si>
  <si>
    <t>Aciers à Haute adhérence pour BA en Fondations</t>
  </si>
  <si>
    <t>Kg</t>
  </si>
  <si>
    <t>Buse pour cable electrique De Diamètre 100mm En Pvc</t>
  </si>
  <si>
    <t>ml</t>
  </si>
  <si>
    <t>6- BETON ARME EN ELEVATION</t>
  </si>
  <si>
    <t>Béton pour BA en élévation pour tout ouvrage</t>
  </si>
  <si>
    <t>Aciers à Haute Adhérence en Elévation</t>
  </si>
  <si>
    <t>Plancher en corps creux épaisseur de 16+5 cm à 7cm</t>
  </si>
  <si>
    <t>Plancher en corps creux épaisseur de 25+5 cm à 7cm</t>
  </si>
  <si>
    <t>7- MAÇONNERIE</t>
  </si>
  <si>
    <t>Double cloison en briques creuses de toute épaisseur</t>
  </si>
  <si>
    <t>Cloison simple en briques creuses de 7cm</t>
  </si>
  <si>
    <t>8- ENDUITS</t>
  </si>
  <si>
    <t>DRESSAGE POUR PEINTURE GRIFFE</t>
  </si>
  <si>
    <t>Enduit intérieur au mortier de ciment</t>
  </si>
  <si>
    <t>9- DIVERS</t>
  </si>
  <si>
    <t>Dallettes en Béton armé</t>
  </si>
  <si>
    <t>Appuis de fenêtres</t>
  </si>
  <si>
    <t>Renformis en béton</t>
  </si>
  <si>
    <t>Couronnement d'acrotère y compris façon de larmier</t>
  </si>
  <si>
    <t>GROS ŒUVRES</t>
  </si>
  <si>
    <t>ETANCHEITE</t>
  </si>
  <si>
    <t>Forme de pente et chape de lissage y compris gorge pour solins</t>
  </si>
  <si>
    <t>Etancheité bicouche AUTOPROTEGEE</t>
  </si>
  <si>
    <t>Etanchéité des Reliefs en bicouche autoprotégée</t>
  </si>
  <si>
    <t>Gargouille en plomb de tous diamètres y compris crapaudine</t>
  </si>
  <si>
    <t>U</t>
  </si>
  <si>
    <t xml:space="preserve">Revêtement en MIGNONETTE LAVE </t>
  </si>
  <si>
    <t xml:space="preserve">Revêtement de sol en granito poli blanc ou teinte </t>
  </si>
  <si>
    <t xml:space="preserve">Marche et contre marche en granito poli blanc ou teinte </t>
  </si>
  <si>
    <t xml:space="preserve">MENUISERIE BOIS -ALUMINIUM-METALLIQUE </t>
  </si>
  <si>
    <t>Placard en bois</t>
  </si>
  <si>
    <t>Main Courante métallique</t>
  </si>
  <si>
    <t>Grilles de protection</t>
  </si>
  <si>
    <t>PEINTURE VITRERIE</t>
  </si>
  <si>
    <t>PEINTURE GRIFFE POUR MURS EXTERIEURS</t>
  </si>
  <si>
    <t>Peinture glycérophtalique laquée sur menuiserie bois</t>
  </si>
  <si>
    <t>Peinture glycérophtalique laquée sur menuiserie métallique</t>
  </si>
  <si>
    <t xml:space="preserve"> PEINTURE VITRERIE</t>
  </si>
  <si>
    <t>PLOMBERIE SANITAIRE</t>
  </si>
  <si>
    <t>ÉVACUATION ET DESCENTES EN PVC DIAMÈTRE 100</t>
  </si>
  <si>
    <t>ML</t>
  </si>
  <si>
    <t>ÉLECTRICITÉ/ LUSTRERIE</t>
  </si>
  <si>
    <t>BRANCHEMENT AU RESEAU ELECTRICITE EXISTANT Y/C REFECTION</t>
  </si>
  <si>
    <t>Ens</t>
  </si>
  <si>
    <t>CABLE D’ALIMENTATION  EN U1000 RO2V 3 X 10MM²</t>
  </si>
  <si>
    <t>TABLEAU DE PROTECTION TPS</t>
  </si>
  <si>
    <t>UN FOYER  LUMINEUX  VA ET VIENT</t>
  </si>
  <si>
    <t xml:space="preserve">UN FOYER  LUMINEUX  DOUBLE ALLUMAGE </t>
  </si>
  <si>
    <t>FOYERS SUPPLÉMENTAIRES</t>
  </si>
  <si>
    <t>PRISE DE COURANT 2x16A+T</t>
  </si>
  <si>
    <t>prise HDMI</t>
  </si>
  <si>
    <t>Hublot étanche</t>
  </si>
  <si>
    <t>APPLIQUE MURAL</t>
  </si>
  <si>
    <t xml:space="preserve">PROJECTEUR A LED 50W SUR SUPPORT  </t>
  </si>
  <si>
    <t xml:space="preserve">NEANT LED ENCASTRABLE 60X60 </t>
  </si>
  <si>
    <t>MISE A LA TERRE GÉNÉRALE</t>
  </si>
  <si>
    <t>PRISES INFORMATIQUE ET INTERNET</t>
  </si>
  <si>
    <t>BLOC AUTONOME 60 LM</t>
  </si>
  <si>
    <t>VIDEO-SURVEILLANCE</t>
  </si>
  <si>
    <t xml:space="preserve">tubage video surveillance </t>
  </si>
  <si>
    <t>PROTECTION ET DETECTION INCENDIE</t>
  </si>
  <si>
    <t>EXTINCTEUR DE 6KG DE POUDRE POLYVALENTE ABC</t>
  </si>
  <si>
    <t xml:space="preserve"> PROTECTION ET DETECTION INCENDIE</t>
  </si>
  <si>
    <t>RECAPITULATION</t>
  </si>
  <si>
    <t>REVETEMENTS DES SOLS ET MURS</t>
  </si>
  <si>
    <t>MENUISERIE BOIS -ALU-METALLIQUE</t>
  </si>
  <si>
    <t>PLOMBERIE-APPAREILS SANITAIRES</t>
  </si>
  <si>
    <t>ELECTRICITE-LUSTRERIE</t>
  </si>
  <si>
    <t>TOTAL GENERAL HORS TAXE</t>
  </si>
  <si>
    <t>TVA 20%</t>
  </si>
  <si>
    <t>TOTAL TTC</t>
  </si>
  <si>
    <t>Rabais ou Majoration  en pourcentage</t>
  </si>
  <si>
    <t>Rabais ou Majoration en Valeur</t>
  </si>
  <si>
    <r>
      <t>M</t>
    </r>
    <r>
      <rPr>
        <b/>
        <sz val="14"/>
        <rFont val="Calibri"/>
        <family val="2"/>
      </rPr>
      <t>³</t>
    </r>
  </si>
  <si>
    <t>M²</t>
  </si>
  <si>
    <t>Peinture a base de copolymere acrylique pour murs et plafonds interieurs</t>
  </si>
  <si>
    <t>Royaume du Maroc</t>
  </si>
  <si>
    <t>Ministère de l’Education Nationale Du Préscolaire et des Sports</t>
  </si>
  <si>
    <t>A.R.E.F Marrakech Safi</t>
  </si>
  <si>
    <t>Direction provinciale de Safi</t>
  </si>
  <si>
    <t>BORDEREAU DES PRIX - DETAIL ESTIMATIF</t>
  </si>
  <si>
    <t>Lot n°2</t>
  </si>
  <si>
    <t xml:space="preserve">         Objet : Travaux d’extension par Dix (10) Salles de classe : (2) Salles de classe à l’Ecole Autonome FKIH EL HASKOURI- Quatre (4) Salles de classe à l’Ecole Autonome MOUAD BNOU JABAL et Quatre (4) Salles de classe à l’Ecole Autonome BNOU MASKAWYH à la CT de Safi, province de Safi, Région M/S</t>
  </si>
  <si>
    <t>AGGLOS CREUX DE CIMENT DE 15 CM (separation entre salles classes )</t>
  </si>
  <si>
    <t>Revêtement de sol en carreaux grès cérame y compris plinthe</t>
  </si>
  <si>
    <t>Porte pleine à Lames</t>
  </si>
  <si>
    <t xml:space="preserve">Appel d’offres ouvert National « au rabais ou à majoration » 
N° : 56/S/2026 en Quatre (4) lots Séparés
</t>
  </si>
  <si>
    <t>Fenêtres en aluminium y compris vitrage</t>
  </si>
  <si>
    <t xml:space="preserve">REVETEMENTS </t>
  </si>
  <si>
    <t xml:space="preserve"> REVETEMENTS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</si>
</sst>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Century Gothic"/>
      <family val="2"/>
    </font>
    <font>
      <b/>
      <sz val="9"/>
      <color theme="1"/>
      <name val="Century Gothic"/>
      <family val="2"/>
    </font>
    <font>
      <b/>
      <u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1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i/>
      <sz val="13"/>
      <color theme="1"/>
      <name val="Bodoni MT"/>
      <family val="1"/>
    </font>
    <font>
      <b/>
      <i/>
      <sz val="13"/>
      <color theme="1"/>
      <name val="Bodoni MT"/>
      <family val="1"/>
    </font>
    <font>
      <b/>
      <sz val="14"/>
      <color theme="1"/>
      <name val="Bahnschrift"/>
      <family val="2"/>
    </font>
    <font>
      <b/>
      <u/>
      <sz val="14"/>
      <name val="Arial"/>
      <family val="2"/>
    </font>
    <font>
      <b/>
      <sz val="12"/>
      <name val="Arial"/>
      <family val="2"/>
    </font>
    <font>
      <sz val="11"/>
      <color theme="1"/>
      <name val="Century Gothic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1" applyFont="1" applyFill="1"/>
    <xf numFmtId="0" fontId="3" fillId="3" borderId="1" xfId="1" applyFont="1" applyFill="1" applyBorder="1" applyAlignment="1">
      <alignment horizontal="center" vertical="center"/>
    </xf>
    <xf numFmtId="164" fontId="4" fillId="3" borderId="1" xfId="3" applyFont="1" applyFill="1" applyBorder="1" applyAlignment="1">
      <alignment horizontal="center" vertical="center" wrapText="1"/>
    </xf>
    <xf numFmtId="164" fontId="3" fillId="3" borderId="1" xfId="3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7" fillId="0" borderId="1" xfId="3" applyFont="1" applyFill="1" applyBorder="1" applyAlignment="1">
      <alignment horizontal="center" vertical="center"/>
    </xf>
    <xf numFmtId="164" fontId="6" fillId="2" borderId="1" xfId="3" applyFont="1" applyFill="1" applyBorder="1" applyAlignment="1">
      <alignment horizontal="center" vertical="center"/>
    </xf>
    <xf numFmtId="164" fontId="3" fillId="2" borderId="1" xfId="3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8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164" fontId="6" fillId="0" borderId="1" xfId="3" applyFont="1" applyFill="1" applyBorder="1" applyAlignment="1">
      <alignment horizontal="center" vertical="center"/>
    </xf>
    <xf numFmtId="0" fontId="9" fillId="2" borderId="1" xfId="1" applyFont="1" applyFill="1" applyBorder="1" applyAlignment="1">
      <alignment vertical="center"/>
    </xf>
    <xf numFmtId="164" fontId="3" fillId="4" borderId="1" xfId="3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164" fontId="3" fillId="0" borderId="1" xfId="3" applyFont="1" applyFill="1" applyBorder="1" applyAlignment="1">
      <alignment horizontal="center" vertical="center"/>
    </xf>
    <xf numFmtId="0" fontId="2" fillId="0" borderId="0" xfId="1" applyFont="1"/>
    <xf numFmtId="0" fontId="3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justify" vertical="center"/>
    </xf>
    <xf numFmtId="0" fontId="10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vertical="center"/>
    </xf>
    <xf numFmtId="164" fontId="13" fillId="0" borderId="0" xfId="3" applyFont="1" applyFill="1" applyAlignment="1">
      <alignment horizontal="center" vertical="center"/>
    </xf>
    <xf numFmtId="164" fontId="12" fillId="2" borderId="0" xfId="3" applyFont="1" applyFill="1" applyAlignment="1">
      <alignment horizontal="center" vertical="center"/>
    </xf>
    <xf numFmtId="164" fontId="10" fillId="2" borderId="0" xfId="3" applyFont="1" applyFill="1" applyAlignment="1">
      <alignment horizontal="center" vertical="center"/>
    </xf>
    <xf numFmtId="164" fontId="2" fillId="2" borderId="0" xfId="1" applyNumberFormat="1" applyFont="1" applyFill="1"/>
    <xf numFmtId="0" fontId="17" fillId="2" borderId="0" xfId="1" applyFont="1" applyFill="1"/>
    <xf numFmtId="0" fontId="3" fillId="0" borderId="1" xfId="1" applyFont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164" fontId="10" fillId="2" borderId="0" xfId="1" applyNumberFormat="1" applyFont="1" applyFill="1" applyAlignment="1">
      <alignment horizontal="center" vertical="center"/>
    </xf>
    <xf numFmtId="43" fontId="2" fillId="2" borderId="0" xfId="5" applyFont="1" applyFill="1"/>
    <xf numFmtId="0" fontId="19" fillId="2" borderId="1" xfId="1" applyFont="1" applyFill="1" applyBorder="1" applyAlignment="1">
      <alignment vertical="center"/>
    </xf>
    <xf numFmtId="164" fontId="25" fillId="2" borderId="1" xfId="3" applyFont="1" applyFill="1" applyBorder="1" applyAlignment="1">
      <alignment horizontal="center" vertical="center"/>
    </xf>
    <xf numFmtId="0" fontId="26" fillId="2" borderId="0" xfId="1" applyFont="1" applyFill="1"/>
    <xf numFmtId="164" fontId="25" fillId="0" borderId="1" xfId="3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/>
    </xf>
    <xf numFmtId="0" fontId="19" fillId="2" borderId="3" xfId="1" applyFont="1" applyFill="1" applyBorder="1" applyAlignment="1">
      <alignment horizontal="center" vertical="center"/>
    </xf>
    <xf numFmtId="164" fontId="11" fillId="2" borderId="1" xfId="1" applyNumberFormat="1" applyFont="1" applyFill="1" applyBorder="1" applyAlignment="1">
      <alignment horizontal="right" vertical="center"/>
    </xf>
    <xf numFmtId="0" fontId="11" fillId="2" borderId="1" xfId="1" applyFont="1" applyFill="1" applyBorder="1" applyAlignment="1">
      <alignment horizontal="right" vertical="center"/>
    </xf>
    <xf numFmtId="164" fontId="11" fillId="2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1" fontId="24" fillId="0" borderId="4" xfId="2" applyNumberFormat="1" applyFont="1" applyBorder="1" applyAlignment="1">
      <alignment horizontal="justify" vertical="center" wrapText="1"/>
    </xf>
    <xf numFmtId="1" fontId="23" fillId="6" borderId="2" xfId="2" applyNumberFormat="1" applyFont="1" applyFill="1" applyBorder="1" applyAlignment="1">
      <alignment horizontal="center" vertical="center" wrapText="1"/>
    </xf>
    <xf numFmtId="1" fontId="23" fillId="6" borderId="5" xfId="2" applyNumberFormat="1" applyFont="1" applyFill="1" applyBorder="1" applyAlignment="1">
      <alignment horizontal="center" vertical="center" wrapText="1"/>
    </xf>
    <xf numFmtId="1" fontId="23" fillId="6" borderId="3" xfId="2" applyNumberFormat="1" applyFont="1" applyFill="1" applyBorder="1" applyAlignment="1">
      <alignment horizontal="center" vertical="center" wrapText="1"/>
    </xf>
  </cellXfs>
  <cellStyles count="6">
    <cellStyle name="Comma 2" xfId="3" xr:uid="{00000000-0005-0000-0000-000000000000}"/>
    <cellStyle name="Milliers" xfId="5" builtinId="3"/>
    <cellStyle name="Normal" xfId="0" builtinId="0"/>
    <cellStyle name="Normal 14" xfId="4" xr:uid="{00000000-0005-0000-0000-000003000000}"/>
    <cellStyle name="Normal 2" xfId="1" xr:uid="{00000000-0005-0000-0000-000004000000}"/>
    <cellStyle name="Normal 3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5E6F4D-25CE-4CBB-8862-E0B0C8CD5DF2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8EF03C2-DACC-44E9-8788-DE55AF5A78E8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2390ECF-3BE8-42A6-9508-3CB24091D30F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5CACD410-3D81-4400-92AF-8513F8B9671A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F07FFDA4-2F5C-4E87-A351-F8952195AE6B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8D9DB1F4-B5B2-4FE1-9EF8-B57B40EF1135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CF81781C-AF07-4F03-B260-04D90F3FF6A9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24F5351C-1BC7-4961-975B-74D87DD65BBA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36A5F5E5-BCAC-4E89-9582-3DE8C0530404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1C54AC1A-9419-4F37-9987-B10D0412B103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D5E546BA-5A7D-4C39-953B-05609005A3A2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624FEF74-B2C9-4BCD-BB99-EF8ACF3A083B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7D827F7-124B-4772-BC64-69F791421622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A73C5C04-5E00-499D-B49C-DBDE02B5F66D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5E004E26-542B-46AA-96CA-466E22DB9A9C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29EC4527-C3E1-4430-8556-9B7C8D87E22F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EFC63306-C1B6-4023-BFC8-3E9303D8EFB5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31743F68-ECCC-4A01-9AD0-267349CCAFB7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8225E5BA-6CDC-4C24-B23B-1C33F03A5F95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772B398E-5827-4571-8D3D-42D09D8B5D00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F7F712A0-3798-4622-B3E7-8448F3FF4428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5525CB6F-3B60-4241-A540-D2A42958BA4F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CE8D3282-670C-4C0B-9E7C-6922AB1C63FF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737DC509-4CC9-4827-962F-889D6401DF17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9AF22B89-9850-419A-8291-77F9BD6EAC2B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BCB9B5F2-22E7-41D0-B622-CC7338891C20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9109E259-393E-41B1-96DA-214BDC2D6158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AB806E42-A58E-4FDB-BE54-0907923C0700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99BA19E8-8D8A-4188-86FA-FD8F22552044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9908AD5B-29E0-46BB-B6B4-721D68FFF247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02E9CFF0-DFAE-485F-AC73-2865D4D23C15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AF36C432-ADB3-4CA9-807F-7B18115A5971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768AE3CA-AF46-4473-8A38-6165A42039A9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6A5DDAC9-CA4B-45AC-8D31-D37E21462C94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E953B48F-74A1-40FA-B2EB-1BBE9D247829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26626747-2394-4C61-A420-F8014ED21A00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0BD9A853-44B4-456B-852A-BB627871BC8E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5E8182F7-A8F8-474A-BA20-A00F3D1559B2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235FC596-ED29-4E44-9CD4-0D8BF745DCA8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985A7158-4CD4-4E19-B4D9-7F3964C9ADBA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0533A87B-E1DB-43D4-899B-67B35C6C34F7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38F09CB8-140C-4168-B294-0D212C30A758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763C35FB-4D7B-4834-8B20-59B7A66D3833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F48C5453-CC53-4466-B6BB-E16EF4FAA801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46" name="Text Box 45">
          <a:extLst>
            <a:ext uri="{FF2B5EF4-FFF2-40B4-BE49-F238E27FC236}">
              <a16:creationId xmlns:a16="http://schemas.microsoft.com/office/drawing/2014/main" id="{DE984B91-4191-4F56-AA0E-F429DC3A4456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47" name="Text Box 46">
          <a:extLst>
            <a:ext uri="{FF2B5EF4-FFF2-40B4-BE49-F238E27FC236}">
              <a16:creationId xmlns:a16="http://schemas.microsoft.com/office/drawing/2014/main" id="{74210233-0C6C-4B00-A4CD-C8E3750A5979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48" name="Text Box 47">
          <a:extLst>
            <a:ext uri="{FF2B5EF4-FFF2-40B4-BE49-F238E27FC236}">
              <a16:creationId xmlns:a16="http://schemas.microsoft.com/office/drawing/2014/main" id="{4D12D589-0D07-495A-ABD1-A306836A4EDB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49" name="Text Box 48">
          <a:extLst>
            <a:ext uri="{FF2B5EF4-FFF2-40B4-BE49-F238E27FC236}">
              <a16:creationId xmlns:a16="http://schemas.microsoft.com/office/drawing/2014/main" id="{397A5829-2E69-4239-BBFC-E8F7A8982145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50" name="Text Box 49">
          <a:extLst>
            <a:ext uri="{FF2B5EF4-FFF2-40B4-BE49-F238E27FC236}">
              <a16:creationId xmlns:a16="http://schemas.microsoft.com/office/drawing/2014/main" id="{F3416BE0-3C21-4014-8636-110F9447D768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51" name="Text Box 50">
          <a:extLst>
            <a:ext uri="{FF2B5EF4-FFF2-40B4-BE49-F238E27FC236}">
              <a16:creationId xmlns:a16="http://schemas.microsoft.com/office/drawing/2014/main" id="{5E4C55F9-44CA-4CAA-9B02-84B34CD94853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FBE3AF97-97B2-4972-9202-E760E666548A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89381D86-FC68-4C72-A196-15A9BAA13813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2C1C3758-D989-4503-A1D6-E5C1117CBD28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756D182D-9503-4004-B2F0-678F55574A6D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DFC659DC-A227-4EF4-A5EB-3841CE9EB450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id="{E22BD221-948B-46B3-BF6E-A01F1D3CAC3E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id="{A9190176-FB86-4EB8-BB3E-B7D4533636EB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id="{AFC44429-02E8-48A7-94DC-2685B1C83F2D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138524</xdr:colOff>
      <xdr:row>28</xdr:row>
      <xdr:rowOff>28575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id="{9D1F9126-DBD2-4FEC-AE1B-BEA1AA514F25}"/>
            </a:ext>
          </a:extLst>
        </xdr:cNvPr>
        <xdr:cNvSpPr txBox="1">
          <a:spLocks noChangeArrowheads="1"/>
        </xdr:cNvSpPr>
      </xdr:nvSpPr>
      <xdr:spPr bwMode="auto">
        <a:xfrm>
          <a:off x="8572500" y="44069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11</xdr:col>
      <xdr:colOff>138524</xdr:colOff>
      <xdr:row>28</xdr:row>
      <xdr:rowOff>28575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id="{16F3E6C4-4702-4950-9C33-6B2BAD37C7C3}"/>
            </a:ext>
          </a:extLst>
        </xdr:cNvPr>
        <xdr:cNvSpPr txBox="1">
          <a:spLocks noChangeArrowheads="1"/>
        </xdr:cNvSpPr>
      </xdr:nvSpPr>
      <xdr:spPr bwMode="auto">
        <a:xfrm>
          <a:off x="8572500" y="44069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62" name="Text Box 63">
          <a:extLst>
            <a:ext uri="{FF2B5EF4-FFF2-40B4-BE49-F238E27FC236}">
              <a16:creationId xmlns:a16="http://schemas.microsoft.com/office/drawing/2014/main" id="{BA5803B2-63ED-4DE9-9273-D73D8510AC7C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63" name="Text Box 64">
          <a:extLst>
            <a:ext uri="{FF2B5EF4-FFF2-40B4-BE49-F238E27FC236}">
              <a16:creationId xmlns:a16="http://schemas.microsoft.com/office/drawing/2014/main" id="{4F8BFB6E-E984-4AAE-A7F8-B9CBCBA28E52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64" name="Text Box 65">
          <a:extLst>
            <a:ext uri="{FF2B5EF4-FFF2-40B4-BE49-F238E27FC236}">
              <a16:creationId xmlns:a16="http://schemas.microsoft.com/office/drawing/2014/main" id="{D06A9B08-93A3-45F2-9CE1-50EAEB27B992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65" name="Text Box 66">
          <a:extLst>
            <a:ext uri="{FF2B5EF4-FFF2-40B4-BE49-F238E27FC236}">
              <a16:creationId xmlns:a16="http://schemas.microsoft.com/office/drawing/2014/main" id="{7577BC63-ECB4-4134-86D7-2967F2E69368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66" name="Text Box 67">
          <a:extLst>
            <a:ext uri="{FF2B5EF4-FFF2-40B4-BE49-F238E27FC236}">
              <a16:creationId xmlns:a16="http://schemas.microsoft.com/office/drawing/2014/main" id="{36FF918A-DD75-4125-83C7-5C978ECB580B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67" name="Text Box 68">
          <a:extLst>
            <a:ext uri="{FF2B5EF4-FFF2-40B4-BE49-F238E27FC236}">
              <a16:creationId xmlns:a16="http://schemas.microsoft.com/office/drawing/2014/main" id="{738CD781-8D9B-4F48-9D19-C7B9C2031903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+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68" name="Text Box 69">
          <a:extLst>
            <a:ext uri="{FF2B5EF4-FFF2-40B4-BE49-F238E27FC236}">
              <a16:creationId xmlns:a16="http://schemas.microsoft.com/office/drawing/2014/main" id="{D37CBCF0-6712-4B44-A67E-BB8904729519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69" name="Text Box 70">
          <a:extLst>
            <a:ext uri="{FF2B5EF4-FFF2-40B4-BE49-F238E27FC236}">
              <a16:creationId xmlns:a16="http://schemas.microsoft.com/office/drawing/2014/main" id="{6BDCA5B9-9572-4023-910B-E4DFD409037F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70" name="Text Box 71">
          <a:extLst>
            <a:ext uri="{FF2B5EF4-FFF2-40B4-BE49-F238E27FC236}">
              <a16:creationId xmlns:a16="http://schemas.microsoft.com/office/drawing/2014/main" id="{AD5F8E0E-72C5-4E97-B006-C2180D7267E9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71" name="Text Box 72">
          <a:extLst>
            <a:ext uri="{FF2B5EF4-FFF2-40B4-BE49-F238E27FC236}">
              <a16:creationId xmlns:a16="http://schemas.microsoft.com/office/drawing/2014/main" id="{01C9D1E5-E5C0-400A-90D7-02B67C9499A8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72" name="Text Box 74">
          <a:extLst>
            <a:ext uri="{FF2B5EF4-FFF2-40B4-BE49-F238E27FC236}">
              <a16:creationId xmlns:a16="http://schemas.microsoft.com/office/drawing/2014/main" id="{17FD2FDB-CBDB-46C8-89E3-4D06CDFF10D7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73" name="Text Box 75">
          <a:extLst>
            <a:ext uri="{FF2B5EF4-FFF2-40B4-BE49-F238E27FC236}">
              <a16:creationId xmlns:a16="http://schemas.microsoft.com/office/drawing/2014/main" id="{97A45276-A916-46CB-BC84-8DE61B146610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74" name="Text Box 76">
          <a:extLst>
            <a:ext uri="{FF2B5EF4-FFF2-40B4-BE49-F238E27FC236}">
              <a16:creationId xmlns:a16="http://schemas.microsoft.com/office/drawing/2014/main" id="{DBB348C5-D479-4A84-A9F1-10EB72F946D7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C8330796-7531-4370-BFCC-EE52E1119058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11</xdr:col>
      <xdr:colOff>138524</xdr:colOff>
      <xdr:row>30</xdr:row>
      <xdr:rowOff>28575</xdr:rowOff>
    </xdr:to>
    <xdr:sp macro="" textlink="">
      <xdr:nvSpPr>
        <xdr:cNvPr id="76" name="Text Box 78">
          <a:extLst>
            <a:ext uri="{FF2B5EF4-FFF2-40B4-BE49-F238E27FC236}">
              <a16:creationId xmlns:a16="http://schemas.microsoft.com/office/drawing/2014/main" id="{6E2125BD-A7C8-4584-993E-A9CCB97D2581}"/>
            </a:ext>
          </a:extLst>
        </xdr:cNvPr>
        <xdr:cNvSpPr txBox="1">
          <a:spLocks noChangeArrowheads="1"/>
        </xdr:cNvSpPr>
      </xdr:nvSpPr>
      <xdr:spPr bwMode="auto">
        <a:xfrm>
          <a:off x="8572500" y="4838700"/>
          <a:ext cx="419814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>
    <xdr:from>
      <xdr:col>1</xdr:col>
      <xdr:colOff>3740150</xdr:colOff>
      <xdr:row>0</xdr:row>
      <xdr:rowOff>171450</xdr:rowOff>
    </xdr:from>
    <xdr:to>
      <xdr:col>1</xdr:col>
      <xdr:colOff>4406900</xdr:colOff>
      <xdr:row>2</xdr:row>
      <xdr:rowOff>50800</xdr:rowOff>
    </xdr:to>
    <xdr:pic>
      <xdr:nvPicPr>
        <xdr:cNvPr id="77" name="Image 1017714782">
          <a:extLst>
            <a:ext uri="{FF2B5EF4-FFF2-40B4-BE49-F238E27FC236}">
              <a16:creationId xmlns:a16="http://schemas.microsoft.com/office/drawing/2014/main" id="{1FE33991-4855-4F53-B030-4C9E4A46F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5450" y="171450"/>
          <a:ext cx="666750" cy="31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1"/>
  <sheetViews>
    <sheetView tabSelected="1" view="pageBreakPreview" topLeftCell="A104" zoomScaleNormal="115" zoomScaleSheetLayoutView="100" workbookViewId="0">
      <selection activeCell="D114" sqref="D114:F114"/>
    </sheetView>
  </sheetViews>
  <sheetFormatPr baseColWidth="10" defaultColWidth="11.453125" defaultRowHeight="14" x14ac:dyDescent="0.25"/>
  <cols>
    <col min="1" max="1" width="7.1796875" style="25" customWidth="1"/>
    <col min="2" max="2" width="76" style="26" customWidth="1"/>
    <col min="3" max="3" width="13.7265625" style="33" customWidth="1"/>
    <col min="4" max="4" width="21.453125" style="27" customWidth="1"/>
    <col min="5" max="5" width="18.6328125" style="28" customWidth="1"/>
    <col min="6" max="6" width="21.08984375" style="29" customWidth="1"/>
    <col min="7" max="9" width="11.453125" style="1"/>
    <col min="10" max="10" width="12.26953125" style="1" bestFit="1" customWidth="1"/>
    <col min="11" max="16384" width="11.453125" style="1"/>
  </cols>
  <sheetData>
    <row r="1" spans="1:6" ht="17" x14ac:dyDescent="0.25">
      <c r="A1" s="49" t="s">
        <v>102</v>
      </c>
      <c r="B1" s="49"/>
      <c r="C1" s="49"/>
      <c r="D1" s="49"/>
      <c r="E1" s="49"/>
      <c r="F1" s="49"/>
    </row>
    <row r="2" spans="1:6" ht="17" x14ac:dyDescent="0.25">
      <c r="A2" s="50"/>
      <c r="B2" s="50"/>
      <c r="C2" s="50"/>
      <c r="D2" s="50"/>
      <c r="E2" s="50"/>
      <c r="F2" s="50"/>
    </row>
    <row r="3" spans="1:6" ht="17" x14ac:dyDescent="0.25">
      <c r="A3" s="49" t="s">
        <v>103</v>
      </c>
      <c r="B3" s="49"/>
      <c r="C3" s="49"/>
      <c r="D3" s="49"/>
      <c r="E3" s="49"/>
      <c r="F3" s="49"/>
    </row>
    <row r="4" spans="1:6" ht="17" x14ac:dyDescent="0.25">
      <c r="A4" s="49" t="s">
        <v>104</v>
      </c>
      <c r="B4" s="49"/>
      <c r="C4" s="49"/>
      <c r="D4" s="49"/>
      <c r="E4" s="49"/>
      <c r="F4" s="49"/>
    </row>
    <row r="5" spans="1:6" ht="17" x14ac:dyDescent="0.25">
      <c r="A5" s="49" t="s">
        <v>105</v>
      </c>
      <c r="B5" s="49"/>
      <c r="C5" s="49"/>
      <c r="D5" s="49"/>
      <c r="E5" s="49"/>
      <c r="F5" s="49"/>
    </row>
    <row r="6" spans="1:6" ht="51.65" customHeight="1" x14ac:dyDescent="0.25">
      <c r="A6" s="51" t="s">
        <v>112</v>
      </c>
      <c r="B6" s="52"/>
      <c r="C6" s="52"/>
      <c r="D6" s="52"/>
      <c r="E6" s="52"/>
      <c r="F6" s="52"/>
    </row>
    <row r="7" spans="1:6" ht="17.5" x14ac:dyDescent="0.25">
      <c r="A7" s="51" t="s">
        <v>107</v>
      </c>
      <c r="B7" s="51"/>
      <c r="C7" s="51"/>
      <c r="D7" s="51"/>
      <c r="E7" s="51"/>
      <c r="F7" s="51"/>
    </row>
    <row r="8" spans="1:6" ht="74.5" customHeight="1" x14ac:dyDescent="0.25">
      <c r="A8" s="53" t="s">
        <v>108</v>
      </c>
      <c r="B8" s="53"/>
      <c r="C8" s="53"/>
      <c r="D8" s="53"/>
      <c r="E8" s="53"/>
      <c r="F8" s="53"/>
    </row>
    <row r="9" spans="1:6" ht="18" x14ac:dyDescent="0.25">
      <c r="A9" s="54" t="s">
        <v>106</v>
      </c>
      <c r="B9" s="55"/>
      <c r="C9" s="55"/>
      <c r="D9" s="55"/>
      <c r="E9" s="55"/>
      <c r="F9" s="56"/>
    </row>
    <row r="10" spans="1:6" ht="41.5" customHeight="1" x14ac:dyDescent="0.25">
      <c r="A10" s="2" t="s">
        <v>0</v>
      </c>
      <c r="B10" s="2" t="s">
        <v>1</v>
      </c>
      <c r="C10" s="2" t="s">
        <v>2</v>
      </c>
      <c r="D10" s="3" t="s">
        <v>3</v>
      </c>
      <c r="E10" s="3" t="s">
        <v>4</v>
      </c>
      <c r="F10" s="4" t="s">
        <v>5</v>
      </c>
    </row>
    <row r="11" spans="1:6" ht="17.25" customHeight="1" x14ac:dyDescent="0.25">
      <c r="A11" s="5"/>
      <c r="B11" s="6" t="s">
        <v>6</v>
      </c>
      <c r="C11" s="21"/>
      <c r="D11" s="8"/>
      <c r="E11" s="9"/>
      <c r="F11" s="10"/>
    </row>
    <row r="12" spans="1:6" ht="17.25" customHeight="1" x14ac:dyDescent="0.25">
      <c r="A12" s="7"/>
      <c r="B12" s="11" t="s">
        <v>7</v>
      </c>
      <c r="C12" s="21"/>
      <c r="D12" s="8"/>
      <c r="E12" s="37"/>
      <c r="F12" s="10"/>
    </row>
    <row r="13" spans="1:6" ht="17.25" customHeight="1" x14ac:dyDescent="0.25">
      <c r="A13" s="7">
        <v>1</v>
      </c>
      <c r="B13" s="12" t="s">
        <v>8</v>
      </c>
      <c r="C13" s="21" t="s">
        <v>99</v>
      </c>
      <c r="D13" s="14">
        <v>198</v>
      </c>
      <c r="E13" s="37">
        <v>40</v>
      </c>
      <c r="F13" s="10">
        <f>D13*E13</f>
        <v>7920</v>
      </c>
    </row>
    <row r="14" spans="1:6" ht="17.25" customHeight="1" x14ac:dyDescent="0.25">
      <c r="A14" s="7">
        <f>A13+1</f>
        <v>2</v>
      </c>
      <c r="B14" s="12" t="s">
        <v>9</v>
      </c>
      <c r="C14" s="21" t="s">
        <v>99</v>
      </c>
      <c r="D14" s="14">
        <v>272</v>
      </c>
      <c r="E14" s="37">
        <v>50</v>
      </c>
      <c r="F14" s="10">
        <f>D14*E14</f>
        <v>13600</v>
      </c>
    </row>
    <row r="15" spans="1:6" ht="17.25" customHeight="1" x14ac:dyDescent="0.25">
      <c r="A15" s="7">
        <f>A14+1</f>
        <v>3</v>
      </c>
      <c r="B15" s="12" t="s">
        <v>10</v>
      </c>
      <c r="C15" s="21" t="s">
        <v>99</v>
      </c>
      <c r="D15" s="14">
        <v>272</v>
      </c>
      <c r="E15" s="37">
        <v>40</v>
      </c>
      <c r="F15" s="10">
        <f>D15*E15</f>
        <v>10880</v>
      </c>
    </row>
    <row r="16" spans="1:6" ht="17.25" customHeight="1" x14ac:dyDescent="0.25">
      <c r="A16" s="7">
        <f>+A15+1</f>
        <v>4</v>
      </c>
      <c r="B16" s="12" t="s">
        <v>11</v>
      </c>
      <c r="C16" s="21" t="s">
        <v>99</v>
      </c>
      <c r="D16" s="14">
        <v>46</v>
      </c>
      <c r="E16" s="37">
        <v>80</v>
      </c>
      <c r="F16" s="10">
        <f>D16*E16</f>
        <v>3680</v>
      </c>
    </row>
    <row r="17" spans="1:6" ht="17.25" customHeight="1" x14ac:dyDescent="0.25">
      <c r="A17" s="7"/>
      <c r="B17" s="15" t="s">
        <v>12</v>
      </c>
      <c r="C17" s="21"/>
      <c r="D17" s="8"/>
      <c r="E17" s="37"/>
      <c r="F17" s="10"/>
    </row>
    <row r="18" spans="1:6" ht="17.149999999999999" customHeight="1" x14ac:dyDescent="0.25">
      <c r="A18" s="7">
        <f>+A16+1</f>
        <v>5</v>
      </c>
      <c r="B18" s="12" t="s">
        <v>13</v>
      </c>
      <c r="C18" s="21" t="s">
        <v>99</v>
      </c>
      <c r="D18" s="14">
        <v>23</v>
      </c>
      <c r="E18" s="37">
        <v>700</v>
      </c>
      <c r="F18" s="10">
        <f>D18*E18</f>
        <v>16100</v>
      </c>
    </row>
    <row r="19" spans="1:6" ht="17.149999999999999" customHeight="1" x14ac:dyDescent="0.25">
      <c r="A19" s="7">
        <f>+A18+1</f>
        <v>6</v>
      </c>
      <c r="B19" s="12" t="s">
        <v>14</v>
      </c>
      <c r="C19" s="21" t="s">
        <v>99</v>
      </c>
      <c r="D19" s="14">
        <v>4</v>
      </c>
      <c r="E19" s="37">
        <v>600</v>
      </c>
      <c r="F19" s="10">
        <f>D19*E19</f>
        <v>2400</v>
      </c>
    </row>
    <row r="20" spans="1:6" ht="17.25" customHeight="1" x14ac:dyDescent="0.25">
      <c r="A20" s="7">
        <f>+A19+1</f>
        <v>7</v>
      </c>
      <c r="B20" s="12" t="s">
        <v>15</v>
      </c>
      <c r="C20" s="21" t="s">
        <v>99</v>
      </c>
      <c r="D20" s="9">
        <v>67</v>
      </c>
      <c r="E20" s="37">
        <v>500</v>
      </c>
      <c r="F20" s="10">
        <f>D20*E20</f>
        <v>33500</v>
      </c>
    </row>
    <row r="21" spans="1:6" ht="17.25" customHeight="1" x14ac:dyDescent="0.25">
      <c r="A21" s="7">
        <f>+A20+1</f>
        <v>8</v>
      </c>
      <c r="B21" s="13" t="s">
        <v>16</v>
      </c>
      <c r="C21" s="21" t="s">
        <v>100</v>
      </c>
      <c r="D21" s="14">
        <v>79</v>
      </c>
      <c r="E21" s="37">
        <v>80</v>
      </c>
      <c r="F21" s="10">
        <f>D21*E21</f>
        <v>6320</v>
      </c>
    </row>
    <row r="22" spans="1:6" ht="17.25" customHeight="1" x14ac:dyDescent="0.25">
      <c r="A22" s="7"/>
      <c r="B22" s="11" t="s">
        <v>18</v>
      </c>
      <c r="C22" s="21"/>
      <c r="D22" s="8"/>
      <c r="E22" s="37"/>
      <c r="F22" s="10"/>
    </row>
    <row r="23" spans="1:6" ht="17.25" customHeight="1" x14ac:dyDescent="0.25">
      <c r="A23" s="7">
        <f>+A21+1</f>
        <v>9</v>
      </c>
      <c r="B23" s="13" t="s">
        <v>19</v>
      </c>
      <c r="C23" s="21" t="s">
        <v>100</v>
      </c>
      <c r="D23" s="14">
        <v>440</v>
      </c>
      <c r="E23" s="37">
        <v>80</v>
      </c>
      <c r="F23" s="10">
        <f>D23*E23</f>
        <v>35200</v>
      </c>
    </row>
    <row r="24" spans="1:6" ht="17.25" customHeight="1" x14ac:dyDescent="0.3">
      <c r="A24" s="7"/>
      <c r="B24" s="12" t="s">
        <v>17</v>
      </c>
      <c r="C24" s="31"/>
      <c r="D24" s="31"/>
      <c r="E24" s="38"/>
      <c r="F24" s="1"/>
    </row>
    <row r="25" spans="1:6" ht="17.25" customHeight="1" x14ac:dyDescent="0.25">
      <c r="A25" s="7">
        <f>+A23+1</f>
        <v>10</v>
      </c>
      <c r="B25" s="12" t="s">
        <v>20</v>
      </c>
      <c r="C25" s="21" t="s">
        <v>100</v>
      </c>
      <c r="D25" s="14">
        <v>440</v>
      </c>
      <c r="E25" s="37">
        <v>190</v>
      </c>
      <c r="F25" s="10">
        <f>D25*E25</f>
        <v>83600</v>
      </c>
    </row>
    <row r="26" spans="1:6" ht="17.25" customHeight="1" x14ac:dyDescent="0.25">
      <c r="A26" s="7">
        <f>+A25+1</f>
        <v>11</v>
      </c>
      <c r="B26" s="12" t="s">
        <v>21</v>
      </c>
      <c r="C26" s="21" t="s">
        <v>100</v>
      </c>
      <c r="D26" s="14">
        <v>106</v>
      </c>
      <c r="E26" s="37">
        <v>150</v>
      </c>
      <c r="F26" s="10">
        <f>D26*E26</f>
        <v>15900</v>
      </c>
    </row>
    <row r="27" spans="1:6" ht="17.25" customHeight="1" x14ac:dyDescent="0.25">
      <c r="A27" s="7">
        <f>+A26+1</f>
        <v>12</v>
      </c>
      <c r="B27" s="12" t="s">
        <v>22</v>
      </c>
      <c r="C27" s="21" t="s">
        <v>99</v>
      </c>
      <c r="D27" s="30">
        <v>4.8</v>
      </c>
      <c r="E27" s="37">
        <v>150</v>
      </c>
      <c r="F27" s="10">
        <f t="shared" ref="F27" si="0">D27*E27</f>
        <v>720</v>
      </c>
    </row>
    <row r="28" spans="1:6" ht="17.25" customHeight="1" x14ac:dyDescent="0.25">
      <c r="A28" s="7"/>
      <c r="B28" s="11" t="s">
        <v>23</v>
      </c>
      <c r="C28" s="21"/>
      <c r="D28" s="8"/>
      <c r="E28" s="37"/>
      <c r="F28" s="10"/>
    </row>
    <row r="29" spans="1:6" ht="17.25" customHeight="1" x14ac:dyDescent="0.25">
      <c r="A29" s="7">
        <f>A27+1</f>
        <v>13</v>
      </c>
      <c r="B29" s="13" t="s">
        <v>24</v>
      </c>
      <c r="C29" s="21" t="s">
        <v>99</v>
      </c>
      <c r="D29" s="14">
        <v>54</v>
      </c>
      <c r="E29" s="37">
        <v>1100</v>
      </c>
      <c r="F29" s="10">
        <f>D29*E29</f>
        <v>59400</v>
      </c>
    </row>
    <row r="30" spans="1:6" ht="17.25" customHeight="1" x14ac:dyDescent="0.25">
      <c r="A30" s="7">
        <f>+A29+1</f>
        <v>14</v>
      </c>
      <c r="B30" s="13" t="s">
        <v>25</v>
      </c>
      <c r="C30" s="21" t="s">
        <v>26</v>
      </c>
      <c r="D30" s="14">
        <v>6400</v>
      </c>
      <c r="E30" s="37">
        <v>13</v>
      </c>
      <c r="F30" s="10">
        <f>D30*E30</f>
        <v>83200</v>
      </c>
    </row>
    <row r="31" spans="1:6" ht="17.25" customHeight="1" x14ac:dyDescent="0.25">
      <c r="A31" s="7">
        <f>A30+1</f>
        <v>15</v>
      </c>
      <c r="B31" s="13" t="s">
        <v>27</v>
      </c>
      <c r="C31" s="21" t="s">
        <v>28</v>
      </c>
      <c r="D31" s="14">
        <v>10</v>
      </c>
      <c r="E31" s="37">
        <v>100</v>
      </c>
      <c r="F31" s="10">
        <f>D31*E31</f>
        <v>1000</v>
      </c>
    </row>
    <row r="32" spans="1:6" ht="17.25" customHeight="1" x14ac:dyDescent="0.25">
      <c r="A32" s="7"/>
      <c r="B32" s="11" t="s">
        <v>29</v>
      </c>
      <c r="C32" s="21"/>
      <c r="D32" s="14"/>
      <c r="E32" s="37"/>
      <c r="F32" s="10"/>
    </row>
    <row r="33" spans="1:6" ht="17.25" customHeight="1" x14ac:dyDescent="0.25">
      <c r="A33" s="7">
        <f>A31+1</f>
        <v>16</v>
      </c>
      <c r="B33" s="12" t="s">
        <v>30</v>
      </c>
      <c r="C33" s="21" t="s">
        <v>99</v>
      </c>
      <c r="D33" s="14">
        <v>94</v>
      </c>
      <c r="E33" s="37">
        <v>1100</v>
      </c>
      <c r="F33" s="10">
        <f>D33*E33</f>
        <v>103400</v>
      </c>
    </row>
    <row r="34" spans="1:6" ht="17.25" customHeight="1" x14ac:dyDescent="0.25">
      <c r="A34" s="7">
        <f>A33+1</f>
        <v>17</v>
      </c>
      <c r="B34" s="13" t="s">
        <v>31</v>
      </c>
      <c r="C34" s="21" t="s">
        <v>26</v>
      </c>
      <c r="D34" s="14">
        <v>15100</v>
      </c>
      <c r="E34" s="37">
        <v>13</v>
      </c>
      <c r="F34" s="10">
        <f>D34*E34</f>
        <v>196300</v>
      </c>
    </row>
    <row r="35" spans="1:6" ht="17.25" customHeight="1" x14ac:dyDescent="0.25">
      <c r="A35" s="7">
        <f>+A34+1</f>
        <v>18</v>
      </c>
      <c r="B35" s="13" t="s">
        <v>32</v>
      </c>
      <c r="C35" s="21" t="s">
        <v>100</v>
      </c>
      <c r="D35" s="14">
        <v>183</v>
      </c>
      <c r="E35" s="37">
        <v>240</v>
      </c>
      <c r="F35" s="10">
        <f>D35*E35</f>
        <v>43920</v>
      </c>
    </row>
    <row r="36" spans="1:6" ht="17.25" customHeight="1" x14ac:dyDescent="0.25">
      <c r="A36" s="7">
        <f>A35+1</f>
        <v>19</v>
      </c>
      <c r="B36" s="13" t="s">
        <v>33</v>
      </c>
      <c r="C36" s="21" t="s">
        <v>100</v>
      </c>
      <c r="D36" s="14">
        <v>580</v>
      </c>
      <c r="E36" s="37">
        <v>280</v>
      </c>
      <c r="F36" s="10">
        <f>D36*E36</f>
        <v>162400</v>
      </c>
    </row>
    <row r="37" spans="1:6" ht="17.25" customHeight="1" x14ac:dyDescent="0.25">
      <c r="A37" s="7"/>
      <c r="B37" s="11" t="s">
        <v>34</v>
      </c>
      <c r="C37" s="21"/>
      <c r="D37" s="8"/>
      <c r="E37" s="37"/>
      <c r="F37" s="10"/>
    </row>
    <row r="38" spans="1:6" ht="17.25" customHeight="1" x14ac:dyDescent="0.25">
      <c r="A38" s="7">
        <f>A36+1</f>
        <v>20</v>
      </c>
      <c r="B38" s="13" t="s">
        <v>35</v>
      </c>
      <c r="C38" s="21" t="s">
        <v>100</v>
      </c>
      <c r="D38" s="14">
        <v>650</v>
      </c>
      <c r="E38" s="37">
        <v>200</v>
      </c>
      <c r="F38" s="10">
        <f>D38*E38</f>
        <v>130000</v>
      </c>
    </row>
    <row r="39" spans="1:6" ht="17.25" customHeight="1" x14ac:dyDescent="0.25">
      <c r="A39" s="7">
        <f>A38+1</f>
        <v>21</v>
      </c>
      <c r="B39" s="13" t="s">
        <v>36</v>
      </c>
      <c r="C39" s="21" t="s">
        <v>100</v>
      </c>
      <c r="D39" s="14">
        <v>12</v>
      </c>
      <c r="E39" s="37">
        <v>90</v>
      </c>
      <c r="F39" s="10">
        <f>D39*E39</f>
        <v>1080</v>
      </c>
    </row>
    <row r="40" spans="1:6" x14ac:dyDescent="0.25">
      <c r="A40" s="25">
        <v>22</v>
      </c>
      <c r="B40" s="26" t="s">
        <v>109</v>
      </c>
      <c r="C40" s="33" t="s">
        <v>100</v>
      </c>
      <c r="D40" s="27">
        <v>102</v>
      </c>
      <c r="E40" s="28">
        <v>110</v>
      </c>
      <c r="F40" s="29">
        <v>13200</v>
      </c>
    </row>
    <row r="41" spans="1:6" ht="17.25" customHeight="1" x14ac:dyDescent="0.25">
      <c r="B41" s="11" t="s">
        <v>37</v>
      </c>
      <c r="C41" s="21"/>
      <c r="D41" s="14"/>
      <c r="E41" s="37"/>
      <c r="F41" s="10"/>
    </row>
    <row r="42" spans="1:6" ht="17.25" customHeight="1" x14ac:dyDescent="0.25">
      <c r="A42" s="7">
        <v>23</v>
      </c>
      <c r="B42" s="13" t="s">
        <v>38</v>
      </c>
      <c r="C42" s="21" t="s">
        <v>100</v>
      </c>
      <c r="D42" s="14">
        <v>930</v>
      </c>
      <c r="E42" s="37">
        <v>35</v>
      </c>
      <c r="F42" s="10">
        <f>D42*E42</f>
        <v>32550</v>
      </c>
    </row>
    <row r="43" spans="1:6" ht="17.25" customHeight="1" x14ac:dyDescent="0.25">
      <c r="A43" s="25">
        <v>24</v>
      </c>
      <c r="B43" s="13" t="s">
        <v>39</v>
      </c>
      <c r="C43" s="21" t="s">
        <v>100</v>
      </c>
      <c r="D43" s="14">
        <v>1580</v>
      </c>
      <c r="E43" s="37">
        <v>35</v>
      </c>
      <c r="F43" s="10">
        <f>D43*E43</f>
        <v>55300</v>
      </c>
    </row>
    <row r="44" spans="1:6" ht="17.25" customHeight="1" x14ac:dyDescent="0.25">
      <c r="A44" s="7"/>
      <c r="B44" s="11" t="s">
        <v>40</v>
      </c>
      <c r="C44" s="21"/>
      <c r="D44" s="14"/>
      <c r="E44" s="37"/>
      <c r="F44" s="10"/>
    </row>
    <row r="45" spans="1:6" ht="17.25" customHeight="1" x14ac:dyDescent="0.25">
      <c r="A45" s="7">
        <f>+A43+1</f>
        <v>25</v>
      </c>
      <c r="B45" s="13" t="s">
        <v>41</v>
      </c>
      <c r="C45" s="21" t="s">
        <v>100</v>
      </c>
      <c r="D45" s="14">
        <v>7</v>
      </c>
      <c r="E45" s="37">
        <v>100</v>
      </c>
      <c r="F45" s="10">
        <f>D45*E45</f>
        <v>700</v>
      </c>
    </row>
    <row r="46" spans="1:6" ht="17.25" customHeight="1" x14ac:dyDescent="0.25">
      <c r="A46" s="7">
        <f>A45+1</f>
        <v>26</v>
      </c>
      <c r="B46" s="13" t="s">
        <v>42</v>
      </c>
      <c r="C46" s="21" t="s">
        <v>28</v>
      </c>
      <c r="D46" s="14">
        <v>160</v>
      </c>
      <c r="E46" s="37">
        <v>100</v>
      </c>
      <c r="F46" s="10">
        <f>D46*E46</f>
        <v>16000</v>
      </c>
    </row>
    <row r="47" spans="1:6" ht="17.25" customHeight="1" x14ac:dyDescent="0.25">
      <c r="A47" s="7">
        <f>A46+1</f>
        <v>27</v>
      </c>
      <c r="B47" s="13" t="s">
        <v>43</v>
      </c>
      <c r="C47" s="21" t="s">
        <v>100</v>
      </c>
      <c r="D47" s="14">
        <v>3.3</v>
      </c>
      <c r="E47" s="37">
        <v>80</v>
      </c>
      <c r="F47" s="10">
        <f>D47*E47</f>
        <v>264</v>
      </c>
    </row>
    <row r="48" spans="1:6" ht="17.25" customHeight="1" x14ac:dyDescent="0.25">
      <c r="A48" s="7">
        <f>A47+1</f>
        <v>28</v>
      </c>
      <c r="B48" s="13" t="s">
        <v>44</v>
      </c>
      <c r="C48" s="21" t="s">
        <v>28</v>
      </c>
      <c r="D48" s="14">
        <v>190</v>
      </c>
      <c r="E48" s="37">
        <v>70</v>
      </c>
      <c r="F48" s="10">
        <f>D48*E48</f>
        <v>13300</v>
      </c>
    </row>
    <row r="49" spans="1:10" ht="21.75" customHeight="1" x14ac:dyDescent="0.25">
      <c r="A49" s="7"/>
      <c r="B49" s="46" t="s">
        <v>45</v>
      </c>
      <c r="C49" s="46"/>
      <c r="D49" s="46"/>
      <c r="E49" s="46"/>
      <c r="F49" s="16">
        <f>SUM(F13:F48)</f>
        <v>1141834</v>
      </c>
      <c r="G49" s="35"/>
      <c r="J49" s="30"/>
    </row>
    <row r="50" spans="1:10" ht="22" customHeight="1" x14ac:dyDescent="0.25">
      <c r="A50" s="5"/>
      <c r="B50" s="6" t="s">
        <v>46</v>
      </c>
      <c r="C50" s="21"/>
      <c r="D50" s="8"/>
      <c r="E50" s="9"/>
      <c r="F50" s="10"/>
      <c r="G50" s="35"/>
    </row>
    <row r="51" spans="1:10" ht="17.25" customHeight="1" x14ac:dyDescent="0.25">
      <c r="A51" s="7">
        <v>32</v>
      </c>
      <c r="B51" s="13" t="s">
        <v>47</v>
      </c>
      <c r="C51" s="21" t="s">
        <v>100</v>
      </c>
      <c r="D51" s="14">
        <v>480</v>
      </c>
      <c r="E51" s="37">
        <v>60</v>
      </c>
      <c r="F51" s="10">
        <f>D51*E51</f>
        <v>28800</v>
      </c>
      <c r="G51" s="35"/>
    </row>
    <row r="52" spans="1:10" ht="17.25" customHeight="1" x14ac:dyDescent="0.25">
      <c r="A52" s="7">
        <f>+A51+1</f>
        <v>33</v>
      </c>
      <c r="B52" s="13" t="s">
        <v>48</v>
      </c>
      <c r="C52" s="21" t="s">
        <v>100</v>
      </c>
      <c r="D52" s="14">
        <v>480</v>
      </c>
      <c r="E52" s="37">
        <v>130</v>
      </c>
      <c r="F52" s="10">
        <f>D52*E52</f>
        <v>62400</v>
      </c>
      <c r="G52" s="35"/>
    </row>
    <row r="53" spans="1:10" ht="17.25" customHeight="1" x14ac:dyDescent="0.25">
      <c r="A53" s="7">
        <f>A52+1</f>
        <v>34</v>
      </c>
      <c r="B53" s="13" t="s">
        <v>49</v>
      </c>
      <c r="C53" s="21" t="s">
        <v>28</v>
      </c>
      <c r="D53" s="14">
        <v>190</v>
      </c>
      <c r="E53" s="37">
        <v>80</v>
      </c>
      <c r="F53" s="10">
        <f>D53*E53</f>
        <v>15200</v>
      </c>
      <c r="G53" s="35"/>
    </row>
    <row r="54" spans="1:10" ht="17.25" customHeight="1" x14ac:dyDescent="0.25">
      <c r="A54" s="7">
        <f>A53+1</f>
        <v>35</v>
      </c>
      <c r="B54" s="13" t="s">
        <v>50</v>
      </c>
      <c r="C54" s="21" t="s">
        <v>51</v>
      </c>
      <c r="D54" s="14">
        <v>10</v>
      </c>
      <c r="E54" s="37">
        <v>400</v>
      </c>
      <c r="F54" s="10">
        <f>D54*E54</f>
        <v>4000</v>
      </c>
      <c r="G54" s="35"/>
    </row>
    <row r="55" spans="1:10" ht="17.25" customHeight="1" x14ac:dyDescent="0.25">
      <c r="A55" s="7"/>
      <c r="B55" s="46" t="s">
        <v>46</v>
      </c>
      <c r="C55" s="46"/>
      <c r="D55" s="46"/>
      <c r="E55" s="46"/>
      <c r="F55" s="16">
        <f>SUM(F51:F54)</f>
        <v>110400</v>
      </c>
      <c r="G55" s="35"/>
    </row>
    <row r="56" spans="1:10" ht="17.25" customHeight="1" x14ac:dyDescent="0.25">
      <c r="A56" s="5"/>
      <c r="B56" s="6" t="s">
        <v>114</v>
      </c>
      <c r="C56" s="21"/>
      <c r="D56" s="8"/>
      <c r="E56" s="9"/>
      <c r="F56" s="10"/>
      <c r="G56" s="35"/>
    </row>
    <row r="57" spans="1:10" ht="17.25" customHeight="1" x14ac:dyDescent="0.25">
      <c r="A57" s="7">
        <f>A54+1</f>
        <v>36</v>
      </c>
      <c r="B57" s="13" t="s">
        <v>52</v>
      </c>
      <c r="C57" s="21" t="s">
        <v>100</v>
      </c>
      <c r="D57" s="14">
        <v>190</v>
      </c>
      <c r="E57" s="9">
        <v>140</v>
      </c>
      <c r="F57" s="10">
        <f t="shared" ref="F57:F60" si="1">D57*E57</f>
        <v>26600</v>
      </c>
      <c r="G57" s="35"/>
    </row>
    <row r="58" spans="1:10" ht="17.25" customHeight="1" x14ac:dyDescent="0.25">
      <c r="A58" s="7">
        <f>A57+1</f>
        <v>37</v>
      </c>
      <c r="B58" s="13" t="s">
        <v>53</v>
      </c>
      <c r="C58" s="21" t="s">
        <v>100</v>
      </c>
      <c r="D58" s="14">
        <v>228</v>
      </c>
      <c r="E58" s="37">
        <v>170</v>
      </c>
      <c r="F58" s="10">
        <f t="shared" si="1"/>
        <v>38760</v>
      </c>
      <c r="G58" s="35"/>
    </row>
    <row r="59" spans="1:10" ht="17.25" customHeight="1" x14ac:dyDescent="0.25">
      <c r="A59" s="7">
        <f t="shared" ref="A59:A60" si="2">A58+1</f>
        <v>38</v>
      </c>
      <c r="B59" s="13" t="s">
        <v>54</v>
      </c>
      <c r="C59" s="21" t="s">
        <v>28</v>
      </c>
      <c r="D59" s="14">
        <v>80</v>
      </c>
      <c r="E59" s="9">
        <v>160</v>
      </c>
      <c r="F59" s="10">
        <f t="shared" si="1"/>
        <v>12800</v>
      </c>
      <c r="G59" s="35"/>
    </row>
    <row r="60" spans="1:10" ht="17.25" customHeight="1" x14ac:dyDescent="0.25">
      <c r="A60" s="7">
        <f t="shared" si="2"/>
        <v>39</v>
      </c>
      <c r="B60" s="13" t="s">
        <v>110</v>
      </c>
      <c r="C60" s="21" t="s">
        <v>100</v>
      </c>
      <c r="D60" s="14">
        <v>590</v>
      </c>
      <c r="E60" s="37">
        <v>180</v>
      </c>
      <c r="F60" s="10">
        <f t="shared" si="1"/>
        <v>106200</v>
      </c>
      <c r="G60" s="35"/>
    </row>
    <row r="61" spans="1:10" ht="21.75" customHeight="1" x14ac:dyDescent="0.25">
      <c r="A61" s="7"/>
      <c r="B61" s="46" t="s">
        <v>115</v>
      </c>
      <c r="C61" s="46"/>
      <c r="D61" s="46"/>
      <c r="E61" s="46"/>
      <c r="F61" s="16">
        <f>SUM(F56:F60)</f>
        <v>184360</v>
      </c>
      <c r="G61" s="35"/>
    </row>
    <row r="62" spans="1:10" ht="17.25" customHeight="1" x14ac:dyDescent="0.25">
      <c r="A62" s="5"/>
      <c r="B62" s="6" t="s">
        <v>55</v>
      </c>
      <c r="C62" s="21"/>
      <c r="D62" s="8"/>
      <c r="E62" s="9"/>
      <c r="F62" s="10"/>
      <c r="G62" s="35"/>
    </row>
    <row r="63" spans="1:10" ht="17.25" customHeight="1" x14ac:dyDescent="0.25">
      <c r="A63" s="7">
        <v>40</v>
      </c>
      <c r="B63" s="13" t="s">
        <v>111</v>
      </c>
      <c r="C63" s="21" t="s">
        <v>100</v>
      </c>
      <c r="D63" s="14">
        <v>48</v>
      </c>
      <c r="E63" s="37">
        <v>1450</v>
      </c>
      <c r="F63" s="10">
        <v>950</v>
      </c>
      <c r="G63" s="35"/>
    </row>
    <row r="64" spans="1:10" ht="17.25" customHeight="1" x14ac:dyDescent="0.25">
      <c r="A64" s="7">
        <f>A63+1</f>
        <v>41</v>
      </c>
      <c r="B64" s="13" t="s">
        <v>56</v>
      </c>
      <c r="C64" s="21" t="s">
        <v>100</v>
      </c>
      <c r="D64" s="14">
        <v>20</v>
      </c>
      <c r="E64" s="37">
        <v>850</v>
      </c>
      <c r="F64" s="10">
        <f>D64*E64</f>
        <v>17000</v>
      </c>
      <c r="G64" s="35"/>
    </row>
    <row r="65" spans="1:7" ht="17.25" customHeight="1" x14ac:dyDescent="0.25">
      <c r="A65" s="7">
        <f>+A64+1</f>
        <v>42</v>
      </c>
      <c r="B65" s="13" t="s">
        <v>113</v>
      </c>
      <c r="C65" s="21" t="s">
        <v>100</v>
      </c>
      <c r="D65" s="14">
        <v>120</v>
      </c>
      <c r="E65" s="37">
        <v>950</v>
      </c>
      <c r="F65" s="10">
        <f>D65*E65</f>
        <v>114000</v>
      </c>
      <c r="G65" s="35"/>
    </row>
    <row r="66" spans="1:7" ht="17.25" customHeight="1" x14ac:dyDescent="0.25">
      <c r="A66" s="7">
        <f>+A65+1</f>
        <v>43</v>
      </c>
      <c r="B66" s="13" t="s">
        <v>57</v>
      </c>
      <c r="C66" s="21" t="s">
        <v>28</v>
      </c>
      <c r="D66" s="14">
        <v>14</v>
      </c>
      <c r="E66" s="37">
        <v>250</v>
      </c>
      <c r="F66" s="10">
        <f>D66*E66</f>
        <v>3500</v>
      </c>
      <c r="G66" s="35"/>
    </row>
    <row r="67" spans="1:7" s="20" customFormat="1" ht="17.25" customHeight="1" x14ac:dyDescent="0.25">
      <c r="A67" s="17">
        <f>A66+1</f>
        <v>44</v>
      </c>
      <c r="B67" s="18" t="s">
        <v>58</v>
      </c>
      <c r="C67" s="21" t="s">
        <v>100</v>
      </c>
      <c r="D67" s="14">
        <v>120</v>
      </c>
      <c r="E67" s="39">
        <v>500</v>
      </c>
      <c r="F67" s="19">
        <f>D67*E67</f>
        <v>60000</v>
      </c>
      <c r="G67" s="35"/>
    </row>
    <row r="68" spans="1:7" ht="17.25" customHeight="1" x14ac:dyDescent="0.25">
      <c r="A68" s="7"/>
      <c r="B68" s="46" t="s">
        <v>55</v>
      </c>
      <c r="C68" s="46"/>
      <c r="D68" s="46"/>
      <c r="E68" s="46"/>
      <c r="F68" s="16">
        <f>SUM(F62:F67)</f>
        <v>195450</v>
      </c>
      <c r="G68" s="35"/>
    </row>
    <row r="69" spans="1:7" ht="17.25" customHeight="1" x14ac:dyDescent="0.25">
      <c r="A69" s="5"/>
      <c r="B69" s="6" t="s">
        <v>59</v>
      </c>
      <c r="C69" s="21"/>
      <c r="D69" s="8"/>
      <c r="E69" s="9"/>
      <c r="F69" s="10"/>
      <c r="G69" s="35"/>
    </row>
    <row r="70" spans="1:7" ht="17.899999999999999" customHeight="1" x14ac:dyDescent="0.25">
      <c r="A70" s="7">
        <v>45</v>
      </c>
      <c r="B70" s="22" t="s">
        <v>60</v>
      </c>
      <c r="C70" s="21" t="s">
        <v>100</v>
      </c>
      <c r="D70" s="14">
        <v>930</v>
      </c>
      <c r="E70" s="37">
        <v>45</v>
      </c>
      <c r="F70" s="10">
        <f>D70*E70</f>
        <v>41850</v>
      </c>
      <c r="G70" s="35"/>
    </row>
    <row r="71" spans="1:7" ht="24.65" customHeight="1" x14ac:dyDescent="0.25">
      <c r="A71" s="7">
        <f>+A70+1</f>
        <v>46</v>
      </c>
      <c r="B71" s="22" t="s">
        <v>101</v>
      </c>
      <c r="C71" s="21" t="s">
        <v>100</v>
      </c>
      <c r="D71" s="14">
        <v>1580</v>
      </c>
      <c r="E71" s="37">
        <v>22</v>
      </c>
      <c r="F71" s="10">
        <f>D71*E71</f>
        <v>34760</v>
      </c>
      <c r="G71" s="35"/>
    </row>
    <row r="72" spans="1:7" ht="17.25" customHeight="1" x14ac:dyDescent="0.25">
      <c r="A72" s="7">
        <f>+A71+1</f>
        <v>47</v>
      </c>
      <c r="B72" s="13" t="s">
        <v>61</v>
      </c>
      <c r="C72" s="21" t="s">
        <v>100</v>
      </c>
      <c r="D72" s="14">
        <v>150</v>
      </c>
      <c r="E72" s="37">
        <v>20</v>
      </c>
      <c r="F72" s="10">
        <f>D72*E72</f>
        <v>3000</v>
      </c>
      <c r="G72" s="35"/>
    </row>
    <row r="73" spans="1:7" ht="17.25" customHeight="1" x14ac:dyDescent="0.25">
      <c r="A73" s="7">
        <f>+A72+1</f>
        <v>48</v>
      </c>
      <c r="B73" s="13" t="s">
        <v>62</v>
      </c>
      <c r="C73" s="21" t="s">
        <v>100</v>
      </c>
      <c r="D73" s="14">
        <v>240</v>
      </c>
      <c r="E73" s="37">
        <v>20</v>
      </c>
      <c r="F73" s="10">
        <f>D73*E73</f>
        <v>4800</v>
      </c>
      <c r="G73" s="35"/>
    </row>
    <row r="74" spans="1:7" ht="17.25" customHeight="1" x14ac:dyDescent="0.25">
      <c r="A74" s="7"/>
      <c r="B74" s="46" t="s">
        <v>63</v>
      </c>
      <c r="C74" s="46"/>
      <c r="D74" s="46"/>
      <c r="E74" s="46"/>
      <c r="F74" s="16">
        <f>SUM(F69:F73)</f>
        <v>84410</v>
      </c>
      <c r="G74" s="35"/>
    </row>
    <row r="75" spans="1:7" ht="17.25" customHeight="1" x14ac:dyDescent="0.25">
      <c r="A75" s="5"/>
      <c r="B75" s="6" t="s">
        <v>64</v>
      </c>
      <c r="C75" s="21"/>
      <c r="D75" s="8"/>
      <c r="E75" s="9"/>
      <c r="F75" s="10"/>
      <c r="G75" s="35"/>
    </row>
    <row r="76" spans="1:7" ht="17.25" customHeight="1" x14ac:dyDescent="0.25">
      <c r="A76" s="7">
        <f>A73+1</f>
        <v>49</v>
      </c>
      <c r="B76" s="13" t="s">
        <v>65</v>
      </c>
      <c r="C76" s="21" t="s">
        <v>66</v>
      </c>
      <c r="D76" s="14">
        <v>54</v>
      </c>
      <c r="E76" s="9">
        <v>120</v>
      </c>
      <c r="F76" s="10">
        <f>D76*E76</f>
        <v>6480</v>
      </c>
      <c r="G76" s="35"/>
    </row>
    <row r="77" spans="1:7" ht="17.25" customHeight="1" x14ac:dyDescent="0.25">
      <c r="A77" s="7"/>
      <c r="B77" s="46" t="s">
        <v>64</v>
      </c>
      <c r="C77" s="46"/>
      <c r="D77" s="46"/>
      <c r="E77" s="46"/>
      <c r="F77" s="16">
        <f>SUM(F75:F76)</f>
        <v>6480</v>
      </c>
      <c r="G77" s="35"/>
    </row>
    <row r="78" spans="1:7" ht="17.25" customHeight="1" x14ac:dyDescent="0.25">
      <c r="A78" s="5"/>
      <c r="B78" s="6" t="s">
        <v>67</v>
      </c>
      <c r="C78" s="21"/>
      <c r="D78" s="8"/>
      <c r="E78" s="9"/>
      <c r="F78" s="10"/>
      <c r="G78" s="35"/>
    </row>
    <row r="79" spans="1:7" ht="17.25" customHeight="1" x14ac:dyDescent="0.25">
      <c r="A79" s="7">
        <f>A76+1</f>
        <v>50</v>
      </c>
      <c r="B79" s="12" t="s">
        <v>68</v>
      </c>
      <c r="C79" s="21" t="s">
        <v>69</v>
      </c>
      <c r="D79" s="14">
        <v>3</v>
      </c>
      <c r="E79" s="37">
        <v>2000</v>
      </c>
      <c r="F79" s="10">
        <f t="shared" ref="F79:F93" si="3">D79*E79</f>
        <v>6000</v>
      </c>
      <c r="G79" s="35"/>
    </row>
    <row r="80" spans="1:7" ht="17.25" customHeight="1" x14ac:dyDescent="0.25">
      <c r="A80" s="7">
        <f>A79+1</f>
        <v>51</v>
      </c>
      <c r="B80" s="13" t="s">
        <v>70</v>
      </c>
      <c r="C80" s="21" t="s">
        <v>66</v>
      </c>
      <c r="D80" s="14">
        <v>40</v>
      </c>
      <c r="E80" s="37">
        <v>70</v>
      </c>
      <c r="F80" s="10">
        <f t="shared" si="3"/>
        <v>2800</v>
      </c>
      <c r="G80" s="35"/>
    </row>
    <row r="81" spans="1:7" s="20" customFormat="1" ht="17.25" customHeight="1" x14ac:dyDescent="0.25">
      <c r="A81" s="7">
        <f t="shared" ref="A81:A87" si="4">A80+1</f>
        <v>52</v>
      </c>
      <c r="B81" s="18" t="s">
        <v>71</v>
      </c>
      <c r="C81" s="32" t="s">
        <v>51</v>
      </c>
      <c r="D81" s="14">
        <v>10</v>
      </c>
      <c r="E81" s="39">
        <v>3600</v>
      </c>
      <c r="F81" s="19">
        <f t="shared" si="3"/>
        <v>36000</v>
      </c>
      <c r="G81" s="35"/>
    </row>
    <row r="82" spans="1:7" ht="17.25" customHeight="1" x14ac:dyDescent="0.25">
      <c r="A82" s="7">
        <f t="shared" si="4"/>
        <v>53</v>
      </c>
      <c r="B82" s="13" t="s">
        <v>72</v>
      </c>
      <c r="C82" s="21" t="s">
        <v>51</v>
      </c>
      <c r="D82" s="14">
        <v>14</v>
      </c>
      <c r="E82" s="37">
        <v>160</v>
      </c>
      <c r="F82" s="10">
        <f t="shared" si="3"/>
        <v>2240</v>
      </c>
      <c r="G82" s="35"/>
    </row>
    <row r="83" spans="1:7" ht="17.25" customHeight="1" x14ac:dyDescent="0.25">
      <c r="A83" s="7">
        <f t="shared" si="4"/>
        <v>54</v>
      </c>
      <c r="B83" s="13" t="s">
        <v>73</v>
      </c>
      <c r="C83" s="21" t="s">
        <v>51</v>
      </c>
      <c r="D83" s="14">
        <v>10</v>
      </c>
      <c r="E83" s="37">
        <v>160</v>
      </c>
      <c r="F83" s="10">
        <f t="shared" si="3"/>
        <v>1600</v>
      </c>
      <c r="G83" s="35"/>
    </row>
    <row r="84" spans="1:7" ht="17.25" customHeight="1" x14ac:dyDescent="0.25">
      <c r="A84" s="7">
        <f t="shared" si="4"/>
        <v>55</v>
      </c>
      <c r="B84" s="13" t="s">
        <v>74</v>
      </c>
      <c r="C84" s="21" t="s">
        <v>51</v>
      </c>
      <c r="D84" s="14">
        <v>60</v>
      </c>
      <c r="E84" s="37">
        <v>140</v>
      </c>
      <c r="F84" s="10">
        <f t="shared" si="3"/>
        <v>8400</v>
      </c>
      <c r="G84" s="35"/>
    </row>
    <row r="85" spans="1:7" ht="17.25" customHeight="1" x14ac:dyDescent="0.25">
      <c r="A85" s="7">
        <f t="shared" si="4"/>
        <v>56</v>
      </c>
      <c r="B85" s="12" t="s">
        <v>75</v>
      </c>
      <c r="C85" s="21" t="s">
        <v>51</v>
      </c>
      <c r="D85" s="14">
        <v>20</v>
      </c>
      <c r="E85" s="37">
        <v>160</v>
      </c>
      <c r="F85" s="10">
        <f t="shared" si="3"/>
        <v>3200</v>
      </c>
      <c r="G85" s="35"/>
    </row>
    <row r="86" spans="1:7" ht="17.25" customHeight="1" x14ac:dyDescent="0.25">
      <c r="A86" s="7">
        <f t="shared" si="4"/>
        <v>57</v>
      </c>
      <c r="B86" s="13" t="s">
        <v>76</v>
      </c>
      <c r="C86" s="21" t="s">
        <v>51</v>
      </c>
      <c r="D86" s="14">
        <v>10</v>
      </c>
      <c r="E86" s="37">
        <v>360</v>
      </c>
      <c r="F86" s="10">
        <f t="shared" si="3"/>
        <v>3600</v>
      </c>
      <c r="G86" s="35"/>
    </row>
    <row r="87" spans="1:7" ht="17.25" customHeight="1" x14ac:dyDescent="0.25">
      <c r="A87" s="7">
        <f t="shared" si="4"/>
        <v>58</v>
      </c>
      <c r="B87" s="13" t="s">
        <v>77</v>
      </c>
      <c r="C87" s="21" t="s">
        <v>51</v>
      </c>
      <c r="D87" s="14">
        <v>10</v>
      </c>
      <c r="E87" s="37">
        <v>160</v>
      </c>
      <c r="F87" s="10">
        <f t="shared" si="3"/>
        <v>1600</v>
      </c>
      <c r="G87" s="35"/>
    </row>
    <row r="88" spans="1:7" ht="17.25" customHeight="1" x14ac:dyDescent="0.25">
      <c r="A88" s="7">
        <f>A87+1</f>
        <v>59</v>
      </c>
      <c r="B88" s="13" t="s">
        <v>78</v>
      </c>
      <c r="C88" s="21" t="s">
        <v>51</v>
      </c>
      <c r="D88" s="14">
        <v>10</v>
      </c>
      <c r="E88" s="37">
        <v>200</v>
      </c>
      <c r="F88" s="10">
        <f t="shared" si="3"/>
        <v>2000</v>
      </c>
      <c r="G88" s="35"/>
    </row>
    <row r="89" spans="1:7" ht="17.25" customHeight="1" x14ac:dyDescent="0.25">
      <c r="A89" s="7">
        <f>+A88+1</f>
        <v>60</v>
      </c>
      <c r="B89" s="13" t="s">
        <v>79</v>
      </c>
      <c r="C89" s="21" t="s">
        <v>51</v>
      </c>
      <c r="D89" s="14">
        <v>10</v>
      </c>
      <c r="E89" s="37">
        <v>550</v>
      </c>
      <c r="F89" s="10">
        <f t="shared" si="3"/>
        <v>5500</v>
      </c>
      <c r="G89" s="35"/>
    </row>
    <row r="90" spans="1:7" ht="17.25" customHeight="1" x14ac:dyDescent="0.25">
      <c r="A90" s="7">
        <f>+A89+1</f>
        <v>61</v>
      </c>
      <c r="B90" s="12" t="s">
        <v>80</v>
      </c>
      <c r="C90" s="21" t="s">
        <v>51</v>
      </c>
      <c r="D90" s="14">
        <v>60</v>
      </c>
      <c r="E90" s="37">
        <v>300</v>
      </c>
      <c r="F90" s="10">
        <f t="shared" si="3"/>
        <v>18000</v>
      </c>
      <c r="G90" s="35"/>
    </row>
    <row r="91" spans="1:7" ht="17.25" customHeight="1" x14ac:dyDescent="0.25">
      <c r="A91" s="7">
        <f>A90+1</f>
        <v>62</v>
      </c>
      <c r="B91" s="13" t="s">
        <v>81</v>
      </c>
      <c r="C91" s="21" t="s">
        <v>28</v>
      </c>
      <c r="D91" s="14">
        <v>196</v>
      </c>
      <c r="E91" s="37">
        <v>90</v>
      </c>
      <c r="F91" s="10">
        <f t="shared" si="3"/>
        <v>17640</v>
      </c>
      <c r="G91" s="35"/>
    </row>
    <row r="92" spans="1:7" ht="17.25" customHeight="1" x14ac:dyDescent="0.25">
      <c r="A92" s="7">
        <f>A91+1</f>
        <v>63</v>
      </c>
      <c r="B92" s="13" t="s">
        <v>82</v>
      </c>
      <c r="C92" s="21" t="s">
        <v>51</v>
      </c>
      <c r="D92" s="14">
        <v>20</v>
      </c>
      <c r="E92" s="37">
        <v>270</v>
      </c>
      <c r="F92" s="10">
        <f t="shared" si="3"/>
        <v>5400</v>
      </c>
      <c r="G92" s="35"/>
    </row>
    <row r="93" spans="1:7" ht="17.25" customHeight="1" x14ac:dyDescent="0.25">
      <c r="A93" s="7">
        <f t="shared" ref="A93" si="5">+A92+1</f>
        <v>64</v>
      </c>
      <c r="B93" s="13" t="s">
        <v>83</v>
      </c>
      <c r="C93" s="21" t="s">
        <v>51</v>
      </c>
      <c r="D93" s="14">
        <v>10</v>
      </c>
      <c r="E93" s="37">
        <v>550</v>
      </c>
      <c r="F93" s="10">
        <f t="shared" si="3"/>
        <v>5500</v>
      </c>
      <c r="G93" s="35"/>
    </row>
    <row r="94" spans="1:7" ht="17.25" customHeight="1" x14ac:dyDescent="0.25">
      <c r="A94" s="7"/>
      <c r="B94" s="46" t="s">
        <v>67</v>
      </c>
      <c r="C94" s="46"/>
      <c r="D94" s="46"/>
      <c r="E94" s="46"/>
      <c r="F94" s="16">
        <f>SUM(F79:F93)</f>
        <v>119480</v>
      </c>
      <c r="G94" s="35"/>
    </row>
    <row r="95" spans="1:7" ht="17.25" customHeight="1" x14ac:dyDescent="0.25">
      <c r="A95" s="5"/>
      <c r="B95" s="6" t="s">
        <v>84</v>
      </c>
      <c r="C95" s="21"/>
      <c r="D95" s="8"/>
      <c r="E95" s="9"/>
      <c r="F95" s="10"/>
      <c r="G95" s="35"/>
    </row>
    <row r="96" spans="1:7" ht="17.25" customHeight="1" x14ac:dyDescent="0.25">
      <c r="A96" s="7">
        <f>A93+1</f>
        <v>65</v>
      </c>
      <c r="B96" s="13" t="s">
        <v>85</v>
      </c>
      <c r="C96" s="21" t="s">
        <v>69</v>
      </c>
      <c r="D96" s="14">
        <v>10</v>
      </c>
      <c r="E96" s="9">
        <v>300</v>
      </c>
      <c r="F96" s="10">
        <f>D96*E96</f>
        <v>3000</v>
      </c>
      <c r="G96" s="35"/>
    </row>
    <row r="97" spans="1:7" ht="17.25" customHeight="1" x14ac:dyDescent="0.25">
      <c r="A97" s="7"/>
      <c r="B97" s="46" t="s">
        <v>84</v>
      </c>
      <c r="C97" s="46"/>
      <c r="D97" s="46"/>
      <c r="E97" s="46"/>
      <c r="F97" s="16">
        <f>SUM(F95:F96)</f>
        <v>3000</v>
      </c>
      <c r="G97" s="35"/>
    </row>
    <row r="98" spans="1:7" ht="17.25" customHeight="1" x14ac:dyDescent="0.25">
      <c r="A98" s="5"/>
      <c r="B98" s="6" t="s">
        <v>86</v>
      </c>
      <c r="C98" s="21"/>
      <c r="D98" s="8"/>
      <c r="E98" s="9"/>
      <c r="F98" s="10"/>
      <c r="G98" s="35"/>
    </row>
    <row r="99" spans="1:7" ht="14.15" customHeight="1" x14ac:dyDescent="0.25">
      <c r="A99" s="7">
        <f>A96+1</f>
        <v>66</v>
      </c>
      <c r="B99" s="22" t="s">
        <v>87</v>
      </c>
      <c r="C99" s="21" t="s">
        <v>51</v>
      </c>
      <c r="D99" s="14">
        <v>10</v>
      </c>
      <c r="E99" s="9">
        <v>700</v>
      </c>
      <c r="F99" s="10">
        <f>D99*E99</f>
        <v>7000</v>
      </c>
      <c r="G99" s="35"/>
    </row>
    <row r="100" spans="1:7" ht="17.25" customHeight="1" x14ac:dyDescent="0.25">
      <c r="A100" s="7"/>
      <c r="B100" s="47" t="s">
        <v>88</v>
      </c>
      <c r="C100" s="47"/>
      <c r="D100" s="47"/>
      <c r="E100" s="47"/>
      <c r="F100" s="16">
        <f>SUM(F98:F99)</f>
        <v>7000</v>
      </c>
      <c r="G100" s="35"/>
    </row>
    <row r="101" spans="1:7" ht="12.5" x14ac:dyDescent="0.25">
      <c r="A101" s="48" t="s">
        <v>89</v>
      </c>
      <c r="B101" s="48"/>
      <c r="C101" s="48"/>
      <c r="D101" s="48"/>
      <c r="E101" s="48"/>
      <c r="F101" s="48"/>
      <c r="G101" s="35"/>
    </row>
    <row r="102" spans="1:7" ht="17.25" customHeight="1" x14ac:dyDescent="0.25">
      <c r="A102" s="48"/>
      <c r="B102" s="48"/>
      <c r="C102" s="48"/>
      <c r="D102" s="48"/>
      <c r="E102" s="48"/>
      <c r="F102" s="48"/>
    </row>
    <row r="103" spans="1:7" ht="17.25" customHeight="1" x14ac:dyDescent="0.25">
      <c r="A103" s="23"/>
      <c r="B103" s="36" t="s">
        <v>6</v>
      </c>
      <c r="C103" s="36"/>
      <c r="D103" s="44">
        <f>+F49</f>
        <v>1141834</v>
      </c>
      <c r="E103" s="45"/>
      <c r="F103" s="45"/>
    </row>
    <row r="104" spans="1:7" ht="17.25" customHeight="1" x14ac:dyDescent="0.25">
      <c r="A104" s="23"/>
      <c r="B104" s="36" t="s">
        <v>46</v>
      </c>
      <c r="C104" s="36"/>
      <c r="D104" s="44">
        <f>+F55</f>
        <v>110400</v>
      </c>
      <c r="E104" s="45"/>
      <c r="F104" s="45"/>
    </row>
    <row r="105" spans="1:7" ht="17.25" customHeight="1" x14ac:dyDescent="0.25">
      <c r="A105" s="23"/>
      <c r="B105" s="36" t="s">
        <v>90</v>
      </c>
      <c r="C105" s="36"/>
      <c r="D105" s="44">
        <f>+F61</f>
        <v>184360</v>
      </c>
      <c r="E105" s="45"/>
      <c r="F105" s="45"/>
    </row>
    <row r="106" spans="1:7" ht="17.25" customHeight="1" x14ac:dyDescent="0.25">
      <c r="A106" s="23"/>
      <c r="B106" s="36" t="s">
        <v>91</v>
      </c>
      <c r="C106" s="36"/>
      <c r="D106" s="44">
        <f>+F68</f>
        <v>195450</v>
      </c>
      <c r="E106" s="45"/>
      <c r="F106" s="45"/>
    </row>
    <row r="107" spans="1:7" ht="17.25" customHeight="1" x14ac:dyDescent="0.25">
      <c r="A107" s="23"/>
      <c r="B107" s="36" t="str">
        <f>B69</f>
        <v>PEINTURE VITRERIE</v>
      </c>
      <c r="C107" s="36"/>
      <c r="D107" s="44">
        <f>+F74</f>
        <v>84410</v>
      </c>
      <c r="E107" s="45"/>
      <c r="F107" s="45"/>
    </row>
    <row r="108" spans="1:7" ht="17.25" customHeight="1" x14ac:dyDescent="0.25">
      <c r="A108" s="23"/>
      <c r="B108" s="36" t="s">
        <v>92</v>
      </c>
      <c r="C108" s="36"/>
      <c r="D108" s="44">
        <f>+F77</f>
        <v>6480</v>
      </c>
      <c r="E108" s="45"/>
      <c r="F108" s="45"/>
    </row>
    <row r="109" spans="1:7" ht="19.5" customHeight="1" x14ac:dyDescent="0.25">
      <c r="A109" s="23"/>
      <c r="B109" s="36" t="s">
        <v>93</v>
      </c>
      <c r="C109" s="36"/>
      <c r="D109" s="44">
        <f>+F94</f>
        <v>119480</v>
      </c>
      <c r="E109" s="45"/>
      <c r="F109" s="45"/>
    </row>
    <row r="110" spans="1:7" ht="16.5" customHeight="1" x14ac:dyDescent="0.25">
      <c r="A110" s="23"/>
      <c r="B110" s="36" t="str">
        <f>B95</f>
        <v>VIDEO-SURVEILLANCE</v>
      </c>
      <c r="C110" s="36"/>
      <c r="D110" s="44">
        <f>+F97</f>
        <v>3000</v>
      </c>
      <c r="E110" s="45"/>
      <c r="F110" s="45"/>
    </row>
    <row r="111" spans="1:7" ht="18.75" customHeight="1" x14ac:dyDescent="0.25">
      <c r="A111" s="23"/>
      <c r="B111" s="36" t="str">
        <f>B98</f>
        <v>PROTECTION ET DETECTION INCENDIE</v>
      </c>
      <c r="C111" s="36"/>
      <c r="D111" s="44">
        <f>+F100</f>
        <v>7000</v>
      </c>
      <c r="E111" s="44"/>
      <c r="F111" s="44"/>
    </row>
    <row r="112" spans="1:7" ht="18.75" customHeight="1" x14ac:dyDescent="0.25">
      <c r="A112" s="23"/>
      <c r="B112" s="40" t="s">
        <v>94</v>
      </c>
      <c r="C112" s="41"/>
      <c r="D112" s="42">
        <f>SUM(D103:D111)</f>
        <v>1852414</v>
      </c>
      <c r="E112" s="42"/>
      <c r="F112" s="42"/>
    </row>
    <row r="113" spans="1:6" ht="18.75" customHeight="1" x14ac:dyDescent="0.25">
      <c r="A113" s="23"/>
      <c r="B113" s="40" t="s">
        <v>95</v>
      </c>
      <c r="C113" s="41"/>
      <c r="D113" s="42">
        <f>+D112*20%</f>
        <v>370482.80000000005</v>
      </c>
      <c r="E113" s="42"/>
      <c r="F113" s="42"/>
    </row>
    <row r="114" spans="1:6" ht="18.75" customHeight="1" x14ac:dyDescent="0.25">
      <c r="A114" s="23"/>
      <c r="B114" s="40" t="s">
        <v>96</v>
      </c>
      <c r="C114" s="41"/>
      <c r="D114" s="42">
        <f>D112+D113</f>
        <v>2222896.7999999998</v>
      </c>
      <c r="E114" s="42"/>
      <c r="F114" s="42"/>
    </row>
    <row r="115" spans="1:6" ht="18.75" customHeight="1" x14ac:dyDescent="0.25">
      <c r="A115" s="24"/>
      <c r="B115" s="40" t="s">
        <v>97</v>
      </c>
      <c r="C115" s="41"/>
      <c r="D115" s="42"/>
      <c r="E115" s="43"/>
      <c r="F115" s="43"/>
    </row>
    <row r="116" spans="1:6" ht="18.75" customHeight="1" x14ac:dyDescent="0.25">
      <c r="A116" s="24"/>
      <c r="B116" s="40" t="s">
        <v>98</v>
      </c>
      <c r="C116" s="41"/>
      <c r="D116" s="42"/>
      <c r="E116" s="43"/>
      <c r="F116" s="43"/>
    </row>
    <row r="117" spans="1:6" ht="18.75" customHeight="1" x14ac:dyDescent="0.25"/>
    <row r="118" spans="1:6" s="28" customFormat="1" ht="18.75" customHeight="1" x14ac:dyDescent="0.35">
      <c r="A118" s="25"/>
      <c r="B118" s="26"/>
      <c r="C118" s="34"/>
      <c r="D118" s="27"/>
      <c r="F118" s="29"/>
    </row>
    <row r="119" spans="1:6" s="28" customFormat="1" ht="18.75" customHeight="1" x14ac:dyDescent="0.35">
      <c r="A119" s="25"/>
      <c r="B119" s="26"/>
      <c r="C119" s="34"/>
      <c r="D119" s="27"/>
      <c r="F119" s="29"/>
    </row>
    <row r="120" spans="1:6" s="28" customFormat="1" ht="18.75" customHeight="1" x14ac:dyDescent="0.35">
      <c r="A120" s="25"/>
      <c r="B120" s="26"/>
      <c r="C120" s="33"/>
      <c r="D120" s="27"/>
      <c r="F120" s="29"/>
    </row>
    <row r="121" spans="1:6" s="28" customFormat="1" ht="18.75" customHeight="1" x14ac:dyDescent="0.35">
      <c r="A121" s="25"/>
      <c r="B121" s="26"/>
      <c r="C121" s="33"/>
      <c r="D121" s="27"/>
      <c r="F121" s="29"/>
    </row>
  </sheetData>
  <autoFilter ref="A10:F116" xr:uid="{00000000-0009-0000-0000-000000000000}"/>
  <mergeCells count="38">
    <mergeCell ref="B77:E77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B49:E49"/>
    <mergeCell ref="B55:E55"/>
    <mergeCell ref="B61:E61"/>
    <mergeCell ref="B68:E68"/>
    <mergeCell ref="B74:E74"/>
    <mergeCell ref="D110:F110"/>
    <mergeCell ref="B94:E94"/>
    <mergeCell ref="B97:E97"/>
    <mergeCell ref="B100:E100"/>
    <mergeCell ref="A101:F102"/>
    <mergeCell ref="D103:F103"/>
    <mergeCell ref="D104:F104"/>
    <mergeCell ref="D105:F105"/>
    <mergeCell ref="D106:F106"/>
    <mergeCell ref="D107:F107"/>
    <mergeCell ref="D108:F108"/>
    <mergeCell ref="D109:F109"/>
    <mergeCell ref="B115:C115"/>
    <mergeCell ref="D115:F115"/>
    <mergeCell ref="B116:C116"/>
    <mergeCell ref="D116:F116"/>
    <mergeCell ref="D111:F111"/>
    <mergeCell ref="B112:C112"/>
    <mergeCell ref="D112:F112"/>
    <mergeCell ref="B113:C113"/>
    <mergeCell ref="D113:F113"/>
    <mergeCell ref="B114:C114"/>
    <mergeCell ref="D114:F114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rowBreaks count="2" manualBreakCount="2">
    <brk id="68" max="5" man="1"/>
    <brk id="100" max="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10 SALLE DE CLASSE  </vt:lpstr>
      <vt:lpstr>'10 SALLE DE CLASSE  '!Impression_des_titres</vt:lpstr>
      <vt:lpstr>'10 SALLE DE CLASSE 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2026-10-05T19:16:17Z</cp:lastPrinted>
  <dcterms:created xsi:type="dcterms:W3CDTF">2026-09-27T17:59:35Z</dcterms:created>
  <dcterms:modified xsi:type="dcterms:W3CDTF">2026-10-05T19:56:02Z</dcterms:modified>
</cp:coreProperties>
</file>