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05" yWindow="-105" windowWidth="19425" windowHeight="11505" firstSheet="2" activeTab="2"/>
  </bookViews>
  <sheets>
    <sheet name="bord" sheetId="4" state="hidden" r:id="rId1"/>
    <sheet name="DPN°1" sheetId="13" state="hidden" r:id="rId2"/>
    <sheet name="BORDERAU  LOT N°1" sheetId="25" r:id="rId3"/>
  </sheets>
  <definedNames>
    <definedName name="_xlnm.Print_Titles" localSheetId="2">'BORDERAU  LOT N°1'!$12:$12</definedName>
    <definedName name="_xlnm.Print_Area" localSheetId="2">'BORDERAU  LOT N°1'!$A$1:$F$92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8" i="25" l="1"/>
  <c r="F77" i="25"/>
  <c r="F76" i="25"/>
  <c r="F75" i="25"/>
  <c r="F79" i="25" s="1"/>
  <c r="F87" i="25" s="1"/>
  <c r="F72" i="25"/>
  <c r="F71" i="25"/>
  <c r="F70" i="25"/>
  <c r="F69" i="25"/>
  <c r="F68" i="25"/>
  <c r="F67" i="25"/>
  <c r="F66" i="25"/>
  <c r="F65" i="25"/>
  <c r="F62" i="25"/>
  <c r="F61" i="25"/>
  <c r="F60" i="25"/>
  <c r="F59" i="25"/>
  <c r="F63" i="25" s="1"/>
  <c r="F85" i="25" s="1"/>
  <c r="F58" i="25"/>
  <c r="F57" i="25"/>
  <c r="F54" i="25"/>
  <c r="F53" i="25"/>
  <c r="F55" i="25" s="1"/>
  <c r="F84" i="25" s="1"/>
  <c r="F49" i="25"/>
  <c r="F48" i="25"/>
  <c r="F47" i="25"/>
  <c r="F46" i="25"/>
  <c r="F45" i="25"/>
  <c r="F44" i="25"/>
  <c r="F41" i="25"/>
  <c r="F40" i="25"/>
  <c r="F37" i="25"/>
  <c r="F36" i="25"/>
  <c r="F35" i="25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73" i="25" l="1"/>
  <c r="F86" i="25" s="1"/>
  <c r="F88" i="25" s="1"/>
  <c r="F50" i="25"/>
  <c r="F83" i="25" s="1"/>
  <c r="F42" i="25"/>
  <c r="F82" i="25" s="1"/>
  <c r="F38" i="25"/>
  <c r="F81" i="25" s="1"/>
  <c r="F89" i="25" l="1"/>
  <c r="F90" i="25" s="1"/>
  <c r="G68" i="4"/>
  <c r="G69" i="4"/>
  <c r="G70" i="4"/>
  <c r="G67" i="4"/>
  <c r="G59" i="4"/>
  <c r="G60" i="4"/>
  <c r="G61" i="4"/>
  <c r="G62" i="4"/>
  <c r="G63" i="4"/>
  <c r="G64" i="4"/>
  <c r="G58" i="4"/>
  <c r="G50" i="4"/>
  <c r="G51" i="4"/>
  <c r="G52" i="4"/>
  <c r="G53" i="4"/>
  <c r="G54" i="4"/>
  <c r="G55" i="4"/>
  <c r="G49" i="4"/>
  <c r="G46" i="4"/>
  <c r="G45" i="4"/>
  <c r="G37" i="4"/>
  <c r="G38" i="4"/>
  <c r="G39" i="4"/>
  <c r="G40" i="4"/>
  <c r="G41" i="4"/>
  <c r="G36" i="4"/>
  <c r="G33" i="4"/>
  <c r="G32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6" i="4"/>
  <c r="G30" i="4" l="1"/>
  <c r="G34" i="4"/>
  <c r="G71" i="4"/>
  <c r="G65" i="4"/>
  <c r="G56" i="4"/>
  <c r="G47" i="4"/>
  <c r="G42" i="4"/>
  <c r="G72" i="4" l="1"/>
  <c r="G73" i="4" l="1"/>
  <c r="G74" i="4" s="1"/>
</calcChain>
</file>

<file path=xl/sharedStrings.xml><?xml version="1.0" encoding="utf-8"?>
<sst xmlns="http://schemas.openxmlformats.org/spreadsheetml/2006/main" count="543" uniqueCount="282">
  <si>
    <t>N°</t>
  </si>
  <si>
    <t xml:space="preserve"> </t>
  </si>
  <si>
    <t>M2</t>
  </si>
  <si>
    <t>U</t>
  </si>
  <si>
    <t>ML</t>
  </si>
  <si>
    <t>Ens</t>
  </si>
  <si>
    <t>600-01</t>
  </si>
  <si>
    <t>600-02</t>
  </si>
  <si>
    <t>600-03</t>
  </si>
  <si>
    <t>600-04</t>
  </si>
  <si>
    <t>600-05</t>
  </si>
  <si>
    <t>600-06</t>
  </si>
  <si>
    <t>700-01</t>
  </si>
  <si>
    <t>700-02</t>
  </si>
  <si>
    <t>DESIGNATION</t>
  </si>
  <si>
    <t>100 GROS OEUVRE</t>
  </si>
  <si>
    <t>100-01</t>
  </si>
  <si>
    <t>Décapage et nivellement du Terrain</t>
  </si>
  <si>
    <t>100-02</t>
  </si>
  <si>
    <t>Fouille en pleine masse, en tranché ou en puits dans tout terrain y/c le rocher</t>
  </si>
  <si>
    <t>100-03</t>
  </si>
  <si>
    <t>100-04</t>
  </si>
  <si>
    <t>Béton de propreté</t>
  </si>
  <si>
    <t>100-05</t>
  </si>
  <si>
    <t>Gros béton</t>
  </si>
  <si>
    <t>100-06</t>
  </si>
  <si>
    <t>Maçonnerie de moellons en fondations</t>
  </si>
  <si>
    <t>100-07</t>
  </si>
  <si>
    <t>Arase étanche</t>
  </si>
  <si>
    <t>Béton armé en fondation</t>
  </si>
  <si>
    <t>100-09</t>
  </si>
  <si>
    <t>Acier en fondation</t>
  </si>
  <si>
    <t>Hémssonnage en pierres sèches</t>
  </si>
  <si>
    <t>100-11</t>
  </si>
  <si>
    <t>Forme en béton de O. 10 d'épaisseur y compris armatures</t>
  </si>
  <si>
    <t>100-12</t>
  </si>
  <si>
    <t>Trottoir périphérique en béton reflué</t>
  </si>
  <si>
    <t>100-13</t>
  </si>
  <si>
    <t>Béton armé en élévation pour tous ouvrages</t>
  </si>
  <si>
    <t>100-14</t>
  </si>
  <si>
    <t>Kg</t>
  </si>
  <si>
    <t>100-15</t>
  </si>
  <si>
    <t>Cloisons en agglos de 20 cm</t>
  </si>
  <si>
    <t>100-16</t>
  </si>
  <si>
    <t>Cloisons en agglos de 10 cm</t>
  </si>
  <si>
    <t>Enduit extérieur au mortier de ciment</t>
  </si>
  <si>
    <t>100-18</t>
  </si>
  <si>
    <t>Enduit intérieur au mortier de ciment sur murs et plafonds</t>
  </si>
  <si>
    <t>100-19</t>
  </si>
  <si>
    <t>Caniveau</t>
  </si>
  <si>
    <t>Ml</t>
  </si>
  <si>
    <t>100-20</t>
  </si>
  <si>
    <t>Regards de 50 x 50</t>
  </si>
  <si>
    <t>100-21</t>
  </si>
  <si>
    <t>100-22</t>
  </si>
  <si>
    <t>100-23</t>
  </si>
  <si>
    <t>100-24</t>
  </si>
  <si>
    <t>Plancher à hourdis y compris aciers de toute épaisseur</t>
  </si>
  <si>
    <t>200-REVETEMENTS</t>
  </si>
  <si>
    <t>200-01</t>
  </si>
  <si>
    <t>Revêtement en carreaux de faïence</t>
  </si>
  <si>
    <t>300/ ETANCHEITE</t>
  </si>
  <si>
    <t>300-01</t>
  </si>
  <si>
    <t>00-02</t>
  </si>
  <si>
    <t>300-03</t>
  </si>
  <si>
    <t>300-04</t>
  </si>
  <si>
    <t>Protection par dalots en béton</t>
  </si>
  <si>
    <t>300-05</t>
  </si>
  <si>
    <t>300-06</t>
  </si>
  <si>
    <t>ml</t>
  </si>
  <si>
    <t>400/ MENUISERIE</t>
  </si>
  <si>
    <t>400-01</t>
  </si>
  <si>
    <t>400-02</t>
  </si>
  <si>
    <t>Portes métalliques</t>
  </si>
  <si>
    <t>500-ELECTRICITE-LUSTRERIE</t>
  </si>
  <si>
    <t>500-01</t>
  </si>
  <si>
    <r>
      <t>Câble de 2 x 6 mm</t>
    </r>
    <r>
      <rPr>
        <vertAlign val="superscript"/>
        <sz val="8"/>
        <color rgb="FF000000"/>
        <rFont val="Times New Roman"/>
        <family val="1"/>
      </rPr>
      <t xml:space="preserve">2 </t>
    </r>
    <r>
      <rPr>
        <sz val="8"/>
        <color rgb="FF000000"/>
        <rFont val="Times New Roman"/>
        <family val="1"/>
      </rPr>
      <t>+ T</t>
    </r>
  </si>
  <si>
    <t>500-02</t>
  </si>
  <si>
    <t>500-03</t>
  </si>
  <si>
    <t>Foyer lumineux sur S.A</t>
  </si>
  <si>
    <t>500-04</t>
  </si>
  <si>
    <t xml:space="preserve">Hublot étanche </t>
  </si>
  <si>
    <t>500-05</t>
  </si>
  <si>
    <t>Mise à la terre</t>
  </si>
  <si>
    <t>500-06</t>
  </si>
  <si>
    <t>500-07</t>
  </si>
  <si>
    <t>Canalisation extérieur en polyéthylène D32</t>
  </si>
  <si>
    <t>Canalisation en PPR</t>
  </si>
  <si>
    <t>Robinet de service 15/21</t>
  </si>
  <si>
    <t>Evacuation EU-50</t>
  </si>
  <si>
    <t>Canalisations en PVC de 20 cm</t>
  </si>
  <si>
    <t>600-07</t>
  </si>
  <si>
    <t>Lavabo collectif</t>
  </si>
  <si>
    <t>700 / PEINTURE -VITRERIE</t>
  </si>
  <si>
    <t>Peinture extérieur vinylique</t>
  </si>
  <si>
    <t>Peinture laquée sur murs et plafonds</t>
  </si>
  <si>
    <t>700-03</t>
  </si>
  <si>
    <t>700.04</t>
  </si>
  <si>
    <t>M²</t>
  </si>
  <si>
    <t>Mise en remblai ou Evacuation à la décharge publique</t>
  </si>
  <si>
    <t>100-08</t>
  </si>
  <si>
    <t>100-10</t>
  </si>
  <si>
    <t>100-17</t>
  </si>
  <si>
    <t>Puits du perdu</t>
  </si>
  <si>
    <t>Claustra en béton</t>
  </si>
  <si>
    <t>Etanchéité monocouche</t>
  </si>
  <si>
    <t>Reliefs d'étanchéité y/c protection</t>
  </si>
  <si>
    <t>300-02</t>
  </si>
  <si>
    <t>Gargouille et Crapaudine</t>
  </si>
  <si>
    <t>Décente d'eau en  PVC D=110</t>
  </si>
  <si>
    <t>M3</t>
  </si>
  <si>
    <t>NATURE DES DEPENSES</t>
  </si>
  <si>
    <t>DEPENSES</t>
  </si>
  <si>
    <t>FAITES</t>
  </si>
  <si>
    <t>Menuiserie bois et métallique</t>
  </si>
  <si>
    <t>Porte à lames</t>
  </si>
  <si>
    <t>Circuit équipotentiel</t>
  </si>
  <si>
    <t>Câble 2*2  Torsadé</t>
  </si>
  <si>
    <t>600 - PLOMBERIE - SANITAIRE</t>
  </si>
  <si>
    <t>WC à la turque</t>
  </si>
  <si>
    <t>Peinture type glycéro laquée sur menuiseries bois</t>
  </si>
  <si>
    <t>Peinture glycérophtalique laquée sur ferronnerie</t>
  </si>
  <si>
    <t>200-02</t>
  </si>
  <si>
    <t>Revêtement en carreaux de grès cérame y/c plinthe de O.1 m</t>
  </si>
  <si>
    <t>TOTAL GROS OEUVRE</t>
  </si>
  <si>
    <t>TOTAL REVETEMENTS</t>
  </si>
  <si>
    <t>TOTAL ETANCHEITE</t>
  </si>
  <si>
    <t>TOTAL MENUISERIE</t>
  </si>
  <si>
    <t>otentie\</t>
  </si>
  <si>
    <t>TOTAL ELECTRICITE - LUSTRERIE</t>
  </si>
  <si>
    <t>TOTAL PLOMBERIE - SANITAIRE</t>
  </si>
  <si>
    <t xml:space="preserve">TOTAL PEINTURE - VITRERIE </t>
  </si>
  <si>
    <t xml:space="preserve">MONTANT TOTAL HT </t>
  </si>
  <si>
    <t>MONTANT TVA</t>
  </si>
  <si>
    <t>MONTANT TOTAL TTC</t>
  </si>
  <si>
    <t>Rabais en pourcentage</t>
  </si>
  <si>
    <t>Rabais cn Valeur</t>
  </si>
  <si>
    <t>BORDEREAU DES PRIX - DETAIL ESTIMATIF</t>
  </si>
  <si>
    <r>
      <t>A el d'offres Au "RABAIS OU A MAJORATION N</t>
    </r>
    <r>
      <rPr>
        <vertAlign val="superscript"/>
        <sz val="10"/>
        <color rgb="FF000000"/>
        <rFont val="Times New Roman"/>
        <family val="1"/>
      </rPr>
      <t xml:space="preserve">O </t>
    </r>
    <r>
      <rPr>
        <u/>
        <sz val="10"/>
        <color rgb="FF000000"/>
        <rFont val="Times New Roman"/>
        <family val="1"/>
      </rPr>
      <t>22/S/2021 du 12/1112021à 10h</t>
    </r>
  </si>
  <si>
    <r>
      <t>Œiet:</t>
    </r>
    <r>
      <rPr>
        <sz val="7"/>
        <color rgb="FF000000"/>
        <rFont val="Times New Roman"/>
        <family val="1"/>
      </rPr>
      <t xml:space="preserve"> </t>
    </r>
    <r>
      <rPr>
        <u/>
        <sz val="7"/>
        <color rgb="FF000000"/>
        <rFont val="Times New Roman"/>
        <family val="1"/>
      </rPr>
      <t>Travaux</t>
    </r>
    <r>
      <rPr>
        <sz val="7"/>
        <color rgb="FF000000"/>
        <rFont val="Times New Roman"/>
        <family val="1"/>
      </rPr>
      <t xml:space="preserve"> dg </t>
    </r>
    <r>
      <rPr>
        <u/>
        <sz val="7"/>
        <color rgb="FF000000"/>
        <rFont val="Times New Roman"/>
        <family val="1"/>
      </rPr>
      <t>construction</t>
    </r>
    <r>
      <rPr>
        <sz val="7"/>
        <color rgb="FF000000"/>
        <rFont val="Times New Roman"/>
        <family val="1"/>
      </rPr>
      <t xml:space="preserve"> dg </t>
    </r>
    <r>
      <rPr>
        <u/>
        <sz val="7"/>
        <color rgb="FF000000"/>
        <rFont val="Times New Roman"/>
        <family val="1"/>
      </rPr>
      <t>blggs</t>
    </r>
    <r>
      <rPr>
        <sz val="7"/>
        <color rgb="FF000000"/>
        <rFont val="Times New Roman"/>
        <family val="1"/>
      </rPr>
      <t xml:space="preserve"> </t>
    </r>
    <r>
      <rPr>
        <u/>
        <sz val="7"/>
        <color rgb="FF000000"/>
        <rFont val="Times New Roman"/>
        <family val="1"/>
      </rPr>
      <t>sanitaires</t>
    </r>
    <r>
      <rPr>
        <sz val="7"/>
        <color rgb="FF000000"/>
        <rFont val="Times New Roman"/>
        <family val="1"/>
      </rPr>
      <t xml:space="preserve"> </t>
    </r>
    <r>
      <rPr>
        <u/>
        <sz val="7"/>
        <color rgb="FF000000"/>
        <rFont val="Times New Roman"/>
        <family val="1"/>
      </rPr>
      <t>établissemefits</t>
    </r>
    <r>
      <rPr>
        <sz val="7"/>
        <color rgb="FF000000"/>
        <rFont val="Times New Roman"/>
        <family val="1"/>
      </rPr>
      <t xml:space="preserve"> </t>
    </r>
    <r>
      <rPr>
        <u/>
        <sz val="7"/>
        <color rgb="FF000000"/>
        <rFont val="Times New Roman"/>
        <family val="1"/>
      </rPr>
      <t>primaires</t>
    </r>
    <r>
      <rPr>
        <sz val="7"/>
        <color rgb="FF000000"/>
        <rFont val="Times New Roman"/>
        <family val="1"/>
      </rPr>
      <t xml:space="preserve"> </t>
    </r>
    <r>
      <rPr>
        <u/>
        <sz val="7"/>
        <color rgb="FF000000"/>
        <rFont val="Times New Roman"/>
        <family val="1"/>
      </rPr>
      <t>relevant</t>
    </r>
    <r>
      <rPr>
        <sz val="7"/>
        <color rgb="FF000000"/>
        <rFont val="Times New Roman"/>
        <family val="1"/>
      </rPr>
      <t xml:space="preserve"> dg lg </t>
    </r>
    <r>
      <rPr>
        <u/>
        <sz val="7"/>
        <color rgb="FF000000"/>
        <rFont val="Times New Roman"/>
        <family val="1"/>
      </rPr>
      <t>direction</t>
    </r>
    <r>
      <rPr>
        <sz val="7"/>
        <color rgb="FF000000"/>
        <rFont val="Times New Roman"/>
        <family val="1"/>
      </rPr>
      <t xml:space="preserve"> </t>
    </r>
    <r>
      <rPr>
        <u/>
        <sz val="7"/>
        <color rgb="FF000000"/>
        <rFont val="Times New Roman"/>
        <family val="1"/>
      </rPr>
      <t>prgvinciale</t>
    </r>
    <r>
      <rPr>
        <sz val="7"/>
        <color rgb="FF000000"/>
        <rFont val="Times New Roman"/>
        <family val="1"/>
      </rPr>
      <t xml:space="preserve"> da </t>
    </r>
    <r>
      <rPr>
        <u/>
        <sz val="7"/>
        <color rgb="FF000000"/>
        <rFont val="Times New Roman"/>
        <family val="1"/>
      </rPr>
      <t>SAFI/AREF MS, aux communes territoriales IAMRASLA. 8011GAORA, IABKHATI, pegvince SAFI.</t>
    </r>
  </si>
  <si>
    <t>Qté</t>
  </si>
  <si>
    <t>P.UHT</t>
  </si>
  <si>
    <t>PT HT</t>
  </si>
  <si>
    <r>
      <t>M</t>
    </r>
    <r>
      <rPr>
        <sz val="8"/>
        <color rgb="FF000000"/>
        <rFont val="Calibri"/>
        <family val="2"/>
      </rPr>
      <t>ᶾ</t>
    </r>
  </si>
  <si>
    <t>Armatures pour béton armé en élévation</t>
  </si>
  <si>
    <t>Fosse septique (2,40 x 1,20 x 1,20)</t>
  </si>
  <si>
    <t>Forme de pente y/c chape de lissage</t>
  </si>
  <si>
    <t>Armoire coupe circuit y/c fusibles</t>
  </si>
  <si>
    <t>Royaume du Maroc</t>
  </si>
  <si>
    <t xml:space="preserve">MINISTERE DE L’EDUCATION NATIONALE, DU PRESCOLAIRE  ET DES SPORTS  </t>
  </si>
  <si>
    <t>ACADEMIE REGIONALE D’EDUCATION ET DE FORMATION</t>
  </si>
  <si>
    <t>Académie Régionale  d’Education et de Formation</t>
  </si>
  <si>
    <t>Région Marrakech-safi</t>
  </si>
  <si>
    <t>Direction Provinciale de Safi</t>
  </si>
  <si>
    <t>DECOMPTE PROVISOIRE N° 1</t>
  </si>
  <si>
    <r>
      <t>Des travaux exécutés et dépenses faites à la date du:</t>
    </r>
    <r>
      <rPr>
        <b/>
        <sz val="16"/>
        <rFont val="Cambria"/>
        <family val="1"/>
      </rPr>
      <t xml:space="preserve"> 10/06/2022</t>
    </r>
  </si>
  <si>
    <t>Montant de l'acompte</t>
  </si>
  <si>
    <t>Marché N°:52/SAFI/2021</t>
  </si>
  <si>
    <t>Objet:Travaux de construction de six (06) espaces d’enseignement préscolaire au sein d’unités scolaires aux communes territoriales suivantes :(02) OULED SALMANE - (02) LAMAACHATE (02) KHATAZAKAN, province de Safi</t>
  </si>
  <si>
    <t xml:space="preserve">SOCIETE </t>
  </si>
  <si>
    <t>Adresse:N° 3 BLOC 50 HAY RIYAD SAFI</t>
  </si>
  <si>
    <t>R.C N° : Safi sous n° 11085     /          C.N.S.S  N° : 2357424     /          PATENTE N° : 50002658</t>
  </si>
  <si>
    <r>
      <t xml:space="preserve">                                                                       ICE : </t>
    </r>
    <r>
      <rPr>
        <b/>
        <sz val="14"/>
        <color rgb="FFFF0000"/>
        <rFont val="Arial"/>
        <family val="2"/>
      </rPr>
      <t>002676523000043</t>
    </r>
  </si>
  <si>
    <t>N° du prix</t>
  </si>
  <si>
    <t>DESIGNATION DES OUVRAGES</t>
  </si>
  <si>
    <t>Unité</t>
  </si>
  <si>
    <t>Quantités</t>
  </si>
  <si>
    <t>Prix Unitaire H.T</t>
  </si>
  <si>
    <t>DEPENSE</t>
  </si>
  <si>
    <t>Partiélles</t>
  </si>
  <si>
    <t>Total</t>
  </si>
  <si>
    <t>I/ GROS – ŒUVRES</t>
  </si>
  <si>
    <t xml:space="preserve">Décapage de la terre végétale y compris nivellement du terrain </t>
  </si>
  <si>
    <t>m²</t>
  </si>
  <si>
    <t>Fouille en pleine masse, en tranché ou en puits dans tous terrains y/c le rocher</t>
  </si>
  <si>
    <r>
      <t>m</t>
    </r>
    <r>
      <rPr>
        <b/>
        <vertAlign val="superscript"/>
        <sz val="12"/>
        <rFont val="Times New Roman"/>
        <family val="1"/>
      </rPr>
      <t>3</t>
    </r>
  </si>
  <si>
    <t>Maçonnerie de moellons en fondation</t>
  </si>
  <si>
    <t xml:space="preserve">Arase étanche  </t>
  </si>
  <si>
    <t xml:space="preserve">Béton pour béton armé en fondation pour tous ouvrages </t>
  </si>
  <si>
    <t>Armatures en aciers TOR en fondation</t>
  </si>
  <si>
    <t>kg</t>
  </si>
  <si>
    <t xml:space="preserve">Hérisson en pierres sèches </t>
  </si>
  <si>
    <t>Forme en béton de 13 cm d'épaisseur  y compris aciers (# T8)</t>
  </si>
  <si>
    <t>Béton pour structure en élévation</t>
  </si>
  <si>
    <t>Acier Tor en élévation</t>
  </si>
  <si>
    <t xml:space="preserve">Plancher à hourdis y compris aciers </t>
  </si>
  <si>
    <t>a)12+4</t>
  </si>
  <si>
    <t xml:space="preserve">m² </t>
  </si>
  <si>
    <t>b)20+5</t>
  </si>
  <si>
    <t>Double cloisons en agglos de 0.15 et 0.10 cm</t>
  </si>
  <si>
    <t>Maçonnerie  en agglos de 20cm</t>
  </si>
  <si>
    <t>Cloisons de 10 cm</t>
  </si>
  <si>
    <t xml:space="preserve">Enduit extérieur au mortier de ciment </t>
  </si>
  <si>
    <t>Enduit intérieur au mortier de ciment</t>
  </si>
  <si>
    <t>Voiles pour acrotère</t>
  </si>
  <si>
    <t>Couronnement d’acrotères et façon de larmier y/c acier</t>
  </si>
  <si>
    <t>Caniveaux en B.A de 30 cm de largeur  pour évacuation des eaux usées</t>
  </si>
  <si>
    <t xml:space="preserve">Regard de 50*50 </t>
  </si>
  <si>
    <r>
      <t>Fosse septique de 4m</t>
    </r>
    <r>
      <rPr>
        <vertAlign val="superscript"/>
        <sz val="12"/>
        <rFont val="Arial"/>
        <family val="2"/>
      </rPr>
      <t>3</t>
    </r>
  </si>
  <si>
    <t xml:space="preserve">Puits perdu </t>
  </si>
  <si>
    <t>Mur de clôture en agglos de 0,20 m</t>
  </si>
  <si>
    <t xml:space="preserve">Bac à sable y/c bordure </t>
  </si>
  <si>
    <t xml:space="preserve">TOTAL GROS – ŒUVRES </t>
  </si>
  <si>
    <t>RECAPITULATION</t>
  </si>
  <si>
    <t>I</t>
  </si>
  <si>
    <t xml:space="preserve">              TOTAL HT </t>
  </si>
  <si>
    <t>Rabais  en pourcentage</t>
  </si>
  <si>
    <t>Rabais  en Valeur</t>
  </si>
  <si>
    <t xml:space="preserve">Total General HT après rabais </t>
  </si>
  <si>
    <t>TOTAL HORS T.V.A  DE LA REVISION DES PRIX</t>
  </si>
  <si>
    <t>TOTAL  GENERAL HORS T.V.A APRES  LA REVISION DES PRIX</t>
  </si>
  <si>
    <t xml:space="preserve">    TVA 20%</t>
  </si>
  <si>
    <t xml:space="preserve">    TOTAL TTC       </t>
  </si>
  <si>
    <t xml:space="preserve">RECAPITULATIF </t>
  </si>
  <si>
    <t>Travaux de construction de six (06) espaces d’enseignement préscolaire au sein d’unités scolaires aux communes territoriales suivantes :(02) OULED SALMANE - (02) LAMAACHATE (02) KHATAZAKAN, province de Safi</t>
  </si>
  <si>
    <t>RETENUES DE</t>
  </si>
  <si>
    <t>RESTE</t>
  </si>
  <si>
    <t>GARANTIE  10%</t>
  </si>
  <si>
    <t>Travaux terminés…………….……….……………………..</t>
  </si>
  <si>
    <t>Travaux non terminés………………..……………..……..</t>
  </si>
  <si>
    <t>TOTAUX</t>
  </si>
  <si>
    <t>A déduire les dépenses imputées sur les exercices antérieurs………...…………………………………….</t>
  </si>
  <si>
    <t>NEANT</t>
  </si>
  <si>
    <t>Reste à payer sur l'exercice en cours………………………………...………………………………………….</t>
  </si>
  <si>
    <t xml:space="preserve">A déduire le montant des acomptes délivrés sur l'exercice en cours </t>
  </si>
  <si>
    <t>MONTANT DE L'ACOMPTE A DELIVRER</t>
  </si>
  <si>
    <r>
      <t>Dressé conformément aux clauses du marché N°:</t>
    </r>
    <r>
      <rPr>
        <b/>
        <sz val="10"/>
        <color rgb="FFFF0000"/>
        <rFont val="Arial"/>
        <family val="2"/>
      </rPr>
      <t>52/SAFI/2021</t>
    </r>
  </si>
  <si>
    <t xml:space="preserve">Vu et vérifié par B.E.T                                      Vu et vérifié par architecte               </t>
  </si>
  <si>
    <t xml:space="preserve">                               lu et accepté </t>
  </si>
  <si>
    <t>par la societé</t>
  </si>
  <si>
    <t>Bureau de construction</t>
  </si>
  <si>
    <t xml:space="preserve">Chef de Service                                                                                                </t>
  </si>
  <si>
    <t>Certifié par Monsieur le directeur</t>
  </si>
  <si>
    <t>Arrête par nous sous ordonnateur à la somme de :</t>
  </si>
  <si>
    <t xml:space="preserve">   " Trois cent quatre vingt neuf mille deux cent quatre vingt deux DIRHAMS ET 30 CTS"</t>
  </si>
  <si>
    <t>COMPTE BANCAIRE N°145 450 212 114 488 705 000 919 - a la Banque:  B.P MARRAKECH , Agence:</t>
  </si>
  <si>
    <t>P.U HT</t>
  </si>
  <si>
    <t>Hérrissonnage en pierres sèches</t>
  </si>
  <si>
    <t xml:space="preserve">100 GROS OEUVRE  </t>
  </si>
  <si>
    <t xml:space="preserve">Décapage et nivellement du Terrain </t>
  </si>
  <si>
    <r>
      <t>M</t>
    </r>
    <r>
      <rPr>
        <b/>
        <vertAlign val="superscript"/>
        <sz val="14"/>
        <rFont val="Times New Roman"/>
        <family val="1"/>
      </rPr>
      <t>2</t>
    </r>
  </si>
  <si>
    <r>
      <t>M</t>
    </r>
    <r>
      <rPr>
        <b/>
        <vertAlign val="superscript"/>
        <sz val="14"/>
        <rFont val="Times New Roman"/>
        <family val="1"/>
      </rPr>
      <t>3</t>
    </r>
  </si>
  <si>
    <t xml:space="preserve">Mise en remblai ou Evacuation à la décharge publique </t>
  </si>
  <si>
    <t xml:space="preserve">Acier en fondation </t>
  </si>
  <si>
    <t>Forme en béton de 0,10 d'épaisseur y compris armatures</t>
  </si>
  <si>
    <t xml:space="preserve">Cloisons en agglos de 20 cm </t>
  </si>
  <si>
    <t xml:space="preserve">Regards de 50 x 50 </t>
  </si>
  <si>
    <t>Puits perdu</t>
  </si>
  <si>
    <t xml:space="preserve">TOTAL GROS OEUVRE  </t>
  </si>
  <si>
    <t>Revêtement en carreaux de grès cérame y/c plinthe de 0.1m</t>
  </si>
  <si>
    <t xml:space="preserve">300/ ETANCHEITE </t>
  </si>
  <si>
    <t>Gargouille et crapaudine</t>
  </si>
  <si>
    <t>Décente d’eau en PVC D=110</t>
  </si>
  <si>
    <t xml:space="preserve">TOTAL ETANCHEITE </t>
  </si>
  <si>
    <t xml:space="preserve">400/ MENUISERIE </t>
  </si>
  <si>
    <t xml:space="preserve">Portes métalliques </t>
  </si>
  <si>
    <t xml:space="preserve">TOTAL  MENUISERIE </t>
  </si>
  <si>
    <t xml:space="preserve">500-ELECTRICITE-LUSTRERIE </t>
  </si>
  <si>
    <t>Câble de 2 x 6 mm²  + T</t>
  </si>
  <si>
    <t>Hublot étanche</t>
  </si>
  <si>
    <t xml:space="preserve">Mise à la terre </t>
  </si>
  <si>
    <t>Câble 2*2 Torsadé</t>
  </si>
  <si>
    <t xml:space="preserve">WC à la turque </t>
  </si>
  <si>
    <t xml:space="preserve">Lavabo collectif </t>
  </si>
  <si>
    <t xml:space="preserve">Peinture extérieur vinylique </t>
  </si>
  <si>
    <t>700-04</t>
  </si>
  <si>
    <t xml:space="preserve">Peinture glycérophtalique laquée sur ferronnerie </t>
  </si>
  <si>
    <t>TOTAL PEINTURE - VITRERIE</t>
  </si>
  <si>
    <t>MONTANT TOTAL HT</t>
  </si>
  <si>
    <t>MONTANT TVA 20%</t>
  </si>
  <si>
    <t>Citerne plastique de 1000l y/c pompe électrique</t>
  </si>
  <si>
    <t>600-08</t>
  </si>
  <si>
    <t>TOTAL  REVETEMENTS</t>
  </si>
  <si>
    <t xml:space="preserve">TOTAL  ETANCHEITE </t>
  </si>
  <si>
    <t xml:space="preserve">TOTAL MENUISERIE </t>
  </si>
  <si>
    <t>TOTAL ÉLECTRICITÉ- LUSTRERIE</t>
  </si>
  <si>
    <t>TOTAL PEINTURE -VITRERIE</t>
  </si>
  <si>
    <t>Rabais ou Majoration en pourcentage</t>
  </si>
  <si>
    <t>Rabais ou Majoration en Valeur</t>
  </si>
  <si>
    <t xml:space="preserve">OBJET :  Travaux de construction de Six (06) blocs sanitaires aux établissements primaires relevant de la direction provinciale de SAFI/AREF MS, aux communes territoriales Suivantes : (01) CHEHDA, (05) LAHDER, province de SAFI, Région M/S  </t>
  </si>
  <si>
    <t>LOT N°1</t>
  </si>
  <si>
    <t>Appel d’offres ouvert simplifié « au rabais ou à majoration » 
N° : 58 /S/2026 En Deux (02) lots séparés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</si>
</sst>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00"/>
    <numFmt numFmtId="165" formatCode="_-* #,##0.00_-;_-* #,##0.00\-;_-* &quot;-&quot;??_-;_-@_-"/>
    <numFmt numFmtId="166" formatCode="_-* #,##0.00\ [$€]_-;\-* #,##0.00\ [$€]_-;_-* &quot;-&quot;??\ [$€]_-;_-@_-"/>
    <numFmt numFmtId="167" formatCode="_-* #,##0.00\ _F_-;\-* #,##0.00\ _F_-;_-* &quot;-&quot;??\ _F_-;_-@_-"/>
    <numFmt numFmtId="168" formatCode="&quot;د.م.&quot;\ #,##0_-;&quot;د.م.&quot;\ #,##0\-"/>
    <numFmt numFmtId="169" formatCode="dd/mm/yy;@"/>
    <numFmt numFmtId="170" formatCode="_-* #,##0\ _F_-;\-* #,##0\ _F_-;_-* &quot;-&quot;\ _F_-;_-@_-"/>
    <numFmt numFmtId="171" formatCode="_-* #,##0.00\ _ë_â_-;\-* #,##0.00\ _ë_â_-;_-* &quot;-&quot;??\ _ë_â_-;_-@_-"/>
    <numFmt numFmtId="172" formatCode="h:mm"/>
  </numFmts>
  <fonts count="10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b/>
      <u/>
      <sz val="11"/>
      <name val="Times New Roman"/>
      <family val="1"/>
    </font>
    <font>
      <b/>
      <sz val="16"/>
      <name val="Times New Roman"/>
      <family val="1"/>
    </font>
    <font>
      <sz val="9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Arial"/>
      <family val="2"/>
    </font>
    <font>
      <b/>
      <sz val="9"/>
      <name val="Times New Roman"/>
      <family val="1"/>
    </font>
    <font>
      <vertAlign val="superscript"/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u/>
      <sz val="7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sz val="8"/>
      <color rgb="FF000000"/>
      <name val="Calibri"/>
      <family val="2"/>
    </font>
    <font>
      <b/>
      <sz val="10"/>
      <color rgb="FF000000"/>
      <name val="Times New Roman"/>
      <family val="1"/>
    </font>
    <font>
      <b/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2"/>
      <color indexed="8"/>
      <name val="Times New Roman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vertAlign val="superscript"/>
      <sz val="12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  <charset val="204"/>
    </font>
    <font>
      <vertAlign val="superscript"/>
      <sz val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4"/>
      <name val="Albertus MT"/>
      <family val="2"/>
    </font>
    <font>
      <b/>
      <sz val="10"/>
      <name val="Bodoni MT"/>
      <family val="1"/>
    </font>
    <font>
      <b/>
      <i/>
      <sz val="10"/>
      <name val="Bodoni MT"/>
      <family val="1"/>
    </font>
    <font>
      <b/>
      <sz val="11"/>
      <name val="Bodoni MT"/>
      <family val="1"/>
    </font>
    <font>
      <i/>
      <sz val="11"/>
      <name val="Arial"/>
      <family val="2"/>
    </font>
    <font>
      <b/>
      <sz val="8"/>
      <name val="Bodoni MT"/>
      <family val="1"/>
    </font>
    <font>
      <b/>
      <i/>
      <u/>
      <sz val="14"/>
      <name val="Perpetua Titling MT"/>
      <family val="1"/>
    </font>
    <font>
      <sz val="12"/>
      <name val="Cambria"/>
      <family val="1"/>
    </font>
    <font>
      <b/>
      <sz val="16"/>
      <name val="Cambria"/>
      <family val="1"/>
    </font>
    <font>
      <b/>
      <sz val="11"/>
      <name val="Arial Rounded MT Bold"/>
      <family val="2"/>
    </font>
    <font>
      <b/>
      <sz val="12"/>
      <name val="Cambria"/>
      <family val="1"/>
    </font>
    <font>
      <sz val="10"/>
      <name val="Britannic Bold"/>
      <family val="2"/>
    </font>
    <font>
      <sz val="12"/>
      <name val="Britannic Bold"/>
      <family val="2"/>
    </font>
    <font>
      <b/>
      <sz val="14"/>
      <name val="Cambria"/>
      <family val="1"/>
    </font>
    <font>
      <sz val="14"/>
      <name val="Cambria"/>
      <family val="1"/>
    </font>
    <font>
      <sz val="11"/>
      <name val="Cambria"/>
      <family val="1"/>
    </font>
    <font>
      <sz val="16"/>
      <name val="Times New Roman"/>
      <family val="1"/>
    </font>
    <font>
      <sz val="14"/>
      <color theme="1"/>
      <name val="Calibri"/>
      <family val="2"/>
      <scheme val="minor"/>
    </font>
    <font>
      <b/>
      <i/>
      <u/>
      <sz val="12"/>
      <name val="Arial"/>
      <family val="2"/>
    </font>
    <font>
      <b/>
      <i/>
      <sz val="8"/>
      <name val="Arial"/>
      <family val="2"/>
    </font>
    <font>
      <sz val="13"/>
      <name val="Arial"/>
      <family val="2"/>
    </font>
    <font>
      <sz val="16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b/>
      <u/>
      <sz val="14"/>
      <name val="Arial"/>
      <family val="2"/>
    </font>
    <font>
      <sz val="10"/>
      <name val="Tms Rmn"/>
    </font>
    <font>
      <sz val="16"/>
      <name val="Tahoma"/>
      <family val="2"/>
    </font>
    <font>
      <b/>
      <u/>
      <sz val="14"/>
      <name val="Agency FB"/>
      <family val="2"/>
    </font>
    <font>
      <sz val="14"/>
      <name val="Antique Olive"/>
      <family val="2"/>
    </font>
    <font>
      <b/>
      <sz val="12"/>
      <name val="Antique Olive"/>
      <family val="2"/>
    </font>
    <font>
      <b/>
      <vertAlign val="superscript"/>
      <sz val="14"/>
      <name val="Times New Roman"/>
      <family val="1"/>
    </font>
    <font>
      <b/>
      <sz val="12"/>
      <name val="Times New Roman"/>
      <family val="1"/>
      <charset val="178"/>
    </font>
    <font>
      <b/>
      <sz val="18"/>
      <name val="Antique Olive"/>
      <family val="2"/>
    </font>
    <font>
      <b/>
      <sz val="14"/>
      <name val="Cambria"/>
      <family val="1"/>
      <scheme val="major"/>
    </font>
    <font>
      <sz val="12"/>
      <name val="Antique Olive"/>
      <family val="2"/>
    </font>
    <font>
      <b/>
      <sz val="12"/>
      <name val="Bodoni MT"/>
      <family val="1"/>
    </font>
    <font>
      <b/>
      <sz val="16"/>
      <color theme="1"/>
      <name val="Times New Roman"/>
      <family val="1"/>
    </font>
    <font>
      <b/>
      <sz val="13"/>
      <name val="Times New Roman"/>
      <family val="1"/>
    </font>
    <font>
      <b/>
      <u/>
      <sz val="14"/>
      <name val="Antique Olive"/>
      <family val="2"/>
    </font>
    <font>
      <b/>
      <sz val="11"/>
      <name val="Sitka Small Semibold"/>
    </font>
    <font>
      <b/>
      <sz val="14"/>
      <name val="Sitka Small Semibold"/>
    </font>
    <font>
      <b/>
      <u/>
      <sz val="14"/>
      <name val="Sitka Small Semibold"/>
    </font>
    <font>
      <sz val="15"/>
      <name val="Arial"/>
      <family val="2"/>
    </font>
    <font>
      <b/>
      <sz val="15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5">
    <xf numFmtId="0" fontId="0" fillId="0" borderId="0"/>
    <xf numFmtId="0" fontId="7" fillId="0" borderId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6" borderId="0" applyNumberFormat="0" applyBorder="0" applyAlignment="0" applyProtection="0"/>
    <xf numFmtId="0" fontId="38" fillId="9" borderId="0" applyNumberFormat="0" applyBorder="0" applyAlignment="0" applyProtection="0"/>
    <xf numFmtId="0" fontId="38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20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2" fillId="0" borderId="22" applyNumberFormat="0" applyFill="0" applyAlignment="0" applyProtection="0"/>
    <xf numFmtId="0" fontId="1" fillId="22" borderId="23" applyNumberFormat="0" applyFont="0" applyAlignment="0" applyProtection="0"/>
    <xf numFmtId="0" fontId="1" fillId="22" borderId="23" applyNumberFormat="0" applyFon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4" fillId="4" borderId="0" applyNumberFormat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6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23" fillId="0" borderId="0"/>
    <xf numFmtId="0" fontId="23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" fontId="37" fillId="21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7" fillId="5" borderId="0" applyNumberFormat="0" applyBorder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5" fillId="24" borderId="29" applyNumberFormat="0" applyAlignment="0" applyProtection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1" fillId="0" borderId="0"/>
    <xf numFmtId="0" fontId="23" fillId="0" borderId="0"/>
    <xf numFmtId="0" fontId="89" fillId="0" borderId="0"/>
    <xf numFmtId="4" fontId="89" fillId="0" borderId="0"/>
  </cellStyleXfs>
  <cellXfs count="268">
    <xf numFmtId="0" fontId="0" fillId="0" borderId="0" xfId="0"/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" fontId="0" fillId="0" borderId="0" xfId="0" applyNumberFormat="1"/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indent="15"/>
    </xf>
    <xf numFmtId="0" fontId="1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43" fontId="19" fillId="0" borderId="1" xfId="2" applyFont="1" applyBorder="1" applyAlignment="1">
      <alignment horizontal="left" vertical="center" wrapText="1"/>
    </xf>
    <xf numFmtId="43" fontId="15" fillId="0" borderId="1" xfId="2" applyFont="1" applyBorder="1" applyAlignment="1">
      <alignment horizontal="left" vertical="center" wrapText="1"/>
    </xf>
    <xf numFmtId="43" fontId="20" fillId="0" borderId="9" xfId="2" applyFont="1" applyBorder="1" applyAlignment="1">
      <alignment horizontal="left" vertical="center" wrapText="1"/>
    </xf>
    <xf numFmtId="43" fontId="20" fillId="0" borderId="1" xfId="2" applyFont="1" applyBorder="1" applyAlignment="1">
      <alignment horizontal="left" vertical="center" wrapText="1"/>
    </xf>
    <xf numFmtId="0" fontId="1" fillId="0" borderId="0" xfId="4"/>
    <xf numFmtId="0" fontId="57" fillId="0" borderId="1" xfId="383" applyFont="1" applyBorder="1" applyAlignment="1">
      <alignment horizontal="center" vertical="center"/>
    </xf>
    <xf numFmtId="0" fontId="58" fillId="0" borderId="1" xfId="383" applyFont="1" applyBorder="1" applyAlignment="1">
      <alignment vertical="center" wrapText="1"/>
    </xf>
    <xf numFmtId="0" fontId="59" fillId="0" borderId="1" xfId="383" applyFont="1" applyBorder="1" applyAlignment="1">
      <alignment horizontal="center" vertical="center"/>
    </xf>
    <xf numFmtId="0" fontId="58" fillId="2" borderId="1" xfId="383" applyFont="1" applyFill="1" applyBorder="1" applyAlignment="1">
      <alignment vertical="center" wrapText="1"/>
    </xf>
    <xf numFmtId="0" fontId="59" fillId="2" borderId="1" xfId="383" applyFont="1" applyFill="1" applyBorder="1" applyAlignment="1">
      <alignment horizontal="center" vertical="center"/>
    </xf>
    <xf numFmtId="0" fontId="65" fillId="0" borderId="0" xfId="170" applyFont="1"/>
    <xf numFmtId="43" fontId="65" fillId="0" borderId="0" xfId="421" applyFont="1" applyAlignment="1"/>
    <xf numFmtId="0" fontId="66" fillId="0" borderId="0" xfId="170" applyFont="1"/>
    <xf numFmtId="0" fontId="67" fillId="0" borderId="0" xfId="170" applyFont="1"/>
    <xf numFmtId="0" fontId="68" fillId="0" borderId="0" xfId="170" applyFont="1" applyAlignment="1">
      <alignment horizontal="left" vertical="center" wrapText="1" readingOrder="1"/>
    </xf>
    <xf numFmtId="0" fontId="69" fillId="0" borderId="0" xfId="170" applyFont="1"/>
    <xf numFmtId="43" fontId="69" fillId="0" borderId="0" xfId="421" applyFont="1" applyAlignment="1"/>
    <xf numFmtId="0" fontId="65" fillId="0" borderId="0" xfId="170" applyFont="1" applyAlignment="1">
      <alignment horizontal="center" vertical="center"/>
    </xf>
    <xf numFmtId="0" fontId="65" fillId="0" borderId="0" xfId="170" applyFont="1" applyAlignment="1">
      <alignment vertical="center" wrapText="1"/>
    </xf>
    <xf numFmtId="43" fontId="65" fillId="0" borderId="0" xfId="421" applyFont="1" applyAlignment="1">
      <alignment vertical="center" wrapText="1"/>
    </xf>
    <xf numFmtId="0" fontId="13" fillId="0" borderId="0" xfId="170" applyFont="1"/>
    <xf numFmtId="0" fontId="71" fillId="0" borderId="0" xfId="170" applyFont="1"/>
    <xf numFmtId="0" fontId="7" fillId="0" borderId="0" xfId="170" applyFont="1"/>
    <xf numFmtId="0" fontId="76" fillId="0" borderId="0" xfId="170" applyFont="1" applyAlignment="1">
      <alignment horizontal="justify" vertical="center" wrapText="1"/>
    </xf>
    <xf numFmtId="0" fontId="1" fillId="0" borderId="0" xfId="170"/>
    <xf numFmtId="0" fontId="71" fillId="0" borderId="0" xfId="170" applyFont="1" applyAlignment="1">
      <alignment horizontal="center" vertical="center"/>
    </xf>
    <xf numFmtId="0" fontId="77" fillId="0" borderId="0" xfId="170" applyFont="1" applyAlignment="1">
      <alignment horizontal="left"/>
    </xf>
    <xf numFmtId="0" fontId="74" fillId="0" borderId="0" xfId="170" applyFont="1" applyAlignment="1">
      <alignment horizontal="left"/>
    </xf>
    <xf numFmtId="0" fontId="78" fillId="0" borderId="0" xfId="170" applyFont="1"/>
    <xf numFmtId="0" fontId="79" fillId="0" borderId="0" xfId="170" applyFont="1"/>
    <xf numFmtId="0" fontId="62" fillId="0" borderId="0" xfId="170" applyFont="1"/>
    <xf numFmtId="0" fontId="4" fillId="0" borderId="0" xfId="170" applyFont="1"/>
    <xf numFmtId="0" fontId="58" fillId="0" borderId="0" xfId="170" applyFont="1" applyAlignment="1">
      <alignment horizontal="left"/>
    </xf>
    <xf numFmtId="0" fontId="7" fillId="0" borderId="0" xfId="170" applyFont="1" applyAlignment="1">
      <alignment horizontal="left"/>
    </xf>
    <xf numFmtId="43" fontId="58" fillId="0" borderId="0" xfId="421" applyFont="1" applyAlignment="1">
      <alignment horizontal="left"/>
    </xf>
    <xf numFmtId="0" fontId="6" fillId="0" borderId="0" xfId="170" applyFont="1" applyAlignment="1">
      <alignment horizontal="center" vertical="center"/>
    </xf>
    <xf numFmtId="0" fontId="6" fillId="0" borderId="0" xfId="170" applyFont="1"/>
    <xf numFmtId="0" fontId="1" fillId="0" borderId="0" xfId="160"/>
    <xf numFmtId="0" fontId="64" fillId="0" borderId="1" xfId="160" applyFont="1" applyBorder="1" applyAlignment="1">
      <alignment horizontal="center" vertical="center"/>
    </xf>
    <xf numFmtId="43" fontId="1" fillId="0" borderId="0" xfId="170" applyNumberFormat="1"/>
    <xf numFmtId="0" fontId="1" fillId="0" borderId="0" xfId="170" applyAlignment="1">
      <alignment horizontal="center"/>
    </xf>
    <xf numFmtId="0" fontId="36" fillId="0" borderId="7" xfId="170" applyFont="1" applyBorder="1" applyAlignment="1">
      <alignment horizontal="center"/>
    </xf>
    <xf numFmtId="0" fontId="36" fillId="0" borderId="45" xfId="170" applyFont="1" applyBorder="1"/>
    <xf numFmtId="43" fontId="36" fillId="0" borderId="48" xfId="421" applyFont="1" applyBorder="1" applyAlignment="1">
      <alignment horizontal="center"/>
    </xf>
    <xf numFmtId="4" fontId="1" fillId="0" borderId="0" xfId="170" applyNumberFormat="1"/>
    <xf numFmtId="43" fontId="4" fillId="0" borderId="50" xfId="421" applyFont="1" applyBorder="1" applyAlignment="1">
      <alignment horizontal="center"/>
    </xf>
    <xf numFmtId="43" fontId="5" fillId="0" borderId="50" xfId="421" applyFont="1" applyFill="1" applyBorder="1" applyAlignment="1">
      <alignment horizontal="center" wrapText="1"/>
    </xf>
    <xf numFmtId="43" fontId="2" fillId="0" borderId="50" xfId="421" applyFont="1" applyFill="1" applyBorder="1" applyAlignment="1">
      <alignment horizontal="center" wrapText="1"/>
    </xf>
    <xf numFmtId="43" fontId="5" fillId="0" borderId="52" xfId="421" applyFont="1" applyFill="1" applyBorder="1" applyAlignment="1">
      <alignment horizontal="center" wrapText="1"/>
    </xf>
    <xf numFmtId="43" fontId="22" fillId="0" borderId="8" xfId="421" applyFont="1" applyFill="1" applyBorder="1" applyAlignment="1">
      <alignment horizontal="center" vertical="center" wrapText="1"/>
    </xf>
    <xf numFmtId="0" fontId="7" fillId="0" borderId="0" xfId="170" applyFont="1" applyAlignment="1">
      <alignment horizontal="center"/>
    </xf>
    <xf numFmtId="43" fontId="1" fillId="0" borderId="0" xfId="421" applyFont="1" applyBorder="1" applyAlignment="1">
      <alignment horizontal="center"/>
    </xf>
    <xf numFmtId="0" fontId="36" fillId="0" borderId="0" xfId="170" applyFont="1" applyAlignment="1">
      <alignment vertical="center"/>
    </xf>
    <xf numFmtId="43" fontId="36" fillId="0" borderId="0" xfId="421" applyFont="1" applyBorder="1" applyAlignment="1">
      <alignment vertical="center"/>
    </xf>
    <xf numFmtId="0" fontId="4" fillId="0" borderId="0" xfId="170" applyFont="1" applyAlignment="1">
      <alignment vertical="center"/>
    </xf>
    <xf numFmtId="0" fontId="1" fillId="0" borderId="32" xfId="170" applyBorder="1"/>
    <xf numFmtId="0" fontId="25" fillId="0" borderId="0" xfId="170" applyFont="1" applyAlignment="1">
      <alignment vertical="center"/>
    </xf>
    <xf numFmtId="43" fontId="25" fillId="0" borderId="0" xfId="421" applyFont="1" applyFill="1" applyBorder="1" applyAlignment="1">
      <alignment vertical="center"/>
    </xf>
    <xf numFmtId="0" fontId="14" fillId="0" borderId="0" xfId="170" applyFont="1" applyAlignment="1">
      <alignment vertical="center"/>
    </xf>
    <xf numFmtId="0" fontId="59" fillId="0" borderId="0" xfId="170" applyFont="1"/>
    <xf numFmtId="0" fontId="59" fillId="0" borderId="0" xfId="170" applyFont="1" applyAlignment="1">
      <alignment vertical="center" wrapText="1"/>
    </xf>
    <xf numFmtId="0" fontId="7" fillId="0" borderId="0" xfId="170" applyFont="1" applyAlignment="1">
      <alignment horizontal="center" vertical="center"/>
    </xf>
    <xf numFmtId="0" fontId="85" fillId="0" borderId="0" xfId="170" applyFont="1" applyAlignment="1">
      <alignment horizontal="center" vertical="center"/>
    </xf>
    <xf numFmtId="43" fontId="85" fillId="0" borderId="0" xfId="421" applyFont="1" applyFill="1" applyBorder="1" applyAlignment="1">
      <alignment vertical="center"/>
    </xf>
    <xf numFmtId="0" fontId="7" fillId="0" borderId="0" xfId="170" applyFont="1" applyAlignment="1">
      <alignment vertical="center"/>
    </xf>
    <xf numFmtId="43" fontId="59" fillId="0" borderId="0" xfId="421" applyFont="1" applyFill="1" applyBorder="1" applyAlignment="1">
      <alignment vertical="center"/>
    </xf>
    <xf numFmtId="0" fontId="59" fillId="0" borderId="0" xfId="170" applyFont="1" applyAlignment="1">
      <alignment vertical="center"/>
    </xf>
    <xf numFmtId="0" fontId="3" fillId="0" borderId="0" xfId="170" applyFont="1" applyAlignment="1">
      <alignment vertical="center" wrapText="1"/>
    </xf>
    <xf numFmtId="2" fontId="6" fillId="0" borderId="0" xfId="170" applyNumberFormat="1" applyFont="1" applyAlignment="1">
      <alignment horizontal="center" vertical="center"/>
    </xf>
    <xf numFmtId="43" fontId="6" fillId="0" borderId="0" xfId="421" applyFont="1" applyBorder="1" applyAlignment="1">
      <alignment horizontal="center" vertical="center"/>
    </xf>
    <xf numFmtId="43" fontId="4" fillId="0" borderId="1" xfId="424" applyFont="1" applyBorder="1" applyAlignment="1">
      <alignment horizontal="right" vertical="center"/>
    </xf>
    <xf numFmtId="43" fontId="26" fillId="0" borderId="1" xfId="421" applyFont="1" applyBorder="1" applyAlignment="1">
      <alignment horizontal="center" vertical="center" wrapText="1"/>
    </xf>
    <xf numFmtId="2" fontId="26" fillId="0" borderId="1" xfId="170" applyNumberFormat="1" applyFont="1" applyBorder="1" applyAlignment="1">
      <alignment horizontal="center" vertical="center" wrapText="1"/>
    </xf>
    <xf numFmtId="0" fontId="3" fillId="0" borderId="1" xfId="422" applyFont="1" applyBorder="1" applyAlignment="1">
      <alignment horizontal="center" vertical="center"/>
    </xf>
    <xf numFmtId="0" fontId="10" fillId="0" borderId="1" xfId="422" applyFont="1" applyBorder="1" applyAlignment="1">
      <alignment horizontal="center" vertical="center" wrapText="1"/>
    </xf>
    <xf numFmtId="43" fontId="26" fillId="0" borderId="1" xfId="421" applyFont="1" applyBorder="1" applyAlignment="1">
      <alignment horizontal="left" vertical="center"/>
    </xf>
    <xf numFmtId="43" fontId="5" fillId="0" borderId="1" xfId="421" applyFont="1" applyBorder="1" applyAlignment="1">
      <alignment horizontal="center" vertical="center"/>
    </xf>
    <xf numFmtId="43" fontId="26" fillId="0" borderId="1" xfId="421" applyFont="1" applyBorder="1" applyAlignment="1">
      <alignment horizontal="center" vertical="center"/>
    </xf>
    <xf numFmtId="43" fontId="12" fillId="0" borderId="1" xfId="421" applyFont="1" applyBorder="1"/>
    <xf numFmtId="43" fontId="24" fillId="0" borderId="1" xfId="421" applyFont="1" applyBorder="1"/>
    <xf numFmtId="0" fontId="1" fillId="0" borderId="1" xfId="383" applyBorder="1"/>
    <xf numFmtId="43" fontId="4" fillId="0" borderId="1" xfId="421" applyFont="1" applyBorder="1"/>
    <xf numFmtId="43" fontId="8" fillId="0" borderId="1" xfId="421" applyFont="1" applyBorder="1" applyAlignment="1">
      <alignment horizontal="center" vertical="center"/>
    </xf>
    <xf numFmtId="9" fontId="8" fillId="0" borderId="1" xfId="425" applyFont="1" applyBorder="1" applyAlignment="1">
      <alignment horizontal="center" vertical="center"/>
    </xf>
    <xf numFmtId="0" fontId="74" fillId="0" borderId="0" xfId="170" applyFont="1"/>
    <xf numFmtId="0" fontId="78" fillId="0" borderId="0" xfId="170" quotePrefix="1" applyFont="1"/>
    <xf numFmtId="0" fontId="79" fillId="0" borderId="0" xfId="170" quotePrefix="1" applyFont="1"/>
    <xf numFmtId="0" fontId="90" fillId="0" borderId="0" xfId="443" applyFont="1" applyAlignment="1">
      <alignment vertical="center"/>
    </xf>
    <xf numFmtId="4" fontId="90" fillId="0" borderId="0" xfId="444" applyFont="1" applyAlignment="1">
      <alignment vertical="center"/>
    </xf>
    <xf numFmtId="0" fontId="1" fillId="0" borderId="0" xfId="160" applyAlignment="1">
      <alignment horizontal="center" vertical="center"/>
    </xf>
    <xf numFmtId="0" fontId="8" fillId="0" borderId="1" xfId="160" applyFont="1" applyBorder="1" applyAlignment="1">
      <alignment horizontal="center"/>
    </xf>
    <xf numFmtId="2" fontId="8" fillId="0" borderId="1" xfId="160" applyNumberFormat="1" applyFont="1" applyBorder="1" applyAlignment="1">
      <alignment horizontal="center"/>
    </xf>
    <xf numFmtId="0" fontId="93" fillId="0" borderId="1" xfId="160" applyFont="1" applyBorder="1" applyAlignment="1">
      <alignment horizontal="center"/>
    </xf>
    <xf numFmtId="0" fontId="92" fillId="0" borderId="0" xfId="160" applyFont="1"/>
    <xf numFmtId="0" fontId="8" fillId="0" borderId="1" xfId="160" applyFont="1" applyBorder="1" applyAlignment="1">
      <alignment horizontal="left" vertical="center"/>
    </xf>
    <xf numFmtId="0" fontId="22" fillId="0" borderId="1" xfId="160" applyFont="1" applyBorder="1" applyAlignment="1">
      <alignment horizontal="center" vertical="center"/>
    </xf>
    <xf numFmtId="2" fontId="22" fillId="2" borderId="1" xfId="160" applyNumberFormat="1" applyFont="1" applyFill="1" applyBorder="1" applyAlignment="1">
      <alignment horizontal="center" vertical="center"/>
    </xf>
    <xf numFmtId="0" fontId="58" fillId="0" borderId="0" xfId="160" applyFont="1" applyAlignment="1">
      <alignment horizontal="left" vertical="center"/>
    </xf>
    <xf numFmtId="0" fontId="62" fillId="0" borderId="1" xfId="160" applyFont="1" applyBorder="1" applyAlignment="1">
      <alignment horizontal="center" vertical="center"/>
    </xf>
    <xf numFmtId="2" fontId="22" fillId="0" borderId="1" xfId="160" applyNumberFormat="1" applyFont="1" applyBorder="1" applyAlignment="1">
      <alignment horizontal="center" vertical="center"/>
    </xf>
    <xf numFmtId="0" fontId="1" fillId="0" borderId="0" xfId="160" applyAlignment="1">
      <alignment horizontal="left" vertical="center"/>
    </xf>
    <xf numFmtId="2" fontId="8" fillId="0" borderId="1" xfId="160" applyNumberFormat="1" applyFont="1" applyBorder="1" applyAlignment="1">
      <alignment horizontal="left" vertical="center"/>
    </xf>
    <xf numFmtId="0" fontId="11" fillId="0" borderId="1" xfId="160" applyFont="1" applyBorder="1" applyAlignment="1">
      <alignment horizontal="left" vertical="center" wrapText="1"/>
    </xf>
    <xf numFmtId="43" fontId="59" fillId="0" borderId="1" xfId="160" applyNumberFormat="1" applyFont="1" applyBorder="1" applyAlignment="1">
      <alignment horizontal="left" vertical="center"/>
    </xf>
    <xf numFmtId="0" fontId="85" fillId="0" borderId="0" xfId="160" applyFont="1" applyAlignment="1">
      <alignment horizontal="left" vertical="center"/>
    </xf>
    <xf numFmtId="0" fontId="57" fillId="0" borderId="0" xfId="160" applyFont="1" applyAlignment="1">
      <alignment horizontal="center"/>
    </xf>
    <xf numFmtId="4" fontId="1" fillId="0" borderId="0" xfId="160" applyNumberFormat="1" applyAlignment="1">
      <alignment horizontal="center"/>
    </xf>
    <xf numFmtId="0" fontId="22" fillId="0" borderId="1" xfId="200" applyFont="1" applyBorder="1" applyAlignment="1">
      <alignment horizontal="center" vertical="center"/>
    </xf>
    <xf numFmtId="2" fontId="22" fillId="2" borderId="1" xfId="200" applyNumberFormat="1" applyFont="1" applyFill="1" applyBorder="1" applyAlignment="1">
      <alignment horizontal="center" vertical="center"/>
    </xf>
    <xf numFmtId="0" fontId="1" fillId="0" borderId="0" xfId="200" applyAlignment="1">
      <alignment horizontal="left" vertical="center"/>
    </xf>
    <xf numFmtId="1" fontId="88" fillId="0" borderId="0" xfId="200" applyNumberFormat="1" applyFont="1" applyAlignment="1">
      <alignment horizontal="center" vertical="center" wrapText="1"/>
    </xf>
    <xf numFmtId="43" fontId="93" fillId="0" borderId="1" xfId="2" applyFont="1" applyBorder="1" applyAlignment="1">
      <alignment horizontal="center" vertical="center"/>
    </xf>
    <xf numFmtId="43" fontId="98" fillId="0" borderId="1" xfId="2" applyFont="1" applyBorder="1" applyAlignment="1">
      <alignment horizontal="center"/>
    </xf>
    <xf numFmtId="43" fontId="22" fillId="2" borderId="1" xfId="2" applyFont="1" applyFill="1" applyBorder="1" applyAlignment="1">
      <alignment horizontal="center" vertical="center"/>
    </xf>
    <xf numFmtId="43" fontId="1" fillId="0" borderId="0" xfId="2" applyFont="1" applyAlignment="1">
      <alignment horizontal="center"/>
    </xf>
    <xf numFmtId="0" fontId="67" fillId="0" borderId="0" xfId="171" applyFont="1"/>
    <xf numFmtId="0" fontId="68" fillId="0" borderId="0" xfId="171" applyFont="1" applyAlignment="1">
      <alignment horizontal="left" vertical="center" wrapText="1" readingOrder="1"/>
    </xf>
    <xf numFmtId="0" fontId="65" fillId="0" borderId="0" xfId="171" applyFont="1" applyAlignment="1">
      <alignment horizontal="center"/>
    </xf>
    <xf numFmtId="0" fontId="96" fillId="25" borderId="1" xfId="160" applyFont="1" applyFill="1" applyBorder="1" applyAlignment="1">
      <alignment horizontal="center" vertical="center" wrapText="1"/>
    </xf>
    <xf numFmtId="43" fontId="22" fillId="25" borderId="1" xfId="2" applyFont="1" applyFill="1" applyBorder="1" applyAlignment="1">
      <alignment horizontal="center" vertical="center"/>
    </xf>
    <xf numFmtId="2" fontId="101" fillId="2" borderId="1" xfId="160" applyNumberFormat="1" applyFont="1" applyFill="1" applyBorder="1" applyAlignment="1">
      <alignment horizontal="center" vertical="center"/>
    </xf>
    <xf numFmtId="43" fontId="101" fillId="2" borderId="1" xfId="2" applyFont="1" applyFill="1" applyBorder="1" applyAlignment="1">
      <alignment horizontal="center" vertical="center"/>
    </xf>
    <xf numFmtId="2" fontId="101" fillId="0" borderId="1" xfId="160" applyNumberFormat="1" applyFont="1" applyBorder="1" applyAlignment="1">
      <alignment horizontal="center" vertical="center"/>
    </xf>
    <xf numFmtId="43" fontId="101" fillId="25" borderId="1" xfId="2" applyFont="1" applyFill="1" applyBorder="1" applyAlignment="1">
      <alignment horizontal="center" vertical="center"/>
    </xf>
    <xf numFmtId="43" fontId="11" fillId="25" borderId="1" xfId="2" applyFont="1" applyFill="1" applyBorder="1" applyAlignment="1">
      <alignment horizontal="center" vertical="center"/>
    </xf>
    <xf numFmtId="0" fontId="102" fillId="25" borderId="16" xfId="160" applyFont="1" applyFill="1" applyBorder="1" applyAlignment="1">
      <alignment horizontal="center" vertical="center" wrapText="1"/>
    </xf>
    <xf numFmtId="43" fontId="58" fillId="25" borderId="1" xfId="2" applyFont="1" applyFill="1" applyBorder="1" applyAlignment="1">
      <alignment horizontal="left" vertical="center"/>
    </xf>
    <xf numFmtId="43" fontId="59" fillId="25" borderId="1" xfId="424" applyFont="1" applyFill="1" applyBorder="1" applyAlignment="1">
      <alignment horizontal="left" vertical="center"/>
    </xf>
    <xf numFmtId="0" fontId="103" fillId="0" borderId="1" xfId="3" applyFont="1" applyBorder="1" applyAlignment="1">
      <alignment horizontal="center" vertical="center"/>
    </xf>
    <xf numFmtId="0" fontId="103" fillId="0" borderId="16" xfId="3" applyFont="1" applyBorder="1" applyAlignment="1">
      <alignment horizontal="left" vertical="center"/>
    </xf>
    <xf numFmtId="43" fontId="62" fillId="2" borderId="1" xfId="424" applyFont="1" applyFill="1" applyBorder="1" applyAlignment="1">
      <alignment horizontal="left" vertical="center"/>
    </xf>
    <xf numFmtId="0" fontId="66" fillId="0" borderId="0" xfId="171" applyFont="1" applyAlignment="1">
      <alignment horizontal="center"/>
    </xf>
    <xf numFmtId="0" fontId="8" fillId="0" borderId="1" xfId="160" applyFont="1" applyBorder="1" applyAlignment="1">
      <alignment horizontal="center" vertical="center"/>
    </xf>
    <xf numFmtId="0" fontId="95" fillId="0" borderId="1" xfId="160" applyFont="1" applyBorder="1" applyAlignment="1">
      <alignment horizontal="center" vertical="center"/>
    </xf>
    <xf numFmtId="0" fontId="8" fillId="0" borderId="1" xfId="200" applyFont="1" applyBorder="1" applyAlignment="1">
      <alignment horizontal="center" vertical="center"/>
    </xf>
    <xf numFmtId="0" fontId="92" fillId="26" borderId="1" xfId="160" applyFont="1" applyFill="1" applyBorder="1" applyAlignment="1">
      <alignment horizontal="center" vertical="center"/>
    </xf>
    <xf numFmtId="43" fontId="92" fillId="26" borderId="1" xfId="2" applyFont="1" applyFill="1" applyBorder="1" applyAlignment="1">
      <alignment horizontal="center" vertical="center"/>
    </xf>
    <xf numFmtId="4" fontId="92" fillId="26" borderId="1" xfId="160" applyNumberFormat="1" applyFont="1" applyFill="1" applyBorder="1" applyAlignment="1">
      <alignment horizontal="center" vertical="center"/>
    </xf>
    <xf numFmtId="0" fontId="103" fillId="0" borderId="16" xfId="3" applyFont="1" applyBorder="1" applyAlignment="1">
      <alignment horizontal="left" vertical="center" wrapText="1"/>
    </xf>
    <xf numFmtId="0" fontId="104" fillId="0" borderId="16" xfId="3" applyFont="1" applyBorder="1" applyAlignment="1">
      <alignment horizontal="center" vertical="center"/>
    </xf>
    <xf numFmtId="0" fontId="104" fillId="25" borderId="17" xfId="3" applyFont="1" applyFill="1" applyBorder="1" applyAlignment="1">
      <alignment vertical="center"/>
    </xf>
    <xf numFmtId="0" fontId="104" fillId="25" borderId="18" xfId="3" applyFont="1" applyFill="1" applyBorder="1" applyAlignment="1">
      <alignment vertical="center"/>
    </xf>
    <xf numFmtId="0" fontId="105" fillId="0" borderId="16" xfId="3" applyFont="1" applyBorder="1" applyAlignment="1">
      <alignment horizontal="center" vertical="center"/>
    </xf>
    <xf numFmtId="0" fontId="106" fillId="0" borderId="0" xfId="160" applyFont="1" applyAlignment="1">
      <alignment horizontal="left" vertical="center"/>
    </xf>
    <xf numFmtId="43" fontId="107" fillId="2" borderId="1" xfId="424" applyFont="1" applyFill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57" fillId="0" borderId="0" xfId="170" applyFont="1" applyAlignment="1">
      <alignment horizontal="center" vertical="center"/>
    </xf>
    <xf numFmtId="0" fontId="59" fillId="0" borderId="0" xfId="170" applyFont="1" applyAlignment="1">
      <alignment horizontal="left" vertical="center"/>
    </xf>
    <xf numFmtId="0" fontId="59" fillId="0" borderId="0" xfId="170" applyFont="1" applyAlignment="1">
      <alignment horizontal="center" vertical="center" wrapText="1"/>
    </xf>
    <xf numFmtId="0" fontId="59" fillId="0" borderId="0" xfId="170" applyFont="1" applyAlignment="1">
      <alignment horizontal="center" vertical="center"/>
    </xf>
    <xf numFmtId="0" fontId="84" fillId="0" borderId="0" xfId="170" applyFont="1" applyAlignment="1">
      <alignment horizontal="center" vertical="center"/>
    </xf>
    <xf numFmtId="0" fontId="62" fillId="0" borderId="0" xfId="170" applyFont="1" applyAlignment="1">
      <alignment horizontal="center" vertical="center"/>
    </xf>
    <xf numFmtId="43" fontId="1" fillId="0" borderId="49" xfId="421" applyFont="1" applyBorder="1" applyAlignment="1"/>
    <xf numFmtId="43" fontId="1" fillId="0" borderId="30" xfId="421" applyFont="1" applyBorder="1" applyAlignment="1"/>
    <xf numFmtId="43" fontId="1" fillId="0" borderId="30" xfId="421" applyFont="1" applyBorder="1" applyAlignment="1">
      <alignment horizontal="center"/>
    </xf>
    <xf numFmtId="43" fontId="1" fillId="0" borderId="36" xfId="421" applyFont="1" applyBorder="1" applyAlignment="1">
      <alignment horizontal="center"/>
    </xf>
    <xf numFmtId="43" fontId="1" fillId="0" borderId="49" xfId="421" applyFont="1" applyBorder="1" applyAlignment="1">
      <alignment horizontal="left"/>
    </xf>
    <xf numFmtId="43" fontId="1" fillId="0" borderId="30" xfId="421" applyFont="1" applyBorder="1" applyAlignment="1">
      <alignment horizontal="left"/>
    </xf>
    <xf numFmtId="43" fontId="36" fillId="0" borderId="30" xfId="421" applyFont="1" applyBorder="1" applyAlignment="1">
      <alignment horizontal="center"/>
    </xf>
    <xf numFmtId="43" fontId="36" fillId="0" borderId="33" xfId="421" applyFont="1" applyBorder="1" applyAlignment="1">
      <alignment horizontal="center"/>
    </xf>
    <xf numFmtId="43" fontId="1" fillId="0" borderId="49" xfId="421" applyFont="1" applyBorder="1" applyAlignment="1">
      <alignment horizontal="center"/>
    </xf>
    <xf numFmtId="43" fontId="1" fillId="0" borderId="33" xfId="421" applyFont="1" applyBorder="1" applyAlignment="1">
      <alignment horizontal="center"/>
    </xf>
    <xf numFmtId="43" fontId="1" fillId="0" borderId="51" xfId="421" applyFont="1" applyBorder="1" applyAlignment="1">
      <alignment horizontal="center"/>
    </xf>
    <xf numFmtId="43" fontId="1" fillId="0" borderId="31" xfId="421" applyFont="1" applyBorder="1" applyAlignment="1">
      <alignment horizontal="center"/>
    </xf>
    <xf numFmtId="43" fontId="1" fillId="0" borderId="44" xfId="421" applyFont="1" applyBorder="1" applyAlignment="1">
      <alignment horizontal="center"/>
    </xf>
    <xf numFmtId="43" fontId="1" fillId="0" borderId="53" xfId="421" applyFont="1" applyBorder="1" applyAlignment="1">
      <alignment horizontal="center"/>
    </xf>
    <xf numFmtId="43" fontId="1" fillId="0" borderId="54" xfId="421" applyFont="1" applyBorder="1" applyAlignment="1">
      <alignment horizontal="center"/>
    </xf>
    <xf numFmtId="43" fontId="1" fillId="0" borderId="55" xfId="421" applyFont="1" applyBorder="1" applyAlignment="1">
      <alignment horizontal="center"/>
    </xf>
    <xf numFmtId="0" fontId="36" fillId="0" borderId="0" xfId="170" applyFont="1" applyAlignment="1">
      <alignment horizontal="left" vertical="center"/>
    </xf>
    <xf numFmtId="0" fontId="36" fillId="0" borderId="42" xfId="170" applyFont="1" applyBorder="1" applyAlignment="1">
      <alignment horizontal="center"/>
    </xf>
    <xf numFmtId="0" fontId="36" fillId="0" borderId="43" xfId="170" applyFont="1" applyBorder="1" applyAlignment="1">
      <alignment horizontal="center"/>
    </xf>
    <xf numFmtId="0" fontId="36" fillId="0" borderId="35" xfId="170" applyFont="1" applyBorder="1" applyAlignment="1">
      <alignment horizontal="center"/>
    </xf>
    <xf numFmtId="0" fontId="36" fillId="0" borderId="44" xfId="170" applyFont="1" applyBorder="1" applyAlignment="1">
      <alignment horizontal="center"/>
    </xf>
    <xf numFmtId="43" fontId="1" fillId="0" borderId="46" xfId="421" applyFont="1" applyBorder="1" applyAlignment="1"/>
    <xf numFmtId="43" fontId="1" fillId="0" borderId="34" xfId="421" applyFont="1" applyBorder="1" applyAlignment="1"/>
    <xf numFmtId="43" fontId="36" fillId="0" borderId="47" xfId="421" applyFont="1" applyBorder="1" applyAlignment="1">
      <alignment horizontal="center"/>
    </xf>
    <xf numFmtId="43" fontId="36" fillId="0" borderId="40" xfId="421" applyFont="1" applyBorder="1" applyAlignment="1">
      <alignment horizontal="center"/>
    </xf>
    <xf numFmtId="0" fontId="82" fillId="0" borderId="15" xfId="170" applyFont="1" applyBorder="1" applyAlignment="1">
      <alignment horizontal="center" vertical="center"/>
    </xf>
    <xf numFmtId="0" fontId="82" fillId="0" borderId="13" xfId="170" applyFont="1" applyBorder="1" applyAlignment="1">
      <alignment horizontal="center" vertical="center"/>
    </xf>
    <xf numFmtId="0" fontId="82" fillId="0" borderId="14" xfId="170" applyFont="1" applyBorder="1" applyAlignment="1">
      <alignment horizontal="center" vertical="center"/>
    </xf>
    <xf numFmtId="0" fontId="82" fillId="0" borderId="10" xfId="170" applyFont="1" applyBorder="1" applyAlignment="1">
      <alignment horizontal="center" vertical="center"/>
    </xf>
    <xf numFmtId="0" fontId="82" fillId="0" borderId="11" xfId="170" applyFont="1" applyBorder="1" applyAlignment="1">
      <alignment horizontal="center" vertical="center"/>
    </xf>
    <xf numFmtId="0" fontId="82" fillId="0" borderId="12" xfId="170" applyFont="1" applyBorder="1" applyAlignment="1">
      <alignment horizontal="center" vertical="center"/>
    </xf>
    <xf numFmtId="0" fontId="82" fillId="0" borderId="4" xfId="170" applyFont="1" applyBorder="1" applyAlignment="1">
      <alignment horizontal="center" vertical="center"/>
    </xf>
    <xf numFmtId="0" fontId="82" fillId="0" borderId="5" xfId="170" applyFont="1" applyBorder="1" applyAlignment="1">
      <alignment horizontal="center" vertical="center"/>
    </xf>
    <xf numFmtId="0" fontId="83" fillId="0" borderId="4" xfId="170" applyFont="1" applyBorder="1" applyAlignment="1">
      <alignment horizontal="center" vertical="center" wrapText="1"/>
    </xf>
    <xf numFmtId="0" fontId="83" fillId="0" borderId="5" xfId="170" applyFont="1" applyBorder="1" applyAlignment="1">
      <alignment horizontal="center" vertical="center" wrapText="1"/>
    </xf>
    <xf numFmtId="0" fontId="83" fillId="0" borderId="6" xfId="170" applyFont="1" applyBorder="1" applyAlignment="1">
      <alignment horizontal="center" vertical="center" wrapText="1"/>
    </xf>
    <xf numFmtId="0" fontId="36" fillId="0" borderId="37" xfId="170" applyFont="1" applyBorder="1" applyAlignment="1">
      <alignment horizontal="center"/>
    </xf>
    <xf numFmtId="0" fontId="36" fillId="0" borderId="38" xfId="170" applyFont="1" applyBorder="1" applyAlignment="1">
      <alignment horizontal="center"/>
    </xf>
    <xf numFmtId="0" fontId="36" fillId="0" borderId="39" xfId="170" applyFont="1" applyBorder="1" applyAlignment="1">
      <alignment horizontal="center"/>
    </xf>
    <xf numFmtId="0" fontId="36" fillId="0" borderId="40" xfId="170" applyFont="1" applyBorder="1" applyAlignment="1">
      <alignment horizontal="center"/>
    </xf>
    <xf numFmtId="0" fontId="36" fillId="0" borderId="41" xfId="170" applyFont="1" applyBorder="1" applyAlignment="1">
      <alignment horizontal="center"/>
    </xf>
    <xf numFmtId="43" fontId="1" fillId="0" borderId="0" xfId="170" applyNumberFormat="1" applyAlignment="1">
      <alignment horizontal="center"/>
    </xf>
    <xf numFmtId="0" fontId="1" fillId="0" borderId="0" xfId="170" applyAlignment="1">
      <alignment horizontal="center"/>
    </xf>
    <xf numFmtId="0" fontId="62" fillId="0" borderId="1" xfId="170" applyFont="1" applyBorder="1" applyAlignment="1">
      <alignment horizontal="center" vertical="center"/>
    </xf>
    <xf numFmtId="0" fontId="81" fillId="0" borderId="1" xfId="422" applyFont="1" applyBorder="1" applyAlignment="1">
      <alignment horizontal="center"/>
    </xf>
    <xf numFmtId="0" fontId="80" fillId="0" borderId="1" xfId="160" applyFont="1" applyBorder="1" applyAlignment="1">
      <alignment horizontal="left" vertical="center"/>
    </xf>
    <xf numFmtId="0" fontId="71" fillId="0" borderId="0" xfId="170" applyFont="1" applyAlignment="1">
      <alignment horizontal="center" vertical="center"/>
    </xf>
    <xf numFmtId="2" fontId="26" fillId="0" borderId="1" xfId="170" applyNumberFormat="1" applyFont="1" applyBorder="1" applyAlignment="1">
      <alignment horizontal="center" vertical="center" wrapText="1"/>
    </xf>
    <xf numFmtId="0" fontId="2" fillId="0" borderId="1" xfId="422" applyFont="1" applyBorder="1" applyAlignment="1">
      <alignment horizontal="center" vertical="center" wrapText="1"/>
    </xf>
    <xf numFmtId="43" fontId="9" fillId="0" borderId="1" xfId="423" applyFont="1" applyBorder="1" applyAlignment="1">
      <alignment horizontal="center" vertical="center"/>
    </xf>
    <xf numFmtId="0" fontId="26" fillId="0" borderId="1" xfId="170" applyFont="1" applyBorder="1" applyAlignment="1">
      <alignment horizontal="center" vertical="center" wrapText="1"/>
    </xf>
    <xf numFmtId="0" fontId="73" fillId="0" borderId="8" xfId="170" applyFont="1" applyBorder="1" applyAlignment="1">
      <alignment horizontal="center" vertical="center"/>
    </xf>
    <xf numFmtId="43" fontId="73" fillId="0" borderId="8" xfId="421" applyFont="1" applyBorder="1" applyAlignment="1">
      <alignment horizontal="center" vertical="center"/>
    </xf>
    <xf numFmtId="0" fontId="75" fillId="0" borderId="0" xfId="170" applyFont="1" applyAlignment="1">
      <alignment horizontal="justify" vertical="center" wrapText="1"/>
    </xf>
    <xf numFmtId="0" fontId="1" fillId="0" borderId="0" xfId="170"/>
    <xf numFmtId="0" fontId="70" fillId="0" borderId="0" xfId="170" quotePrefix="1" applyFont="1" applyAlignment="1">
      <alignment horizontal="center" vertical="center" wrapText="1"/>
    </xf>
    <xf numFmtId="0" fontId="65" fillId="0" borderId="0" xfId="170" applyFont="1" applyAlignment="1">
      <alignment horizontal="center"/>
    </xf>
    <xf numFmtId="0" fontId="65" fillId="0" borderId="0" xfId="170" applyFont="1" applyAlignment="1">
      <alignment horizontal="left" vertical="center"/>
    </xf>
    <xf numFmtId="0" fontId="65" fillId="0" borderId="0" xfId="170" applyFont="1" applyAlignment="1">
      <alignment vertical="center"/>
    </xf>
    <xf numFmtId="0" fontId="65" fillId="0" borderId="0" xfId="170" applyFont="1" applyAlignment="1">
      <alignment horizontal="center" vertical="center"/>
    </xf>
    <xf numFmtId="0" fontId="65" fillId="0" borderId="0" xfId="170" applyFont="1" applyAlignment="1">
      <alignment vertical="center" wrapText="1"/>
    </xf>
    <xf numFmtId="0" fontId="65" fillId="0" borderId="0" xfId="170" applyFont="1" applyAlignment="1">
      <alignment horizontal="left" vertical="top" wrapText="1"/>
    </xf>
    <xf numFmtId="0" fontId="103" fillId="0" borderId="1" xfId="3" applyFont="1" applyBorder="1" applyAlignment="1">
      <alignment horizontal="right" vertical="center"/>
    </xf>
    <xf numFmtId="0" fontId="103" fillId="0" borderId="16" xfId="3" applyFont="1" applyBorder="1" applyAlignment="1">
      <alignment horizontal="left" vertical="center"/>
    </xf>
    <xf numFmtId="0" fontId="103" fillId="0" borderId="17" xfId="3" applyFont="1" applyBorder="1" applyAlignment="1">
      <alignment horizontal="left" vertical="center"/>
    </xf>
    <xf numFmtId="0" fontId="103" fillId="0" borderId="18" xfId="3" applyFont="1" applyBorder="1" applyAlignment="1">
      <alignment horizontal="left" vertical="center"/>
    </xf>
    <xf numFmtId="0" fontId="104" fillId="25" borderId="16" xfId="3" applyFont="1" applyFill="1" applyBorder="1" applyAlignment="1">
      <alignment horizontal="center" vertical="center"/>
    </xf>
    <xf numFmtId="0" fontId="104" fillId="25" borderId="17" xfId="3" applyFont="1" applyFill="1" applyBorder="1" applyAlignment="1">
      <alignment horizontal="center" vertical="center"/>
    </xf>
    <xf numFmtId="0" fontId="102" fillId="25" borderId="16" xfId="160" applyFont="1" applyFill="1" applyBorder="1" applyAlignment="1">
      <alignment horizontal="center" vertical="center" wrapText="1"/>
    </xf>
    <xf numFmtId="0" fontId="102" fillId="25" borderId="18" xfId="160" applyFont="1" applyFill="1" applyBorder="1" applyAlignment="1">
      <alignment horizontal="center" vertical="center" wrapText="1"/>
    </xf>
    <xf numFmtId="4" fontId="11" fillId="0" borderId="16" xfId="423" applyNumberFormat="1" applyFont="1" applyBorder="1" applyAlignment="1">
      <alignment horizontal="center" vertical="center"/>
    </xf>
    <xf numFmtId="4" fontId="11" fillId="0" borderId="17" xfId="423" applyNumberFormat="1" applyFont="1" applyBorder="1" applyAlignment="1">
      <alignment horizontal="center" vertical="center"/>
    </xf>
    <xf numFmtId="4" fontId="11" fillId="0" borderId="18" xfId="423" applyNumberFormat="1" applyFont="1" applyBorder="1" applyAlignment="1">
      <alignment horizontal="center" vertical="center"/>
    </xf>
    <xf numFmtId="0" fontId="67" fillId="0" borderId="0" xfId="171" applyFont="1" applyAlignment="1">
      <alignment horizontal="center" vertical="center"/>
    </xf>
    <xf numFmtId="0" fontId="65" fillId="0" borderId="0" xfId="171" applyFont="1" applyAlignment="1">
      <alignment horizontal="center" vertical="center"/>
    </xf>
    <xf numFmtId="0" fontId="99" fillId="0" borderId="0" xfId="171" applyFont="1" applyAlignment="1">
      <alignment horizontal="center" vertical="center"/>
    </xf>
    <xf numFmtId="0" fontId="100" fillId="0" borderId="0" xfId="0" applyFont="1" applyAlignment="1">
      <alignment horizontal="center" vertical="center" wrapText="1"/>
    </xf>
    <xf numFmtId="1" fontId="88" fillId="0" borderId="0" xfId="200" applyNumberFormat="1" applyFont="1" applyAlignment="1">
      <alignment horizontal="center" vertical="center" wrapText="1"/>
    </xf>
    <xf numFmtId="1" fontId="97" fillId="0" borderId="0" xfId="200" applyNumberFormat="1" applyFont="1" applyAlignment="1">
      <alignment horizontal="justify" vertical="center" wrapText="1"/>
    </xf>
    <xf numFmtId="1" fontId="91" fillId="0" borderId="0" xfId="200" applyNumberFormat="1" applyFont="1" applyAlignment="1">
      <alignment horizontal="justify" vertical="center" wrapText="1"/>
    </xf>
  </cellXfs>
  <cellStyles count="445">
    <cellStyle name="20 % - Accent1 2" xfId="5"/>
    <cellStyle name="20 % - Accent2 2" xfId="6"/>
    <cellStyle name="20 % - Accent3 2" xfId="7"/>
    <cellStyle name="20 % - Accent4 2" xfId="8"/>
    <cellStyle name="20 % - Accent5 2" xfId="9"/>
    <cellStyle name="20 % - Accent6 2" xfId="10"/>
    <cellStyle name="40 % - Accent1 2" xfId="11"/>
    <cellStyle name="40 % - Accent2 2" xfId="12"/>
    <cellStyle name="40 % - Accent3 2" xfId="13"/>
    <cellStyle name="40 % - Accent4 2" xfId="14"/>
    <cellStyle name="40 % - Accent5 2" xfId="15"/>
    <cellStyle name="40 % - Accent6 2" xfId="16"/>
    <cellStyle name="60 % - Accent1 2" xfId="17"/>
    <cellStyle name="60 % - Accent2 2" xfId="18"/>
    <cellStyle name="60 % - Accent3 2" xfId="19"/>
    <cellStyle name="60 % - Accent4 2" xfId="20"/>
    <cellStyle name="60 % - Accent5 2" xfId="21"/>
    <cellStyle name="60 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Avertissement 2" xfId="29"/>
    <cellStyle name="Calcul 2" xfId="30"/>
    <cellStyle name="Calcul 2 10" xfId="31"/>
    <cellStyle name="Calcul 2 11" xfId="32"/>
    <cellStyle name="Calcul 2 12" xfId="33"/>
    <cellStyle name="Calcul 2 13" xfId="34"/>
    <cellStyle name="Calcul 2 2" xfId="35"/>
    <cellStyle name="Calcul 2 3" xfId="36"/>
    <cellStyle name="Calcul 2 4" xfId="37"/>
    <cellStyle name="Calcul 2 5" xfId="38"/>
    <cellStyle name="Calcul 2 6" xfId="39"/>
    <cellStyle name="Calcul 2 7" xfId="40"/>
    <cellStyle name="Calcul 2 8" xfId="41"/>
    <cellStyle name="Calcul 2 9" xfId="42"/>
    <cellStyle name="Cellule liée 2" xfId="43"/>
    <cellStyle name="Comma 2" xfId="426"/>
    <cellStyle name="Commentaire 2" xfId="44"/>
    <cellStyle name="Commentaire 2 2" xfId="45"/>
    <cellStyle name="Entrée 2" xfId="46"/>
    <cellStyle name="Entrée 2 10" xfId="47"/>
    <cellStyle name="Entrée 2 11" xfId="48"/>
    <cellStyle name="Entrée 2 12" xfId="49"/>
    <cellStyle name="Entrée 2 13" xfId="50"/>
    <cellStyle name="Entrée 2 2" xfId="51"/>
    <cellStyle name="Entrée 2 3" xfId="52"/>
    <cellStyle name="Entrée 2 4" xfId="53"/>
    <cellStyle name="Entrée 2 5" xfId="54"/>
    <cellStyle name="Entrée 2 6" xfId="55"/>
    <cellStyle name="Entrée 2 7" xfId="56"/>
    <cellStyle name="Entrée 2 8" xfId="57"/>
    <cellStyle name="Entrée 2 9" xfId="58"/>
    <cellStyle name="Euro" xfId="59"/>
    <cellStyle name="Euro 10" xfId="60"/>
    <cellStyle name="Euro 11" xfId="61"/>
    <cellStyle name="Euro 12" xfId="62"/>
    <cellStyle name="Euro 13" xfId="63"/>
    <cellStyle name="Euro 14" xfId="64"/>
    <cellStyle name="Euro 15" xfId="65"/>
    <cellStyle name="Euro 16" xfId="66"/>
    <cellStyle name="Euro 17" xfId="67"/>
    <cellStyle name="Euro 18" xfId="68"/>
    <cellStyle name="Euro 19" xfId="69"/>
    <cellStyle name="Euro 2" xfId="70"/>
    <cellStyle name="Euro 20" xfId="71"/>
    <cellStyle name="Euro 21" xfId="72"/>
    <cellStyle name="Euro 22" xfId="73"/>
    <cellStyle name="Euro 23" xfId="74"/>
    <cellStyle name="Euro 24" xfId="75"/>
    <cellStyle name="Euro 25" xfId="76"/>
    <cellStyle name="Euro 26" xfId="77"/>
    <cellStyle name="Euro 27" xfId="78"/>
    <cellStyle name="Euro 28" xfId="79"/>
    <cellStyle name="Euro 29" xfId="80"/>
    <cellStyle name="Euro 3" xfId="81"/>
    <cellStyle name="Euro 30" xfId="82"/>
    <cellStyle name="Euro 31" xfId="83"/>
    <cellStyle name="Euro 32" xfId="84"/>
    <cellStyle name="Euro 33" xfId="85"/>
    <cellStyle name="Euro 34" xfId="86"/>
    <cellStyle name="Euro 35" xfId="87"/>
    <cellStyle name="Euro 36" xfId="88"/>
    <cellStyle name="Euro 37" xfId="89"/>
    <cellStyle name="Euro 38" xfId="90"/>
    <cellStyle name="Euro 39" xfId="91"/>
    <cellStyle name="Euro 4" xfId="92"/>
    <cellStyle name="Euro 40" xfId="93"/>
    <cellStyle name="Euro 41" xfId="94"/>
    <cellStyle name="Euro 42" xfId="95"/>
    <cellStyle name="Euro 43" xfId="96"/>
    <cellStyle name="Euro 44" xfId="97"/>
    <cellStyle name="Euro 45" xfId="98"/>
    <cellStyle name="Euro 46" xfId="99"/>
    <cellStyle name="Euro 47" xfId="100"/>
    <cellStyle name="Euro 48" xfId="101"/>
    <cellStyle name="Euro 49" xfId="102"/>
    <cellStyle name="Euro 5" xfId="103"/>
    <cellStyle name="Euro 50" xfId="104"/>
    <cellStyle name="Euro 51" xfId="105"/>
    <cellStyle name="Euro 52" xfId="106"/>
    <cellStyle name="Euro 53" xfId="107"/>
    <cellStyle name="Euro 54" xfId="108"/>
    <cellStyle name="Euro 55" xfId="109"/>
    <cellStyle name="Euro 56" xfId="110"/>
    <cellStyle name="Euro 57" xfId="111"/>
    <cellStyle name="Euro 58" xfId="112"/>
    <cellStyle name="Euro 59" xfId="113"/>
    <cellStyle name="Euro 6" xfId="114"/>
    <cellStyle name="Euro 60" xfId="115"/>
    <cellStyle name="Euro 61" xfId="116"/>
    <cellStyle name="Euro 62" xfId="117"/>
    <cellStyle name="Euro 63" xfId="118"/>
    <cellStyle name="Euro 64" xfId="119"/>
    <cellStyle name="Euro 65" xfId="120"/>
    <cellStyle name="Euro 66" xfId="121"/>
    <cellStyle name="Euro 67" xfId="122"/>
    <cellStyle name="Euro 68" xfId="123"/>
    <cellStyle name="Euro 69" xfId="124"/>
    <cellStyle name="Euro 7" xfId="125"/>
    <cellStyle name="Euro 70" xfId="126"/>
    <cellStyle name="Euro 8" xfId="127"/>
    <cellStyle name="Euro 9" xfId="128"/>
    <cellStyle name="Insatisfaisant 2" xfId="129"/>
    <cellStyle name="Milliers" xfId="2" builtinId="3"/>
    <cellStyle name="Milliers [0] 2" xfId="427"/>
    <cellStyle name="Milliers 10" xfId="421"/>
    <cellStyle name="Milliers 10 2" xfId="130"/>
    <cellStyle name="Milliers 10 2 2" xfId="428"/>
    <cellStyle name="Milliers 10 3" xfId="424"/>
    <cellStyle name="Milliers 10 4" xfId="440"/>
    <cellStyle name="Milliers 11" xfId="429"/>
    <cellStyle name="Milliers 12" xfId="438"/>
    <cellStyle name="Milliers 15" xfId="430"/>
    <cellStyle name="Milliers 18" xfId="431"/>
    <cellStyle name="Milliers 2" xfId="131"/>
    <cellStyle name="Milliers 2 2" xfId="132"/>
    <cellStyle name="Milliers 2 2 2" xfId="133"/>
    <cellStyle name="Milliers 2 2 2 2" xfId="134"/>
    <cellStyle name="Milliers 2 2 2 2 2" xfId="432"/>
    <cellStyle name="Milliers 2 2 2 2 3" xfId="433"/>
    <cellStyle name="Milliers 2 2 2 2 4" xfId="434"/>
    <cellStyle name="Milliers 2 2 3" xfId="135"/>
    <cellStyle name="Milliers 2 2 3 2" xfId="136"/>
    <cellStyle name="Milliers 2 2 4" xfId="137"/>
    <cellStyle name="Milliers 2 3" xfId="138"/>
    <cellStyle name="Milliers 2 3 2" xfId="139"/>
    <cellStyle name="Milliers 2 3 3" xfId="423"/>
    <cellStyle name="Milliers 2 4" xfId="140"/>
    <cellStyle name="Milliers 2 5" xfId="141"/>
    <cellStyle name="Milliers 3" xfId="142"/>
    <cellStyle name="Milliers 3 2" xfId="143"/>
    <cellStyle name="Milliers 3 3" xfId="144"/>
    <cellStyle name="Milliers 3 5" xfId="145"/>
    <cellStyle name="Milliers 3 5 2" xfId="381"/>
    <cellStyle name="Milliers 4" xfId="146"/>
    <cellStyle name="Milliers 4 2" xfId="147"/>
    <cellStyle name="Milliers 4 3" xfId="148"/>
    <cellStyle name="Milliers 4 4" xfId="149"/>
    <cellStyle name="Milliers 5" xfId="150"/>
    <cellStyle name="Milliers 5 2" xfId="151"/>
    <cellStyle name="Milliers 5 3" xfId="152"/>
    <cellStyle name="Milliers 6" xfId="153"/>
    <cellStyle name="Milliers 6 2" xfId="154"/>
    <cellStyle name="Milliers 7" xfId="155"/>
    <cellStyle name="Milliers 8" xfId="156"/>
    <cellStyle name="Milliers 9" xfId="157"/>
    <cellStyle name="Monétaire 2" xfId="158"/>
    <cellStyle name="Neutre 2" xfId="159"/>
    <cellStyle name="Normal" xfId="0" builtinId="0"/>
    <cellStyle name="Normal 10" xfId="160"/>
    <cellStyle name="Normal 10 2" xfId="384"/>
    <cellStyle name="Normal 11" xfId="161"/>
    <cellStyle name="Normal 11 2" xfId="420"/>
    <cellStyle name="Normal 12" xfId="162"/>
    <cellStyle name="Normal 13" xfId="163"/>
    <cellStyle name="Normal 14" xfId="164"/>
    <cellStyle name="Normal 14 2" xfId="435"/>
    <cellStyle name="Normal 15" xfId="165"/>
    <cellStyle name="Normal 16" xfId="166"/>
    <cellStyle name="Normal 17" xfId="167"/>
    <cellStyle name="Normal 18" xfId="168"/>
    <cellStyle name="Normal 19" xfId="169"/>
    <cellStyle name="Normal 2" xfId="3"/>
    <cellStyle name="Normal 2 10" xfId="171"/>
    <cellStyle name="Normal 2 11" xfId="170"/>
    <cellStyle name="Normal 2 2" xfId="172"/>
    <cellStyle name="Normal 2 2 2" xfId="173"/>
    <cellStyle name="Normal 2 2 2 2" xfId="174"/>
    <cellStyle name="Normal 2 2 3" xfId="175"/>
    <cellStyle name="Normal 2 2 4" xfId="176"/>
    <cellStyle name="Normal 2 2 5" xfId="177"/>
    <cellStyle name="Normal 2 3" xfId="178"/>
    <cellStyle name="Normal 2 3 2" xfId="179"/>
    <cellStyle name="Normal 2 4" xfId="180"/>
    <cellStyle name="Normal 2 4 26" xfId="181"/>
    <cellStyle name="Normal 2 5" xfId="182"/>
    <cellStyle name="Normal 2 6" xfId="183"/>
    <cellStyle name="Normal 2 7" xfId="184"/>
    <cellStyle name="Normal 2 8" xfId="185"/>
    <cellStyle name="Normal 2 9" xfId="186"/>
    <cellStyle name="Normal 2_BAB GHMAT" xfId="187"/>
    <cellStyle name="Normal 20" xfId="188"/>
    <cellStyle name="Normal 21" xfId="189"/>
    <cellStyle name="Normal 22" xfId="190"/>
    <cellStyle name="Normal 23" xfId="191"/>
    <cellStyle name="Normal 24" xfId="192"/>
    <cellStyle name="Normal 25" xfId="193"/>
    <cellStyle name="Normal 26" xfId="194"/>
    <cellStyle name="Normal 27" xfId="195"/>
    <cellStyle name="Normal 28" xfId="196"/>
    <cellStyle name="Normal 29" xfId="197"/>
    <cellStyle name="Normal 3" xfId="1"/>
    <cellStyle name="Normal 3 2" xfId="199"/>
    <cellStyle name="Normal 3 2 2" xfId="200"/>
    <cellStyle name="Normal 3 2 2 2" xfId="436"/>
    <cellStyle name="Normal 3 2 3" xfId="437"/>
    <cellStyle name="Normal 3 3" xfId="201"/>
    <cellStyle name="Normal 3 3 2" xfId="202"/>
    <cellStyle name="Normal 3 4" xfId="203"/>
    <cellStyle name="Normal 3 5" xfId="198"/>
    <cellStyle name="Normal 3_BAB GHMAT" xfId="204"/>
    <cellStyle name="Normal 30" xfId="205"/>
    <cellStyle name="Normal 31" xfId="206"/>
    <cellStyle name="Normal 32" xfId="207"/>
    <cellStyle name="Normal 33" xfId="208"/>
    <cellStyle name="Normal 34" xfId="209"/>
    <cellStyle name="Normal 35" xfId="210"/>
    <cellStyle name="Normal 36" xfId="211"/>
    <cellStyle name="Normal 37" xfId="212"/>
    <cellStyle name="Normal 38" xfId="213"/>
    <cellStyle name="Normal 39" xfId="214"/>
    <cellStyle name="Normal 4" xfId="215"/>
    <cellStyle name="Normal 4 10" xfId="216"/>
    <cellStyle name="Normal 4 10 2" xfId="385"/>
    <cellStyle name="Normal 4 11" xfId="217"/>
    <cellStyle name="Normal 4 11 2" xfId="382"/>
    <cellStyle name="Normal 4 2" xfId="218"/>
    <cellStyle name="Normal 4 2 10" xfId="386"/>
    <cellStyle name="Normal 4 2 2" xfId="219"/>
    <cellStyle name="Normal 4 2 2 2" xfId="387"/>
    <cellStyle name="Normal 4 2 3" xfId="220"/>
    <cellStyle name="Normal 4 2 3 2" xfId="388"/>
    <cellStyle name="Normal 4 2 4" xfId="221"/>
    <cellStyle name="Normal 4 2 4 2" xfId="389"/>
    <cellStyle name="Normal 4 2 5" xfId="222"/>
    <cellStyle name="Normal 4 2 5 2" xfId="390"/>
    <cellStyle name="Normal 4 2 6" xfId="223"/>
    <cellStyle name="Normal 4 2 6 2" xfId="391"/>
    <cellStyle name="Normal 4 2 7" xfId="224"/>
    <cellStyle name="Normal 4 2 7 2" xfId="392"/>
    <cellStyle name="Normal 4 2 8" xfId="225"/>
    <cellStyle name="Normal 4 2 8 2" xfId="393"/>
    <cellStyle name="Normal 4 2 9" xfId="226"/>
    <cellStyle name="Normal 4 2 9 2" xfId="394"/>
    <cellStyle name="Normal 4 3" xfId="227"/>
    <cellStyle name="Normal 4 3 2" xfId="395"/>
    <cellStyle name="Normal 4 4" xfId="228"/>
    <cellStyle name="Normal 4 4 2" xfId="396"/>
    <cellStyle name="Normal 4 5" xfId="229"/>
    <cellStyle name="Normal 4 5 2" xfId="397"/>
    <cellStyle name="Normal 4 6" xfId="230"/>
    <cellStyle name="Normal 4 6 2" xfId="398"/>
    <cellStyle name="Normal 4 7" xfId="231"/>
    <cellStyle name="Normal 4 7 2" xfId="399"/>
    <cellStyle name="Normal 4 8" xfId="232"/>
    <cellStyle name="Normal 4 8 2" xfId="400"/>
    <cellStyle name="Normal 4 9" xfId="233"/>
    <cellStyle name="Normal 4 9 2" xfId="401"/>
    <cellStyle name="Normal 40" xfId="234"/>
    <cellStyle name="Normal 41" xfId="235"/>
    <cellStyle name="Normal 42" xfId="236"/>
    <cellStyle name="Normal 43" xfId="237"/>
    <cellStyle name="Normal 44" xfId="238"/>
    <cellStyle name="Normal 45" xfId="239"/>
    <cellStyle name="Normal 46" xfId="240"/>
    <cellStyle name="Normal 47" xfId="241"/>
    <cellStyle name="Normal 48" xfId="242"/>
    <cellStyle name="Normal 49" xfId="243"/>
    <cellStyle name="Normal 5" xfId="244"/>
    <cellStyle name="Normal 5 2" xfId="245"/>
    <cellStyle name="Normal 5_DECOMPTE 8 ET DERNIER" xfId="246"/>
    <cellStyle name="Normal 50" xfId="247"/>
    <cellStyle name="Normal 51" xfId="248"/>
    <cellStyle name="Normal 52" xfId="249"/>
    <cellStyle name="Normal 53" xfId="250"/>
    <cellStyle name="Normal 54" xfId="251"/>
    <cellStyle name="Normal 55" xfId="252"/>
    <cellStyle name="Normal 56" xfId="253"/>
    <cellStyle name="Normal 57" xfId="254"/>
    <cellStyle name="Normal 58" xfId="255"/>
    <cellStyle name="Normal 59" xfId="256"/>
    <cellStyle name="Normal 6" xfId="257"/>
    <cellStyle name="Normal 60" xfId="258"/>
    <cellStyle name="Normal 61" xfId="259"/>
    <cellStyle name="Normal 62" xfId="260"/>
    <cellStyle name="Normal 63" xfId="261"/>
    <cellStyle name="Normal 64" xfId="262"/>
    <cellStyle name="Normal 65" xfId="263"/>
    <cellStyle name="Normal 66" xfId="264"/>
    <cellStyle name="Normal 67" xfId="265"/>
    <cellStyle name="Normal 68" xfId="266"/>
    <cellStyle name="Normal 69" xfId="267"/>
    <cellStyle name="Normal 7" xfId="268"/>
    <cellStyle name="Normal 70" xfId="269"/>
    <cellStyle name="Normal 71" xfId="270"/>
    <cellStyle name="Normal 72" xfId="271"/>
    <cellStyle name="Normal 73" xfId="272"/>
    <cellStyle name="Normal 74" xfId="273"/>
    <cellStyle name="Normal 75" xfId="274"/>
    <cellStyle name="Normal 76" xfId="275"/>
    <cellStyle name="Normal 77" xfId="276"/>
    <cellStyle name="Normal 78" xfId="383"/>
    <cellStyle name="Normal 78 2" xfId="441"/>
    <cellStyle name="Normal 79" xfId="422"/>
    <cellStyle name="Normal 79 2" xfId="439"/>
    <cellStyle name="Normal 8" xfId="277"/>
    <cellStyle name="Normal 8 2" xfId="278"/>
    <cellStyle name="Normal 80" xfId="442"/>
    <cellStyle name="Normal 81" xfId="4"/>
    <cellStyle name="Normal 9" xfId="279"/>
    <cellStyle name="Normal_Bp maaoune" xfId="444"/>
    <cellStyle name="Normal_BPgo" xfId="443"/>
    <cellStyle name="Pourcentage 2" xfId="280"/>
    <cellStyle name="Pourcentage 2 10" xfId="281"/>
    <cellStyle name="Pourcentage 2 10 2" xfId="402"/>
    <cellStyle name="Pourcentage 2 11" xfId="403"/>
    <cellStyle name="Pourcentage 2 2" xfId="282"/>
    <cellStyle name="Pourcentage 2 2 10" xfId="404"/>
    <cellStyle name="Pourcentage 2 2 2" xfId="283"/>
    <cellStyle name="Pourcentage 2 2 2 2" xfId="405"/>
    <cellStyle name="Pourcentage 2 2 3" xfId="284"/>
    <cellStyle name="Pourcentage 2 2 3 2" xfId="406"/>
    <cellStyle name="Pourcentage 2 2 4" xfId="285"/>
    <cellStyle name="Pourcentage 2 2 4 2" xfId="407"/>
    <cellStyle name="Pourcentage 2 2 5" xfId="286"/>
    <cellStyle name="Pourcentage 2 2 5 2" xfId="408"/>
    <cellStyle name="Pourcentage 2 2 6" xfId="287"/>
    <cellStyle name="Pourcentage 2 2 6 2" xfId="409"/>
    <cellStyle name="Pourcentage 2 2 7" xfId="288"/>
    <cellStyle name="Pourcentage 2 2 7 2" xfId="410"/>
    <cellStyle name="Pourcentage 2 2 8" xfId="289"/>
    <cellStyle name="Pourcentage 2 2 8 2" xfId="411"/>
    <cellStyle name="Pourcentage 2 2 9" xfId="290"/>
    <cellStyle name="Pourcentage 2 2 9 2" xfId="412"/>
    <cellStyle name="Pourcentage 2 3" xfId="291"/>
    <cellStyle name="Pourcentage 2 3 2" xfId="413"/>
    <cellStyle name="Pourcentage 2 4" xfId="292"/>
    <cellStyle name="Pourcentage 2 4 2" xfId="414"/>
    <cellStyle name="Pourcentage 2 5" xfId="293"/>
    <cellStyle name="Pourcentage 2 5 2" xfId="415"/>
    <cellStyle name="Pourcentage 2 6" xfId="294"/>
    <cellStyle name="Pourcentage 2 6 2" xfId="416"/>
    <cellStyle name="Pourcentage 2 7" xfId="295"/>
    <cellStyle name="Pourcentage 2 7 2" xfId="417"/>
    <cellStyle name="Pourcentage 2 8" xfId="296"/>
    <cellStyle name="Pourcentage 2 8 2" xfId="418"/>
    <cellStyle name="Pourcentage 2 9" xfId="297"/>
    <cellStyle name="Pourcentage 2 9 2" xfId="419"/>
    <cellStyle name="Pourcentage 3" xfId="425"/>
    <cellStyle name="Satisfaisant 2" xfId="298"/>
    <cellStyle name="Sortie 2" xfId="299"/>
    <cellStyle name="Sortie 2 10" xfId="300"/>
    <cellStyle name="Sortie 2 11" xfId="301"/>
    <cellStyle name="Sortie 2 12" xfId="302"/>
    <cellStyle name="Sortie 2 13" xfId="303"/>
    <cellStyle name="Sortie 2 2" xfId="304"/>
    <cellStyle name="Sortie 2 3" xfId="305"/>
    <cellStyle name="Sortie 2 4" xfId="306"/>
    <cellStyle name="Sortie 2 5" xfId="307"/>
    <cellStyle name="Sortie 2 6" xfId="308"/>
    <cellStyle name="Sortie 2 7" xfId="309"/>
    <cellStyle name="Sortie 2 8" xfId="310"/>
    <cellStyle name="Sortie 2 9" xfId="311"/>
    <cellStyle name="Texte explicatif 2" xfId="312"/>
    <cellStyle name="Titre 2" xfId="313"/>
    <cellStyle name="Titre 1 2" xfId="314"/>
    <cellStyle name="Titre 1 2 10" xfId="315"/>
    <cellStyle name="Titre 1 2 11" xfId="316"/>
    <cellStyle name="Titre 1 2 12" xfId="317"/>
    <cellStyle name="Titre 1 2 13" xfId="318"/>
    <cellStyle name="Titre 1 2 14" xfId="319"/>
    <cellStyle name="Titre 1 2 2" xfId="320"/>
    <cellStyle name="Titre 1 2 2 2" xfId="321"/>
    <cellStyle name="Titre 1 2 2 3" xfId="322"/>
    <cellStyle name="Titre 1 2 2 4" xfId="323"/>
    <cellStyle name="Titre 1 2 2 5" xfId="324"/>
    <cellStyle name="Titre 1 2 2 6" xfId="325"/>
    <cellStyle name="Titre 1 2 2 7" xfId="326"/>
    <cellStyle name="Titre 1 2 3" xfId="327"/>
    <cellStyle name="Titre 1 2 4" xfId="328"/>
    <cellStyle name="Titre 1 2 5" xfId="329"/>
    <cellStyle name="Titre 1 2 6" xfId="330"/>
    <cellStyle name="Titre 1 2 7" xfId="331"/>
    <cellStyle name="Titre 1 2 8" xfId="332"/>
    <cellStyle name="Titre 1 2 9" xfId="333"/>
    <cellStyle name="Titre 2 2" xfId="334"/>
    <cellStyle name="Titre 2 2 10" xfId="335"/>
    <cellStyle name="Titre 2 2 11" xfId="336"/>
    <cellStyle name="Titre 2 2 12" xfId="337"/>
    <cellStyle name="Titre 2 2 13" xfId="338"/>
    <cellStyle name="Titre 2 2 14" xfId="339"/>
    <cellStyle name="Titre 2 2 2" xfId="340"/>
    <cellStyle name="Titre 2 2 2 2" xfId="341"/>
    <cellStyle name="Titre 2 2 2 3" xfId="342"/>
    <cellStyle name="Titre 2 2 2 4" xfId="343"/>
    <cellStyle name="Titre 2 2 2 5" xfId="344"/>
    <cellStyle name="Titre 2 2 2 6" xfId="345"/>
    <cellStyle name="Titre 2 2 3" xfId="346"/>
    <cellStyle name="Titre 2 2 4" xfId="347"/>
    <cellStyle name="Titre 2 2 5" xfId="348"/>
    <cellStyle name="Titre 2 2 6" xfId="349"/>
    <cellStyle name="Titre 2 2 7" xfId="350"/>
    <cellStyle name="Titre 2 2 8" xfId="351"/>
    <cellStyle name="Titre 2 2 9" xfId="352"/>
    <cellStyle name="Titre 3 2" xfId="353"/>
    <cellStyle name="Titre 3 2 10" xfId="354"/>
    <cellStyle name="Titre 3 2 11" xfId="355"/>
    <cellStyle name="Titre 3 2 12" xfId="356"/>
    <cellStyle name="Titre 3 2 13" xfId="357"/>
    <cellStyle name="Titre 3 2 2" xfId="358"/>
    <cellStyle name="Titre 3 2 3" xfId="359"/>
    <cellStyle name="Titre 3 2 4" xfId="360"/>
    <cellStyle name="Titre 3 2 5" xfId="361"/>
    <cellStyle name="Titre 3 2 6" xfId="362"/>
    <cellStyle name="Titre 3 2 7" xfId="363"/>
    <cellStyle name="Titre 3 2 8" xfId="364"/>
    <cellStyle name="Titre 3 2 9" xfId="365"/>
    <cellStyle name="Titre 4 2" xfId="366"/>
    <cellStyle name="Total 2" xfId="367"/>
    <cellStyle name="Total 2 10" xfId="368"/>
    <cellStyle name="Total 2 11" xfId="369"/>
    <cellStyle name="Total 2 12" xfId="370"/>
    <cellStyle name="Total 2 13" xfId="371"/>
    <cellStyle name="Total 2 2" xfId="372"/>
    <cellStyle name="Total 2 3" xfId="373"/>
    <cellStyle name="Total 2 4" xfId="374"/>
    <cellStyle name="Total 2 5" xfId="375"/>
    <cellStyle name="Total 2 6" xfId="376"/>
    <cellStyle name="Total 2 7" xfId="377"/>
    <cellStyle name="Total 2 8" xfId="378"/>
    <cellStyle name="Total 2 9" xfId="379"/>
    <cellStyle name="Vérification 2" xfId="3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1</xdr:row>
      <xdr:rowOff>9525</xdr:rowOff>
    </xdr:from>
    <xdr:to>
      <xdr:col>1</xdr:col>
      <xdr:colOff>1895475</xdr:colOff>
      <xdr:row>3</xdr:row>
      <xdr:rowOff>0</xdr:rowOff>
    </xdr:to>
    <xdr:pic>
      <xdr:nvPicPr>
        <xdr:cNvPr id="2" name="Image 1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0" y="247650"/>
          <a:ext cx="9429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1</xdr:row>
      <xdr:rowOff>38100</xdr:rowOff>
    </xdr:from>
    <xdr:to>
      <xdr:col>0</xdr:col>
      <xdr:colOff>1743075</xdr:colOff>
      <xdr:row>3</xdr:row>
      <xdr:rowOff>76200</xdr:rowOff>
    </xdr:to>
    <xdr:pic>
      <xdr:nvPicPr>
        <xdr:cNvPr id="2" name="Image 1">
          <a:extLst>
            <a:ext uri="{FF2B5EF4-FFF2-40B4-BE49-F238E27FC236}">
              <a16:creationId xmlns="" xmlns:a16="http://schemas.microsoft.com/office/drawing/2014/main" id="{DE40C343-53B6-4DA3-8BBC-2C2A9B20F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8500" y="279400"/>
          <a:ext cx="0" cy="31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3140627</xdr:colOff>
      <xdr:row>0</xdr:row>
      <xdr:rowOff>200577</xdr:rowOff>
    </xdr:from>
    <xdr:to>
      <xdr:col>3</xdr:col>
      <xdr:colOff>165652</xdr:colOff>
      <xdr:row>2</xdr:row>
      <xdr:rowOff>124377</xdr:rowOff>
    </xdr:to>
    <xdr:pic>
      <xdr:nvPicPr>
        <xdr:cNvPr id="3" name="Image 1">
          <a:extLst>
            <a:ext uri="{FF2B5EF4-FFF2-40B4-BE49-F238E27FC236}">
              <a16:creationId xmlns="" xmlns:a16="http://schemas.microsoft.com/office/drawing/2014/main" id="{3390ACE0-8F00-4FDE-9492-08F074B0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67677" y="200577"/>
          <a:ext cx="835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FF0000"/>
  </sheetPr>
  <dimension ref="A1:I76"/>
  <sheetViews>
    <sheetView topLeftCell="A55" workbookViewId="0">
      <selection sqref="A1:XFD16"/>
    </sheetView>
  </sheetViews>
  <sheetFormatPr baseColWidth="10" defaultRowHeight="15"/>
  <cols>
    <col min="1" max="1" width="7.42578125" customWidth="1"/>
    <col min="2" max="2" width="43.7109375" customWidth="1"/>
    <col min="3" max="3" width="7" customWidth="1"/>
    <col min="4" max="4" width="11.42578125" hidden="1" customWidth="1"/>
    <col min="7" max="7" width="20.5703125" customWidth="1"/>
  </cols>
  <sheetData>
    <row r="1" spans="1:7">
      <c r="A1" s="163" t="s">
        <v>137</v>
      </c>
      <c r="B1" s="163"/>
      <c r="C1" s="163"/>
      <c r="D1" s="163"/>
      <c r="E1" s="163"/>
      <c r="F1" s="163"/>
      <c r="G1" s="163"/>
    </row>
    <row r="2" spans="1:7" ht="35.25" customHeight="1">
      <c r="A2" s="9" t="s">
        <v>138</v>
      </c>
    </row>
    <row r="3" spans="1:7" ht="42.75" customHeight="1">
      <c r="A3" s="164" t="s">
        <v>139</v>
      </c>
      <c r="B3" s="164"/>
      <c r="C3" s="164"/>
      <c r="D3" s="164"/>
      <c r="E3" s="164"/>
      <c r="F3" s="164"/>
      <c r="G3" s="164"/>
    </row>
    <row r="4" spans="1:7">
      <c r="A4" s="11" t="s">
        <v>0</v>
      </c>
      <c r="B4" s="11" t="s">
        <v>14</v>
      </c>
      <c r="C4" s="11" t="s">
        <v>3</v>
      </c>
      <c r="D4" s="11"/>
      <c r="E4" s="11" t="s">
        <v>140</v>
      </c>
      <c r="F4" s="11" t="s">
        <v>141</v>
      </c>
      <c r="G4" s="11" t="s">
        <v>142</v>
      </c>
    </row>
    <row r="5" spans="1:7">
      <c r="A5" s="4"/>
      <c r="B5" s="165" t="s">
        <v>15</v>
      </c>
      <c r="C5" s="166"/>
      <c r="D5" s="5"/>
      <c r="E5" s="12"/>
      <c r="F5" s="12"/>
      <c r="G5" s="12"/>
    </row>
    <row r="6" spans="1:7">
      <c r="A6" s="4" t="s">
        <v>16</v>
      </c>
      <c r="B6" s="5" t="s">
        <v>17</v>
      </c>
      <c r="C6" s="12" t="s">
        <v>98</v>
      </c>
      <c r="D6" s="12" t="s">
        <v>98</v>
      </c>
      <c r="E6" s="8">
        <v>183</v>
      </c>
      <c r="F6" s="8">
        <v>20</v>
      </c>
      <c r="G6" s="18">
        <f>+F6*E6</f>
        <v>3660</v>
      </c>
    </row>
    <row r="7" spans="1:7" ht="33.75" customHeight="1">
      <c r="A7" s="4" t="s">
        <v>18</v>
      </c>
      <c r="B7" s="6" t="s">
        <v>19</v>
      </c>
      <c r="C7" s="12" t="s">
        <v>143</v>
      </c>
      <c r="D7" s="12" t="s">
        <v>110</v>
      </c>
      <c r="E7" s="8">
        <v>76</v>
      </c>
      <c r="F7" s="8">
        <v>50</v>
      </c>
      <c r="G7" s="18">
        <f t="shared" ref="G7:G29" si="0">+F7*E7</f>
        <v>3800</v>
      </c>
    </row>
    <row r="8" spans="1:7">
      <c r="A8" s="4" t="s">
        <v>20</v>
      </c>
      <c r="B8" s="5" t="s">
        <v>99</v>
      </c>
      <c r="C8" s="12" t="s">
        <v>143</v>
      </c>
      <c r="D8" s="12" t="s">
        <v>110</v>
      </c>
      <c r="E8" s="8">
        <v>76</v>
      </c>
      <c r="F8" s="8">
        <v>30</v>
      </c>
      <c r="G8" s="18">
        <f t="shared" si="0"/>
        <v>2280</v>
      </c>
    </row>
    <row r="9" spans="1:7">
      <c r="A9" s="4" t="s">
        <v>21</v>
      </c>
      <c r="B9" s="5" t="s">
        <v>22</v>
      </c>
      <c r="C9" s="12" t="s">
        <v>143</v>
      </c>
      <c r="D9" s="12" t="s">
        <v>110</v>
      </c>
      <c r="E9" s="8">
        <v>8</v>
      </c>
      <c r="F9" s="8">
        <v>500</v>
      </c>
      <c r="G9" s="18">
        <f t="shared" si="0"/>
        <v>4000</v>
      </c>
    </row>
    <row r="10" spans="1:7">
      <c r="A10" s="4" t="s">
        <v>23</v>
      </c>
      <c r="B10" s="5" t="s">
        <v>24</v>
      </c>
      <c r="C10" s="12" t="s">
        <v>143</v>
      </c>
      <c r="D10" s="12" t="s">
        <v>110</v>
      </c>
      <c r="E10" s="8">
        <v>2</v>
      </c>
      <c r="F10" s="8">
        <v>600</v>
      </c>
      <c r="G10" s="18">
        <f t="shared" si="0"/>
        <v>1200</v>
      </c>
    </row>
    <row r="11" spans="1:7">
      <c r="A11" s="4" t="s">
        <v>25</v>
      </c>
      <c r="B11" s="5" t="s">
        <v>26</v>
      </c>
      <c r="C11" s="12" t="s">
        <v>143</v>
      </c>
      <c r="D11" s="12" t="s">
        <v>110</v>
      </c>
      <c r="E11" s="8">
        <v>70</v>
      </c>
      <c r="F11" s="8">
        <v>200</v>
      </c>
      <c r="G11" s="18">
        <f t="shared" si="0"/>
        <v>14000</v>
      </c>
    </row>
    <row r="12" spans="1:7">
      <c r="A12" s="4" t="s">
        <v>27</v>
      </c>
      <c r="B12" s="5" t="s">
        <v>28</v>
      </c>
      <c r="C12" s="12" t="s">
        <v>98</v>
      </c>
      <c r="D12" s="12" t="s">
        <v>98</v>
      </c>
      <c r="E12" s="8">
        <v>64</v>
      </c>
      <c r="F12" s="8">
        <v>70</v>
      </c>
      <c r="G12" s="18">
        <f t="shared" si="0"/>
        <v>4480</v>
      </c>
    </row>
    <row r="13" spans="1:7">
      <c r="A13" s="4" t="s">
        <v>100</v>
      </c>
      <c r="B13" s="5" t="s">
        <v>29</v>
      </c>
      <c r="C13" s="12" t="s">
        <v>143</v>
      </c>
      <c r="D13" s="12" t="s">
        <v>110</v>
      </c>
      <c r="E13" s="8">
        <v>25</v>
      </c>
      <c r="F13" s="8">
        <v>1000</v>
      </c>
      <c r="G13" s="18">
        <f t="shared" si="0"/>
        <v>25000</v>
      </c>
    </row>
    <row r="14" spans="1:7">
      <c r="A14" s="4" t="s">
        <v>30</v>
      </c>
      <c r="B14" s="5" t="s">
        <v>31</v>
      </c>
      <c r="C14" s="12" t="s">
        <v>40</v>
      </c>
      <c r="D14" s="12" t="s">
        <v>40</v>
      </c>
      <c r="E14" s="8">
        <v>2500</v>
      </c>
      <c r="F14" s="8">
        <v>13</v>
      </c>
      <c r="G14" s="18">
        <f t="shared" si="0"/>
        <v>32500</v>
      </c>
    </row>
    <row r="15" spans="1:7">
      <c r="A15" s="4" t="s">
        <v>101</v>
      </c>
      <c r="B15" s="5" t="s">
        <v>32</v>
      </c>
      <c r="C15" s="12" t="s">
        <v>98</v>
      </c>
      <c r="D15" s="12" t="s">
        <v>98</v>
      </c>
      <c r="E15" s="8">
        <v>70</v>
      </c>
      <c r="F15" s="8">
        <v>30</v>
      </c>
      <c r="G15" s="18">
        <f t="shared" si="0"/>
        <v>2100</v>
      </c>
    </row>
    <row r="16" spans="1:7">
      <c r="A16" s="4" t="s">
        <v>33</v>
      </c>
      <c r="B16" s="5" t="s">
        <v>34</v>
      </c>
      <c r="C16" s="12" t="s">
        <v>98</v>
      </c>
      <c r="D16" s="12" t="s">
        <v>98</v>
      </c>
      <c r="E16" s="8">
        <v>70</v>
      </c>
      <c r="F16" s="8">
        <v>130</v>
      </c>
      <c r="G16" s="18">
        <f t="shared" si="0"/>
        <v>9100</v>
      </c>
    </row>
    <row r="17" spans="1:8">
      <c r="A17" s="4" t="s">
        <v>35</v>
      </c>
      <c r="B17" s="5" t="s">
        <v>36</v>
      </c>
      <c r="C17" s="12" t="s">
        <v>98</v>
      </c>
      <c r="D17" s="12" t="s">
        <v>98</v>
      </c>
      <c r="E17" s="8">
        <v>92</v>
      </c>
      <c r="F17" s="8">
        <v>100</v>
      </c>
      <c r="G17" s="18">
        <f t="shared" si="0"/>
        <v>9200</v>
      </c>
    </row>
    <row r="18" spans="1:8" ht="18.75" customHeight="1">
      <c r="A18" s="4" t="s">
        <v>37</v>
      </c>
      <c r="B18" s="5" t="s">
        <v>38</v>
      </c>
      <c r="C18" s="12" t="s">
        <v>143</v>
      </c>
      <c r="D18" s="12" t="s">
        <v>110</v>
      </c>
      <c r="E18" s="8">
        <v>25</v>
      </c>
      <c r="F18" s="8">
        <v>1000</v>
      </c>
      <c r="G18" s="18">
        <f t="shared" si="0"/>
        <v>25000</v>
      </c>
    </row>
    <row r="19" spans="1:8">
      <c r="A19" s="4" t="s">
        <v>39</v>
      </c>
      <c r="B19" s="5" t="s">
        <v>144</v>
      </c>
      <c r="C19" s="12" t="s">
        <v>40</v>
      </c>
      <c r="D19" s="12" t="s">
        <v>40</v>
      </c>
      <c r="E19" s="8">
        <v>2600</v>
      </c>
      <c r="F19" s="8">
        <v>13</v>
      </c>
      <c r="G19" s="18">
        <f t="shared" si="0"/>
        <v>33800</v>
      </c>
    </row>
    <row r="20" spans="1:8">
      <c r="A20" s="4" t="s">
        <v>41</v>
      </c>
      <c r="B20" s="5" t="s">
        <v>42</v>
      </c>
      <c r="C20" s="12" t="s">
        <v>98</v>
      </c>
      <c r="D20" s="12" t="s">
        <v>98</v>
      </c>
      <c r="E20" s="8">
        <v>295</v>
      </c>
      <c r="F20" s="8">
        <v>110</v>
      </c>
      <c r="G20" s="18">
        <f t="shared" si="0"/>
        <v>32450</v>
      </c>
    </row>
    <row r="21" spans="1:8">
      <c r="A21" s="4" t="s">
        <v>43</v>
      </c>
      <c r="B21" s="5" t="s">
        <v>44</v>
      </c>
      <c r="C21" s="12" t="s">
        <v>98</v>
      </c>
      <c r="D21" s="12" t="s">
        <v>98</v>
      </c>
      <c r="E21" s="8">
        <v>128</v>
      </c>
      <c r="F21" s="8">
        <v>80</v>
      </c>
      <c r="G21" s="18">
        <f t="shared" si="0"/>
        <v>10240</v>
      </c>
    </row>
    <row r="22" spans="1:8" ht="18.75" customHeight="1">
      <c r="A22" s="4" t="s">
        <v>102</v>
      </c>
      <c r="B22" s="5" t="s">
        <v>45</v>
      </c>
      <c r="C22" s="12" t="s">
        <v>98</v>
      </c>
      <c r="D22" s="12" t="s">
        <v>98</v>
      </c>
      <c r="E22" s="8">
        <v>435</v>
      </c>
      <c r="F22" s="8">
        <v>35</v>
      </c>
      <c r="G22" s="18">
        <f t="shared" si="0"/>
        <v>15225</v>
      </c>
    </row>
    <row r="23" spans="1:8">
      <c r="A23" s="4" t="s">
        <v>46</v>
      </c>
      <c r="B23" s="5" t="s">
        <v>47</v>
      </c>
      <c r="C23" s="12" t="s">
        <v>98</v>
      </c>
      <c r="D23" s="12" t="s">
        <v>98</v>
      </c>
      <c r="E23" s="8">
        <v>360</v>
      </c>
      <c r="F23" s="8">
        <v>35</v>
      </c>
      <c r="G23" s="18">
        <f t="shared" si="0"/>
        <v>12600</v>
      </c>
    </row>
    <row r="24" spans="1:8">
      <c r="A24" s="4" t="s">
        <v>48</v>
      </c>
      <c r="B24" s="5" t="s">
        <v>49</v>
      </c>
      <c r="C24" s="12" t="s">
        <v>50</v>
      </c>
      <c r="D24" s="12" t="s">
        <v>50</v>
      </c>
      <c r="E24" s="8">
        <v>28</v>
      </c>
      <c r="F24" s="8">
        <v>150</v>
      </c>
      <c r="G24" s="18">
        <f t="shared" si="0"/>
        <v>4200</v>
      </c>
    </row>
    <row r="25" spans="1:8">
      <c r="A25" s="4" t="s">
        <v>51</v>
      </c>
      <c r="B25" s="7" t="s">
        <v>52</v>
      </c>
      <c r="C25" s="12" t="s">
        <v>3</v>
      </c>
      <c r="D25" s="12" t="s">
        <v>3</v>
      </c>
      <c r="E25" s="8">
        <v>8</v>
      </c>
      <c r="F25" s="8">
        <v>300</v>
      </c>
      <c r="G25" s="18">
        <f t="shared" si="0"/>
        <v>2400</v>
      </c>
    </row>
    <row r="26" spans="1:8">
      <c r="A26" s="4" t="s">
        <v>53</v>
      </c>
      <c r="B26" s="5" t="s">
        <v>145</v>
      </c>
      <c r="C26" s="12" t="s">
        <v>3</v>
      </c>
      <c r="D26" s="12" t="s">
        <v>3</v>
      </c>
      <c r="E26" s="8">
        <v>8</v>
      </c>
      <c r="F26" s="8">
        <v>8000</v>
      </c>
      <c r="G26" s="18">
        <f t="shared" si="0"/>
        <v>64000</v>
      </c>
    </row>
    <row r="27" spans="1:8">
      <c r="A27" s="4" t="s">
        <v>54</v>
      </c>
      <c r="B27" s="5" t="s">
        <v>103</v>
      </c>
      <c r="C27" s="12" t="s">
        <v>3</v>
      </c>
      <c r="D27" s="12" t="s">
        <v>3</v>
      </c>
      <c r="E27" s="8">
        <v>8</v>
      </c>
      <c r="F27" s="8">
        <v>5000</v>
      </c>
      <c r="G27" s="18">
        <f t="shared" si="0"/>
        <v>40000</v>
      </c>
    </row>
    <row r="28" spans="1:8">
      <c r="A28" s="4" t="s">
        <v>55</v>
      </c>
      <c r="B28" s="5" t="s">
        <v>104</v>
      </c>
      <c r="C28" s="12" t="s">
        <v>98</v>
      </c>
      <c r="D28" s="12" t="s">
        <v>98</v>
      </c>
      <c r="E28" s="8">
        <v>7</v>
      </c>
      <c r="F28" s="8">
        <v>100</v>
      </c>
      <c r="G28" s="18">
        <f t="shared" si="0"/>
        <v>700</v>
      </c>
    </row>
    <row r="29" spans="1:8">
      <c r="A29" s="4" t="s">
        <v>56</v>
      </c>
      <c r="B29" s="5" t="s">
        <v>57</v>
      </c>
      <c r="C29" s="12" t="s">
        <v>98</v>
      </c>
      <c r="D29" s="12" t="s">
        <v>98</v>
      </c>
      <c r="E29" s="8">
        <v>120</v>
      </c>
      <c r="F29" s="8">
        <v>200</v>
      </c>
      <c r="G29" s="18">
        <f t="shared" si="0"/>
        <v>24000</v>
      </c>
    </row>
    <row r="30" spans="1:8" ht="18.75" customHeight="1">
      <c r="A30" s="167" t="s">
        <v>124</v>
      </c>
      <c r="B30" s="168"/>
      <c r="C30" s="168"/>
      <c r="D30" s="168"/>
      <c r="E30" s="169"/>
      <c r="F30" s="12"/>
      <c r="G30" s="21">
        <f>SUM(G6:G29)</f>
        <v>375935</v>
      </c>
      <c r="H30" s="2"/>
    </row>
    <row r="31" spans="1:8">
      <c r="A31" s="4"/>
      <c r="B31" s="165" t="s">
        <v>58</v>
      </c>
      <c r="C31" s="166"/>
      <c r="D31" s="13"/>
      <c r="E31" s="12"/>
      <c r="F31" s="12"/>
      <c r="G31" s="18"/>
      <c r="H31" s="2"/>
    </row>
    <row r="32" spans="1:8">
      <c r="A32" s="4" t="s">
        <v>59</v>
      </c>
      <c r="B32" s="7" t="s">
        <v>123</v>
      </c>
      <c r="C32" s="12" t="s">
        <v>98</v>
      </c>
      <c r="D32" s="12" t="s">
        <v>98</v>
      </c>
      <c r="E32" s="8">
        <v>90</v>
      </c>
      <c r="F32" s="8">
        <v>120</v>
      </c>
      <c r="G32" s="18">
        <f>+F32*E32</f>
        <v>10800</v>
      </c>
      <c r="H32" s="2"/>
    </row>
    <row r="33" spans="1:8">
      <c r="A33" s="4" t="s">
        <v>122</v>
      </c>
      <c r="B33" s="5" t="s">
        <v>60</v>
      </c>
      <c r="C33" s="12" t="s">
        <v>98</v>
      </c>
      <c r="D33" s="12" t="s">
        <v>98</v>
      </c>
      <c r="E33" s="8">
        <v>150</v>
      </c>
      <c r="F33" s="8">
        <v>120</v>
      </c>
      <c r="G33" s="18">
        <f>+F33*E33</f>
        <v>18000</v>
      </c>
      <c r="H33" s="2"/>
    </row>
    <row r="34" spans="1:8" ht="18.75">
      <c r="A34" s="179" t="s">
        <v>125</v>
      </c>
      <c r="B34" s="180"/>
      <c r="C34" s="180"/>
      <c r="D34" s="180"/>
      <c r="E34" s="181"/>
      <c r="F34" s="14"/>
      <c r="G34" s="20">
        <f>SUM(G32:G33)</f>
        <v>28800</v>
      </c>
      <c r="H34" s="2"/>
    </row>
    <row r="35" spans="1:8" ht="16.5" customHeight="1">
      <c r="A35" s="10"/>
      <c r="B35" s="165" t="s">
        <v>61</v>
      </c>
      <c r="C35" s="166"/>
      <c r="D35" s="13"/>
      <c r="E35" s="12"/>
      <c r="F35" s="12"/>
      <c r="G35" s="18"/>
      <c r="H35" s="2"/>
    </row>
    <row r="36" spans="1:8">
      <c r="A36" s="4" t="s">
        <v>62</v>
      </c>
      <c r="B36" s="5" t="s">
        <v>146</v>
      </c>
      <c r="C36" s="12" t="s">
        <v>98</v>
      </c>
      <c r="D36" s="12" t="s">
        <v>98</v>
      </c>
      <c r="E36" s="8">
        <v>102</v>
      </c>
      <c r="F36" s="8">
        <v>30</v>
      </c>
      <c r="G36" s="18">
        <f>+F36*E36</f>
        <v>3060</v>
      </c>
      <c r="H36" s="2"/>
    </row>
    <row r="37" spans="1:8">
      <c r="A37" s="4" t="s">
        <v>63</v>
      </c>
      <c r="B37" s="5" t="s">
        <v>105</v>
      </c>
      <c r="C37" s="12" t="s">
        <v>98</v>
      </c>
      <c r="D37" s="12" t="s">
        <v>98</v>
      </c>
      <c r="E37" s="8">
        <v>102</v>
      </c>
      <c r="F37" s="8">
        <v>100</v>
      </c>
      <c r="G37" s="18">
        <f t="shared" ref="G37:G41" si="1">+F37*E37</f>
        <v>10200</v>
      </c>
      <c r="H37" s="2"/>
    </row>
    <row r="38" spans="1:8">
      <c r="A38" s="4" t="s">
        <v>64</v>
      </c>
      <c r="B38" s="5" t="s">
        <v>106</v>
      </c>
      <c r="C38" s="12" t="s">
        <v>50</v>
      </c>
      <c r="D38" s="12" t="s">
        <v>50</v>
      </c>
      <c r="E38" s="8">
        <v>116</v>
      </c>
      <c r="F38" s="8">
        <v>90</v>
      </c>
      <c r="G38" s="18">
        <f t="shared" si="1"/>
        <v>10440</v>
      </c>
      <c r="H38" s="2"/>
    </row>
    <row r="39" spans="1:8">
      <c r="A39" s="4" t="s">
        <v>65</v>
      </c>
      <c r="B39" s="5" t="s">
        <v>66</v>
      </c>
      <c r="C39" s="12" t="s">
        <v>98</v>
      </c>
      <c r="D39" s="12" t="s">
        <v>98</v>
      </c>
      <c r="E39" s="8">
        <v>102</v>
      </c>
      <c r="F39" s="8">
        <v>30</v>
      </c>
      <c r="G39" s="18">
        <f t="shared" si="1"/>
        <v>3060</v>
      </c>
      <c r="H39" s="2"/>
    </row>
    <row r="40" spans="1:8">
      <c r="A40" s="4" t="s">
        <v>67</v>
      </c>
      <c r="B40" s="5" t="s">
        <v>108</v>
      </c>
      <c r="C40" s="12" t="s">
        <v>3</v>
      </c>
      <c r="D40" s="12" t="s">
        <v>3</v>
      </c>
      <c r="E40" s="8">
        <v>8</v>
      </c>
      <c r="F40" s="8">
        <v>300</v>
      </c>
      <c r="G40" s="18">
        <f t="shared" si="1"/>
        <v>2400</v>
      </c>
      <c r="H40" s="2"/>
    </row>
    <row r="41" spans="1:8">
      <c r="A41" s="4" t="s">
        <v>68</v>
      </c>
      <c r="B41" s="5" t="s">
        <v>109</v>
      </c>
      <c r="C41" s="12" t="s">
        <v>69</v>
      </c>
      <c r="D41" s="12" t="s">
        <v>69</v>
      </c>
      <c r="E41" s="8">
        <v>24</v>
      </c>
      <c r="F41" s="8">
        <v>100</v>
      </c>
      <c r="G41" s="18">
        <f t="shared" si="1"/>
        <v>2400</v>
      </c>
      <c r="H41" s="2"/>
    </row>
    <row r="42" spans="1:8" ht="18.75" customHeight="1">
      <c r="A42" s="167" t="s">
        <v>126</v>
      </c>
      <c r="B42" s="168"/>
      <c r="C42" s="168"/>
      <c r="D42" s="168"/>
      <c r="E42" s="169"/>
      <c r="F42" s="12"/>
      <c r="G42" s="20">
        <f>SUM(G36:G41)</f>
        <v>31560</v>
      </c>
      <c r="H42" s="2"/>
    </row>
    <row r="43" spans="1:8">
      <c r="A43" s="10"/>
      <c r="B43" s="165" t="s">
        <v>70</v>
      </c>
      <c r="C43" s="166"/>
      <c r="D43" s="177"/>
      <c r="E43" s="178"/>
      <c r="F43" s="10"/>
      <c r="G43" s="19"/>
      <c r="H43" s="2"/>
    </row>
    <row r="44" spans="1:8">
      <c r="A44" s="10"/>
      <c r="B44" s="17" t="s">
        <v>114</v>
      </c>
      <c r="C44" s="16"/>
      <c r="D44" s="16"/>
      <c r="E44" s="12"/>
      <c r="F44" s="12"/>
      <c r="G44" s="18"/>
      <c r="H44" s="2"/>
    </row>
    <row r="45" spans="1:8" ht="18.75" customHeight="1">
      <c r="A45" s="4" t="s">
        <v>71</v>
      </c>
      <c r="B45" s="7" t="s">
        <v>115</v>
      </c>
      <c r="C45" s="12" t="s">
        <v>98</v>
      </c>
      <c r="D45" s="12"/>
      <c r="E45" s="8">
        <v>44</v>
      </c>
      <c r="F45" s="8">
        <v>700</v>
      </c>
      <c r="G45" s="18">
        <f>+F45*E45</f>
        <v>30800</v>
      </c>
      <c r="H45" s="2"/>
    </row>
    <row r="46" spans="1:8">
      <c r="A46" s="4" t="s">
        <v>72</v>
      </c>
      <c r="B46" s="7" t="s">
        <v>73</v>
      </c>
      <c r="C46" s="12" t="s">
        <v>98</v>
      </c>
      <c r="D46" s="12"/>
      <c r="E46" s="8">
        <v>32</v>
      </c>
      <c r="F46" s="8">
        <v>600</v>
      </c>
      <c r="G46" s="18">
        <f>+F46*E46</f>
        <v>19200</v>
      </c>
      <c r="H46" s="2"/>
    </row>
    <row r="47" spans="1:8" ht="16.5" customHeight="1">
      <c r="A47" s="167" t="s">
        <v>127</v>
      </c>
      <c r="B47" s="168"/>
      <c r="C47" s="168"/>
      <c r="D47" s="168"/>
      <c r="E47" s="168"/>
      <c r="F47" s="15"/>
      <c r="G47" s="20">
        <f>SUM(G45:G46)</f>
        <v>50000</v>
      </c>
      <c r="H47" s="2"/>
    </row>
    <row r="48" spans="1:8">
      <c r="A48" s="10"/>
      <c r="B48" s="165" t="s">
        <v>74</v>
      </c>
      <c r="C48" s="166"/>
      <c r="D48" s="177"/>
      <c r="E48" s="178"/>
      <c r="F48" s="10"/>
      <c r="G48" s="19"/>
      <c r="H48" s="2"/>
    </row>
    <row r="49" spans="1:9">
      <c r="A49" s="4" t="s">
        <v>75</v>
      </c>
      <c r="B49" s="7" t="s">
        <v>76</v>
      </c>
      <c r="C49" s="12" t="s">
        <v>50</v>
      </c>
      <c r="D49" s="5"/>
      <c r="E49" s="8">
        <v>20</v>
      </c>
      <c r="F49" s="8">
        <v>30</v>
      </c>
      <c r="G49" s="18">
        <f>+F49*E49</f>
        <v>600</v>
      </c>
      <c r="H49" s="2"/>
    </row>
    <row r="50" spans="1:9">
      <c r="A50" s="4" t="s">
        <v>77</v>
      </c>
      <c r="B50" s="7" t="s">
        <v>147</v>
      </c>
      <c r="C50" s="12" t="s">
        <v>3</v>
      </c>
      <c r="D50" s="5"/>
      <c r="E50" s="8">
        <v>8</v>
      </c>
      <c r="F50" s="8">
        <v>800</v>
      </c>
      <c r="G50" s="18">
        <f t="shared" ref="G50:G55" si="2">+F50*E50</f>
        <v>6400</v>
      </c>
      <c r="H50" s="2"/>
    </row>
    <row r="51" spans="1:9">
      <c r="A51" s="4" t="s">
        <v>78</v>
      </c>
      <c r="B51" s="7" t="s">
        <v>79</v>
      </c>
      <c r="C51" s="12" t="s">
        <v>3</v>
      </c>
      <c r="D51" s="5"/>
      <c r="E51" s="8">
        <v>16</v>
      </c>
      <c r="F51" s="8">
        <v>120</v>
      </c>
      <c r="G51" s="18">
        <f t="shared" si="2"/>
        <v>1920</v>
      </c>
      <c r="H51" s="2"/>
    </row>
    <row r="52" spans="1:9">
      <c r="A52" s="4" t="s">
        <v>80</v>
      </c>
      <c r="B52" s="7" t="s">
        <v>81</v>
      </c>
      <c r="C52" s="12" t="s">
        <v>3</v>
      </c>
      <c r="D52" s="5"/>
      <c r="E52" s="8">
        <v>16</v>
      </c>
      <c r="F52" s="8">
        <v>150</v>
      </c>
      <c r="G52" s="18">
        <f t="shared" si="2"/>
        <v>2400</v>
      </c>
      <c r="H52" s="2"/>
    </row>
    <row r="53" spans="1:9">
      <c r="A53" s="4" t="s">
        <v>82</v>
      </c>
      <c r="B53" s="7" t="s">
        <v>83</v>
      </c>
      <c r="C53" s="12" t="s">
        <v>5</v>
      </c>
      <c r="D53" s="5"/>
      <c r="E53" s="8">
        <v>8</v>
      </c>
      <c r="F53" s="8">
        <v>1000</v>
      </c>
      <c r="G53" s="18">
        <f t="shared" si="2"/>
        <v>8000</v>
      </c>
      <c r="H53" s="2"/>
    </row>
    <row r="54" spans="1:9">
      <c r="A54" s="4" t="s">
        <v>84</v>
      </c>
      <c r="B54" s="7" t="s">
        <v>116</v>
      </c>
      <c r="C54" s="12" t="s">
        <v>5</v>
      </c>
      <c r="D54" s="5"/>
      <c r="E54" s="8">
        <v>8</v>
      </c>
      <c r="F54" s="8">
        <v>700</v>
      </c>
      <c r="G54" s="18">
        <f t="shared" si="2"/>
        <v>5600</v>
      </c>
      <c r="H54" s="2"/>
    </row>
    <row r="55" spans="1:9" ht="16.5" customHeight="1">
      <c r="A55" s="4" t="s">
        <v>85</v>
      </c>
      <c r="B55" s="7" t="s">
        <v>117</v>
      </c>
      <c r="C55" s="12" t="s">
        <v>4</v>
      </c>
      <c r="D55" s="5" t="s">
        <v>128</v>
      </c>
      <c r="E55" s="8">
        <v>149</v>
      </c>
      <c r="F55" s="8">
        <v>70</v>
      </c>
      <c r="G55" s="18">
        <f t="shared" si="2"/>
        <v>10430</v>
      </c>
      <c r="H55" s="2"/>
      <c r="I55" s="3"/>
    </row>
    <row r="56" spans="1:9" ht="18.75" customHeight="1">
      <c r="A56" s="167" t="s">
        <v>129</v>
      </c>
      <c r="B56" s="168"/>
      <c r="C56" s="168"/>
      <c r="D56" s="168"/>
      <c r="E56" s="168"/>
      <c r="F56" s="15"/>
      <c r="G56" s="20">
        <f>SUM(G49:G55)</f>
        <v>35350</v>
      </c>
      <c r="H56" s="2"/>
    </row>
    <row r="57" spans="1:9">
      <c r="A57" s="10"/>
      <c r="B57" s="165" t="s">
        <v>118</v>
      </c>
      <c r="C57" s="166"/>
      <c r="D57" s="177"/>
      <c r="E57" s="178"/>
      <c r="F57" s="10"/>
      <c r="G57" s="19"/>
      <c r="H57" s="2"/>
    </row>
    <row r="58" spans="1:9">
      <c r="A58" s="4" t="s">
        <v>6</v>
      </c>
      <c r="B58" s="5" t="s">
        <v>86</v>
      </c>
      <c r="C58" s="12" t="s">
        <v>4</v>
      </c>
      <c r="D58" s="5"/>
      <c r="E58" s="8">
        <v>160</v>
      </c>
      <c r="F58" s="8">
        <v>60</v>
      </c>
      <c r="G58" s="18">
        <f>+F58*E58</f>
        <v>9600</v>
      </c>
      <c r="H58" s="2"/>
    </row>
    <row r="59" spans="1:9">
      <c r="A59" s="4" t="s">
        <v>7</v>
      </c>
      <c r="B59" s="5" t="s">
        <v>87</v>
      </c>
      <c r="C59" s="12" t="s">
        <v>4</v>
      </c>
      <c r="D59" s="5"/>
      <c r="E59" s="8">
        <v>96</v>
      </c>
      <c r="F59" s="8">
        <v>30</v>
      </c>
      <c r="G59" s="18">
        <f t="shared" ref="G59:G64" si="3">+F59*E59</f>
        <v>2880</v>
      </c>
      <c r="H59" s="2"/>
    </row>
    <row r="60" spans="1:9">
      <c r="A60" s="4" t="s">
        <v>8</v>
      </c>
      <c r="B60" s="5" t="s">
        <v>88</v>
      </c>
      <c r="C60" s="12" t="s">
        <v>3</v>
      </c>
      <c r="D60" s="5"/>
      <c r="E60" s="8">
        <v>32</v>
      </c>
      <c r="F60" s="8">
        <v>120</v>
      </c>
      <c r="G60" s="18">
        <f t="shared" si="3"/>
        <v>3840</v>
      </c>
      <c r="H60" s="2"/>
    </row>
    <row r="61" spans="1:9" ht="15" customHeight="1">
      <c r="A61" s="4" t="s">
        <v>9</v>
      </c>
      <c r="B61" s="5" t="s">
        <v>89</v>
      </c>
      <c r="C61" s="12" t="s">
        <v>4</v>
      </c>
      <c r="D61" s="5"/>
      <c r="E61" s="8">
        <v>16</v>
      </c>
      <c r="F61" s="8">
        <v>90</v>
      </c>
      <c r="G61" s="18">
        <f t="shared" si="3"/>
        <v>1440</v>
      </c>
      <c r="H61" s="2"/>
    </row>
    <row r="62" spans="1:9" ht="15" customHeight="1">
      <c r="A62" s="4" t="s">
        <v>10</v>
      </c>
      <c r="B62" s="5" t="s">
        <v>90</v>
      </c>
      <c r="C62" s="12" t="s">
        <v>4</v>
      </c>
      <c r="D62" s="5"/>
      <c r="E62" s="8">
        <v>28</v>
      </c>
      <c r="F62" s="8">
        <v>100</v>
      </c>
      <c r="G62" s="18">
        <f t="shared" si="3"/>
        <v>2800</v>
      </c>
      <c r="H62" s="2"/>
    </row>
    <row r="63" spans="1:9" ht="15.75" customHeight="1">
      <c r="A63" s="4" t="s">
        <v>11</v>
      </c>
      <c r="B63" s="5" t="s">
        <v>119</v>
      </c>
      <c r="C63" s="12" t="s">
        <v>3</v>
      </c>
      <c r="D63" s="5"/>
      <c r="E63" s="8">
        <v>32</v>
      </c>
      <c r="F63" s="8">
        <v>400</v>
      </c>
      <c r="G63" s="18">
        <f t="shared" si="3"/>
        <v>12800</v>
      </c>
      <c r="H63" s="2"/>
    </row>
    <row r="64" spans="1:9" ht="15" customHeight="1">
      <c r="A64" s="4" t="s">
        <v>91</v>
      </c>
      <c r="B64" s="5" t="s">
        <v>92</v>
      </c>
      <c r="C64" s="12" t="s">
        <v>3</v>
      </c>
      <c r="D64" s="5"/>
      <c r="E64" s="8">
        <v>16</v>
      </c>
      <c r="F64" s="8">
        <v>1000</v>
      </c>
      <c r="G64" s="18">
        <f t="shared" si="3"/>
        <v>16000</v>
      </c>
      <c r="H64" s="2"/>
    </row>
    <row r="65" spans="1:8" ht="16.5" customHeight="1">
      <c r="A65" s="167" t="s">
        <v>130</v>
      </c>
      <c r="B65" s="168"/>
      <c r="C65" s="168"/>
      <c r="D65" s="168"/>
      <c r="E65" s="168"/>
      <c r="F65" s="15"/>
      <c r="G65" s="20">
        <f>SUM(G58:G64)</f>
        <v>49360</v>
      </c>
      <c r="H65" s="2"/>
    </row>
    <row r="66" spans="1:8" ht="15.75" customHeight="1">
      <c r="A66" s="10"/>
      <c r="B66" s="165" t="s">
        <v>93</v>
      </c>
      <c r="C66" s="166"/>
      <c r="D66" s="165"/>
      <c r="E66" s="166"/>
      <c r="F66" s="10"/>
      <c r="G66" s="19"/>
      <c r="H66" s="2"/>
    </row>
    <row r="67" spans="1:8" ht="15.75" customHeight="1">
      <c r="A67" s="4" t="s">
        <v>12</v>
      </c>
      <c r="B67" s="5" t="s">
        <v>94</v>
      </c>
      <c r="C67" s="12" t="s">
        <v>2</v>
      </c>
      <c r="D67" s="5"/>
      <c r="E67" s="8">
        <v>436</v>
      </c>
      <c r="F67" s="8">
        <v>25</v>
      </c>
      <c r="G67" s="18">
        <f>+F67*E67</f>
        <v>10900</v>
      </c>
      <c r="H67" s="2"/>
    </row>
    <row r="68" spans="1:8">
      <c r="A68" s="4" t="s">
        <v>13</v>
      </c>
      <c r="B68" s="5" t="s">
        <v>95</v>
      </c>
      <c r="C68" s="12" t="s">
        <v>2</v>
      </c>
      <c r="D68" s="5"/>
      <c r="E68" s="8">
        <v>360</v>
      </c>
      <c r="F68" s="8">
        <v>25</v>
      </c>
      <c r="G68" s="18">
        <f t="shared" ref="G68:G70" si="4">+F68*E68</f>
        <v>9000</v>
      </c>
      <c r="H68" s="1"/>
    </row>
    <row r="69" spans="1:8">
      <c r="A69" s="4" t="s">
        <v>96</v>
      </c>
      <c r="B69" s="5" t="s">
        <v>120</v>
      </c>
      <c r="C69" s="12" t="s">
        <v>2</v>
      </c>
      <c r="D69" s="5"/>
      <c r="E69" s="8">
        <v>87</v>
      </c>
      <c r="F69" s="8">
        <v>20</v>
      </c>
      <c r="G69" s="18">
        <f t="shared" si="4"/>
        <v>1740</v>
      </c>
    </row>
    <row r="70" spans="1:8">
      <c r="A70" s="4" t="s">
        <v>97</v>
      </c>
      <c r="B70" s="5" t="s">
        <v>121</v>
      </c>
      <c r="C70" s="12" t="s">
        <v>2</v>
      </c>
      <c r="D70" s="5"/>
      <c r="E70" s="8">
        <v>65</v>
      </c>
      <c r="F70" s="8">
        <v>20</v>
      </c>
      <c r="G70" s="18">
        <f t="shared" si="4"/>
        <v>1300</v>
      </c>
    </row>
    <row r="71" spans="1:8" ht="18.75" customHeight="1">
      <c r="A71" s="173" t="s">
        <v>131</v>
      </c>
      <c r="B71" s="173"/>
      <c r="C71" s="173"/>
      <c r="D71" s="173"/>
      <c r="E71" s="173"/>
      <c r="F71" s="15"/>
      <c r="G71" s="20">
        <f>SUM(G67:G70)</f>
        <v>22940</v>
      </c>
    </row>
    <row r="72" spans="1:8" ht="21" customHeight="1">
      <c r="A72" s="174" t="s">
        <v>132</v>
      </c>
      <c r="B72" s="175"/>
      <c r="C72" s="175"/>
      <c r="D72" s="175"/>
      <c r="E72" s="175"/>
      <c r="F72" s="176"/>
      <c r="G72" s="21">
        <f>+G71+G65+G56+G47+G42+G34+G30</f>
        <v>593945</v>
      </c>
    </row>
    <row r="73" spans="1:8" ht="16.5" customHeight="1">
      <c r="A73" s="174" t="s">
        <v>133</v>
      </c>
      <c r="B73" s="175"/>
      <c r="C73" s="175"/>
      <c r="D73" s="175"/>
      <c r="E73" s="175"/>
      <c r="F73" s="176"/>
      <c r="G73" s="21">
        <f>+G72*0.2</f>
        <v>118789</v>
      </c>
    </row>
    <row r="74" spans="1:8" ht="16.5" customHeight="1">
      <c r="A74" s="174" t="s">
        <v>134</v>
      </c>
      <c r="B74" s="175"/>
      <c r="C74" s="175"/>
      <c r="D74" s="175"/>
      <c r="E74" s="175"/>
      <c r="F74" s="176"/>
      <c r="G74" s="21">
        <f>+G72+G73</f>
        <v>712734</v>
      </c>
    </row>
    <row r="75" spans="1:8" ht="16.5" customHeight="1">
      <c r="A75" s="170" t="s">
        <v>135</v>
      </c>
      <c r="B75" s="171"/>
      <c r="C75" s="171"/>
      <c r="D75" s="171"/>
      <c r="E75" s="171"/>
      <c r="F75" s="172"/>
      <c r="G75" s="16">
        <v>29.99</v>
      </c>
    </row>
    <row r="76" spans="1:8" ht="16.5" customHeight="1">
      <c r="A76" s="170" t="s">
        <v>136</v>
      </c>
      <c r="B76" s="171"/>
      <c r="C76" s="171"/>
      <c r="D76" s="171"/>
      <c r="E76" s="171"/>
      <c r="F76" s="172"/>
      <c r="G76" s="21">
        <v>213748.92660000001</v>
      </c>
    </row>
  </sheetData>
  <mergeCells count="25">
    <mergeCell ref="A76:F76"/>
    <mergeCell ref="B31:C31"/>
    <mergeCell ref="A34:E34"/>
    <mergeCell ref="B35:C35"/>
    <mergeCell ref="A42:E42"/>
    <mergeCell ref="B43:C43"/>
    <mergeCell ref="D43:E43"/>
    <mergeCell ref="B48:C48"/>
    <mergeCell ref="D48:E48"/>
    <mergeCell ref="A47:E47"/>
    <mergeCell ref="A1:G1"/>
    <mergeCell ref="A3:G3"/>
    <mergeCell ref="B5:C5"/>
    <mergeCell ref="A30:E30"/>
    <mergeCell ref="A75:F75"/>
    <mergeCell ref="A71:E71"/>
    <mergeCell ref="A72:F72"/>
    <mergeCell ref="A73:F73"/>
    <mergeCell ref="A74:F74"/>
    <mergeCell ref="A56:E56"/>
    <mergeCell ref="B57:C57"/>
    <mergeCell ref="D57:E57"/>
    <mergeCell ref="B66:C66"/>
    <mergeCell ref="D66:E66"/>
    <mergeCell ref="A65:E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opLeftCell="A86" workbookViewId="0">
      <selection activeCell="A55" sqref="A55:G119"/>
    </sheetView>
  </sheetViews>
  <sheetFormatPr baseColWidth="10" defaultRowHeight="15"/>
  <cols>
    <col min="2" max="2" width="47" customWidth="1"/>
    <col min="3" max="3" width="14.42578125" customWidth="1"/>
    <col min="4" max="4" width="16.5703125" customWidth="1"/>
    <col min="5" max="5" width="17.5703125" customWidth="1"/>
    <col min="7" max="7" width="17.140625" customWidth="1"/>
  </cols>
  <sheetData>
    <row r="1" spans="1:9" ht="18.75" customHeight="1">
      <c r="A1" s="244" t="s">
        <v>148</v>
      </c>
      <c r="B1" s="244"/>
      <c r="C1" s="28"/>
      <c r="D1" s="245"/>
      <c r="E1" s="245"/>
      <c r="F1" s="29"/>
      <c r="G1" s="28"/>
      <c r="H1" s="28"/>
      <c r="I1" s="28"/>
    </row>
    <row r="2" spans="1:9" ht="18.75" customHeight="1">
      <c r="A2" s="30"/>
      <c r="B2" s="31"/>
      <c r="C2" s="28"/>
      <c r="D2" s="246"/>
      <c r="E2" s="246"/>
      <c r="F2" s="29"/>
      <c r="G2" s="28"/>
      <c r="H2" s="28"/>
      <c r="I2" s="28"/>
    </row>
    <row r="3" spans="1:9" ht="19.5" customHeight="1">
      <c r="A3" s="28"/>
      <c r="B3" s="32"/>
      <c r="C3" s="33"/>
      <c r="D3" s="246"/>
      <c r="E3" s="246"/>
      <c r="F3" s="34"/>
      <c r="G3" s="33"/>
      <c r="H3" s="33"/>
      <c r="I3" s="33"/>
    </row>
    <row r="4" spans="1:9">
      <c r="A4" s="247" t="s">
        <v>149</v>
      </c>
      <c r="B4" s="247"/>
      <c r="C4" s="33"/>
      <c r="D4" s="248"/>
      <c r="E4" s="248"/>
      <c r="F4" s="248"/>
      <c r="G4" s="248"/>
      <c r="H4" s="33"/>
      <c r="I4" s="33"/>
    </row>
    <row r="5" spans="1:9">
      <c r="A5" s="35"/>
      <c r="B5" s="35" t="s">
        <v>150</v>
      </c>
      <c r="C5" s="33"/>
      <c r="D5" s="36"/>
      <c r="E5" s="36"/>
      <c r="F5" s="37"/>
      <c r="G5" s="36"/>
      <c r="H5" s="33"/>
      <c r="I5" s="33"/>
    </row>
    <row r="6" spans="1:9">
      <c r="A6" s="247" t="s">
        <v>151</v>
      </c>
      <c r="B6" s="247"/>
      <c r="C6" s="33"/>
      <c r="D6" s="249" t="s">
        <v>1</v>
      </c>
      <c r="E6" s="249"/>
      <c r="F6" s="249"/>
      <c r="G6" s="249"/>
      <c r="H6" s="33"/>
      <c r="I6" s="33"/>
    </row>
    <row r="7" spans="1:9">
      <c r="A7" s="247" t="s">
        <v>152</v>
      </c>
      <c r="B7" s="247"/>
      <c r="C7" s="33"/>
      <c r="D7" s="249"/>
      <c r="E7" s="249"/>
      <c r="F7" s="249"/>
      <c r="G7" s="249"/>
      <c r="H7" s="33"/>
      <c r="I7" s="33"/>
    </row>
    <row r="8" spans="1:9">
      <c r="A8" s="247" t="s">
        <v>153</v>
      </c>
      <c r="B8" s="247"/>
      <c r="C8" s="33"/>
      <c r="D8" s="249" t="s">
        <v>1</v>
      </c>
      <c r="E8" s="249"/>
      <c r="F8" s="249"/>
      <c r="G8" s="249"/>
      <c r="H8" s="33"/>
      <c r="I8" s="33"/>
    </row>
    <row r="9" spans="1:9" ht="18.75" thickBot="1">
      <c r="A9" s="243" t="s">
        <v>154</v>
      </c>
      <c r="B9" s="243"/>
      <c r="C9" s="243"/>
      <c r="D9" s="243"/>
      <c r="E9" s="243"/>
      <c r="F9" s="243"/>
      <c r="G9" s="243"/>
      <c r="H9" s="38"/>
      <c r="I9" s="38"/>
    </row>
    <row r="10" spans="1:9" ht="21" thickBot="1">
      <c r="A10" s="39" t="s">
        <v>155</v>
      </c>
      <c r="B10" s="40"/>
      <c r="C10" s="38"/>
      <c r="D10" s="38"/>
      <c r="E10" s="38"/>
      <c r="F10" s="239" t="s">
        <v>156</v>
      </c>
      <c r="G10" s="239"/>
      <c r="H10" s="234"/>
      <c r="I10" s="234"/>
    </row>
    <row r="11" spans="1:9" ht="16.5" thickBot="1">
      <c r="A11" s="102" t="s">
        <v>157</v>
      </c>
      <c r="B11" s="40"/>
      <c r="C11" s="38"/>
      <c r="D11" s="38"/>
      <c r="E11" s="38"/>
      <c r="F11" s="240">
        <v>389282.3</v>
      </c>
      <c r="G11" s="240"/>
      <c r="H11" s="234"/>
      <c r="I11" s="234"/>
    </row>
    <row r="12" spans="1:9" ht="50.25" customHeight="1">
      <c r="A12" s="241" t="s">
        <v>158</v>
      </c>
      <c r="B12" s="242"/>
      <c r="C12" s="242"/>
      <c r="D12" s="242"/>
      <c r="E12" s="242"/>
      <c r="F12" s="242"/>
      <c r="G12" s="242"/>
      <c r="H12" s="234"/>
      <c r="I12" s="234"/>
    </row>
    <row r="13" spans="1:9" ht="15.75">
      <c r="A13" s="41"/>
      <c r="B13" s="42"/>
      <c r="C13" s="42"/>
      <c r="D13" s="42"/>
      <c r="E13" s="42"/>
      <c r="F13" s="42"/>
      <c r="G13" s="42"/>
      <c r="H13" s="43"/>
      <c r="I13" s="43"/>
    </row>
    <row r="14" spans="1:9" ht="18">
      <c r="A14" s="44" t="s">
        <v>159</v>
      </c>
      <c r="B14" s="45"/>
      <c r="C14" s="45"/>
      <c r="D14" s="45"/>
      <c r="E14" s="45"/>
      <c r="F14" s="45"/>
      <c r="G14" s="45"/>
      <c r="H14" s="234"/>
      <c r="I14" s="234"/>
    </row>
    <row r="15" spans="1:9" ht="18">
      <c r="A15" s="46" t="s">
        <v>160</v>
      </c>
      <c r="B15" s="47"/>
      <c r="C15" s="47"/>
      <c r="D15" s="47"/>
      <c r="E15" s="47"/>
      <c r="F15" s="47"/>
      <c r="G15" s="47"/>
      <c r="H15" s="234"/>
      <c r="I15" s="234"/>
    </row>
    <row r="16" spans="1:9" ht="18">
      <c r="A16" s="103" t="s">
        <v>161</v>
      </c>
      <c r="B16" s="104"/>
      <c r="C16" s="104"/>
      <c r="D16" s="104"/>
      <c r="E16" s="104"/>
      <c r="F16" s="104"/>
      <c r="G16" s="104"/>
      <c r="H16" s="234"/>
      <c r="I16" s="234"/>
    </row>
    <row r="17" spans="1:9" ht="15.75">
      <c r="A17" s="39" t="s">
        <v>235</v>
      </c>
      <c r="B17" s="47"/>
      <c r="C17" s="47"/>
      <c r="D17" s="47"/>
      <c r="E17" s="47"/>
      <c r="F17" s="47"/>
      <c r="G17" s="47"/>
      <c r="H17" s="234"/>
      <c r="I17" s="234"/>
    </row>
    <row r="18" spans="1:9" ht="18">
      <c r="A18" s="48" t="s">
        <v>162</v>
      </c>
      <c r="B18" s="49"/>
      <c r="C18" s="49"/>
      <c r="D18" s="49"/>
      <c r="E18" s="49"/>
      <c r="F18" s="49"/>
      <c r="G18" s="49"/>
      <c r="H18" s="38"/>
      <c r="I18" s="38"/>
    </row>
    <row r="19" spans="1:9" ht="15.75">
      <c r="A19" s="50"/>
      <c r="B19" s="51"/>
      <c r="C19" s="50"/>
      <c r="D19" s="50"/>
      <c r="E19" s="50"/>
      <c r="F19" s="52"/>
      <c r="G19" s="50"/>
      <c r="H19" s="38"/>
      <c r="I19" s="38"/>
    </row>
    <row r="20" spans="1:9">
      <c r="A20" s="238" t="s">
        <v>163</v>
      </c>
      <c r="B20" s="238" t="s">
        <v>164</v>
      </c>
      <c r="C20" s="238" t="s">
        <v>165</v>
      </c>
      <c r="D20" s="235" t="s">
        <v>166</v>
      </c>
      <c r="E20" s="238" t="s">
        <v>167</v>
      </c>
      <c r="F20" s="235" t="s">
        <v>168</v>
      </c>
      <c r="G20" s="235"/>
      <c r="H20" s="53"/>
      <c r="I20" s="53"/>
    </row>
    <row r="21" spans="1:9">
      <c r="A21" s="238"/>
      <c r="B21" s="238"/>
      <c r="C21" s="238"/>
      <c r="D21" s="235"/>
      <c r="E21" s="238"/>
      <c r="F21" s="89" t="s">
        <v>169</v>
      </c>
      <c r="G21" s="90" t="s">
        <v>170</v>
      </c>
      <c r="H21" s="53"/>
      <c r="I21" s="53"/>
    </row>
    <row r="22" spans="1:9">
      <c r="A22" s="91"/>
      <c r="B22" s="92" t="s">
        <v>171</v>
      </c>
      <c r="C22" s="91"/>
      <c r="D22" s="93"/>
      <c r="E22" s="94"/>
      <c r="F22" s="95"/>
      <c r="G22" s="96"/>
      <c r="H22" s="22"/>
      <c r="I22" s="22"/>
    </row>
    <row r="23" spans="1:9" ht="30">
      <c r="A23" s="23">
        <v>101</v>
      </c>
      <c r="B23" s="24" t="s">
        <v>172</v>
      </c>
      <c r="C23" s="25" t="s">
        <v>173</v>
      </c>
      <c r="D23" s="94">
        <v>538.5</v>
      </c>
      <c r="E23" s="94">
        <v>10</v>
      </c>
      <c r="F23" s="94">
        <v>5385</v>
      </c>
      <c r="G23" s="97"/>
      <c r="H23" s="54"/>
      <c r="I23" s="54"/>
    </row>
    <row r="24" spans="1:9" ht="30">
      <c r="A24" s="23">
        <v>102</v>
      </c>
      <c r="B24" s="24" t="s">
        <v>174</v>
      </c>
      <c r="C24" s="25" t="s">
        <v>175</v>
      </c>
      <c r="D24" s="94">
        <v>81.97</v>
      </c>
      <c r="E24" s="94">
        <v>50</v>
      </c>
      <c r="F24" s="94">
        <v>4098.5</v>
      </c>
      <c r="G24" s="97"/>
      <c r="H24" s="54"/>
      <c r="I24" s="54"/>
    </row>
    <row r="25" spans="1:9" ht="30">
      <c r="A25" s="23">
        <v>103</v>
      </c>
      <c r="B25" s="24" t="s">
        <v>99</v>
      </c>
      <c r="C25" s="25" t="s">
        <v>175</v>
      </c>
      <c r="D25" s="94">
        <v>145.05000000000001</v>
      </c>
      <c r="E25" s="94">
        <v>30</v>
      </c>
      <c r="F25" s="94">
        <v>4351.5</v>
      </c>
      <c r="G25" s="97"/>
      <c r="H25" s="54"/>
      <c r="I25" s="54"/>
    </row>
    <row r="26" spans="1:9" ht="18.75">
      <c r="A26" s="23">
        <v>104</v>
      </c>
      <c r="B26" s="24" t="s">
        <v>22</v>
      </c>
      <c r="C26" s="25" t="s">
        <v>175</v>
      </c>
      <c r="D26" s="94">
        <v>10.1</v>
      </c>
      <c r="E26" s="94">
        <v>500</v>
      </c>
      <c r="F26" s="94">
        <v>5050</v>
      </c>
      <c r="G26" s="96"/>
      <c r="H26" s="22"/>
      <c r="I26" s="22"/>
    </row>
    <row r="27" spans="1:9" ht="18.75">
      <c r="A27" s="23">
        <v>105</v>
      </c>
      <c r="B27" s="24" t="s">
        <v>24</v>
      </c>
      <c r="C27" s="25" t="s">
        <v>175</v>
      </c>
      <c r="D27" s="94">
        <v>1.37</v>
      </c>
      <c r="E27" s="94">
        <v>600</v>
      </c>
      <c r="F27" s="94">
        <v>822.00000000000011</v>
      </c>
      <c r="G27" s="97"/>
      <c r="H27" s="54"/>
      <c r="I27" s="54"/>
    </row>
    <row r="28" spans="1:9" ht="18.75">
      <c r="A28" s="23">
        <v>106</v>
      </c>
      <c r="B28" s="24" t="s">
        <v>176</v>
      </c>
      <c r="C28" s="25" t="s">
        <v>175</v>
      </c>
      <c r="D28" s="94">
        <v>76.099999999999994</v>
      </c>
      <c r="E28" s="94">
        <v>200</v>
      </c>
      <c r="F28" s="94">
        <v>15219.999999999998</v>
      </c>
      <c r="G28" s="97"/>
      <c r="H28" s="54"/>
      <c r="I28" s="54"/>
    </row>
    <row r="29" spans="1:9" ht="18">
      <c r="A29" s="23">
        <v>107</v>
      </c>
      <c r="B29" s="24" t="s">
        <v>177</v>
      </c>
      <c r="C29" s="25" t="s">
        <v>173</v>
      </c>
      <c r="D29" s="94">
        <v>83.3</v>
      </c>
      <c r="E29" s="94">
        <v>60</v>
      </c>
      <c r="F29" s="94">
        <v>4998</v>
      </c>
      <c r="G29" s="97"/>
      <c r="H29" s="54"/>
      <c r="I29" s="54"/>
    </row>
    <row r="30" spans="1:9" ht="30">
      <c r="A30" s="23">
        <v>108</v>
      </c>
      <c r="B30" s="24" t="s">
        <v>178</v>
      </c>
      <c r="C30" s="25" t="s">
        <v>175</v>
      </c>
      <c r="D30" s="94">
        <v>30.22</v>
      </c>
      <c r="E30" s="94">
        <v>1000</v>
      </c>
      <c r="F30" s="94">
        <v>30220</v>
      </c>
      <c r="G30" s="97"/>
      <c r="H30" s="54"/>
      <c r="I30" s="54"/>
    </row>
    <row r="31" spans="1:9" ht="18">
      <c r="A31" s="23">
        <v>109</v>
      </c>
      <c r="B31" s="24" t="s">
        <v>179</v>
      </c>
      <c r="C31" s="25" t="s">
        <v>180</v>
      </c>
      <c r="D31" s="94">
        <v>2697.55</v>
      </c>
      <c r="E31" s="94">
        <v>13</v>
      </c>
      <c r="F31" s="94">
        <v>35068.15</v>
      </c>
      <c r="G31" s="96"/>
      <c r="H31" s="22"/>
      <c r="I31" s="22"/>
    </row>
    <row r="32" spans="1:9" ht="18">
      <c r="A32" s="23">
        <v>110</v>
      </c>
      <c r="B32" s="24" t="s">
        <v>181</v>
      </c>
      <c r="C32" s="25" t="s">
        <v>173</v>
      </c>
      <c r="D32" s="94">
        <v>225.26</v>
      </c>
      <c r="E32" s="94">
        <v>30</v>
      </c>
      <c r="F32" s="94">
        <v>6757.7999999999993</v>
      </c>
      <c r="G32" s="97"/>
      <c r="H32" s="54"/>
      <c r="I32" s="54"/>
    </row>
    <row r="33" spans="1:7" ht="30">
      <c r="A33" s="23">
        <v>111</v>
      </c>
      <c r="B33" s="24" t="s">
        <v>182</v>
      </c>
      <c r="C33" s="25" t="s">
        <v>173</v>
      </c>
      <c r="D33" s="94">
        <v>225.26</v>
      </c>
      <c r="E33" s="94">
        <v>130</v>
      </c>
      <c r="F33" s="94">
        <v>29283.8</v>
      </c>
      <c r="G33" s="97"/>
    </row>
    <row r="34" spans="1:7" ht="18.75">
      <c r="A34" s="23">
        <v>112</v>
      </c>
      <c r="B34" s="24" t="s">
        <v>183</v>
      </c>
      <c r="C34" s="25" t="s">
        <v>175</v>
      </c>
      <c r="D34" s="94">
        <v>31.27</v>
      </c>
      <c r="E34" s="94">
        <v>1000</v>
      </c>
      <c r="F34" s="94">
        <v>31270</v>
      </c>
      <c r="G34" s="97"/>
    </row>
    <row r="35" spans="1:7" ht="18">
      <c r="A35" s="23">
        <v>113</v>
      </c>
      <c r="B35" s="24" t="s">
        <v>184</v>
      </c>
      <c r="C35" s="25" t="s">
        <v>180</v>
      </c>
      <c r="D35" s="94">
        <v>4621.96</v>
      </c>
      <c r="E35" s="94">
        <v>13</v>
      </c>
      <c r="F35" s="94">
        <v>60085.48</v>
      </c>
      <c r="G35" s="97"/>
    </row>
    <row r="36" spans="1:7" ht="18">
      <c r="A36" s="23">
        <v>114</v>
      </c>
      <c r="B36" s="24" t="s">
        <v>185</v>
      </c>
      <c r="C36" s="98"/>
      <c r="D36" s="94"/>
      <c r="E36" s="94"/>
      <c r="F36" s="94">
        <v>0</v>
      </c>
      <c r="G36" s="96"/>
    </row>
    <row r="37" spans="1:7" ht="18">
      <c r="A37" s="23"/>
      <c r="B37" s="24" t="s">
        <v>186</v>
      </c>
      <c r="C37" s="25" t="s">
        <v>187</v>
      </c>
      <c r="D37" s="94">
        <v>22.21</v>
      </c>
      <c r="E37" s="94">
        <v>150</v>
      </c>
      <c r="F37" s="94">
        <v>3331.5</v>
      </c>
      <c r="G37" s="97"/>
    </row>
    <row r="38" spans="1:7" ht="18">
      <c r="A38" s="23"/>
      <c r="B38" s="24" t="s">
        <v>188</v>
      </c>
      <c r="C38" s="25" t="s">
        <v>187</v>
      </c>
      <c r="D38" s="94">
        <v>220.91</v>
      </c>
      <c r="E38" s="94">
        <v>200</v>
      </c>
      <c r="F38" s="94">
        <v>44182</v>
      </c>
      <c r="G38" s="96"/>
    </row>
    <row r="39" spans="1:7" ht="30">
      <c r="A39" s="23">
        <v>115</v>
      </c>
      <c r="B39" s="24" t="s">
        <v>189</v>
      </c>
      <c r="C39" s="25" t="s">
        <v>173</v>
      </c>
      <c r="D39" s="94">
        <v>473.7</v>
      </c>
      <c r="E39" s="94">
        <v>170</v>
      </c>
      <c r="F39" s="94">
        <v>80529</v>
      </c>
      <c r="G39" s="97"/>
    </row>
    <row r="40" spans="1:7" ht="18">
      <c r="A40" s="23">
        <v>116</v>
      </c>
      <c r="B40" s="24" t="s">
        <v>190</v>
      </c>
      <c r="C40" s="25" t="s">
        <v>173</v>
      </c>
      <c r="D40" s="94">
        <v>83.51</v>
      </c>
      <c r="E40" s="94">
        <v>100</v>
      </c>
      <c r="F40" s="94">
        <v>8351</v>
      </c>
      <c r="G40" s="97"/>
    </row>
    <row r="41" spans="1:7" ht="18">
      <c r="A41" s="23">
        <v>117</v>
      </c>
      <c r="B41" s="24" t="s">
        <v>191</v>
      </c>
      <c r="C41" s="25" t="s">
        <v>173</v>
      </c>
      <c r="D41" s="94">
        <v>15.84</v>
      </c>
      <c r="E41" s="94">
        <v>80</v>
      </c>
      <c r="F41" s="94">
        <v>1267.2</v>
      </c>
      <c r="G41" s="97"/>
    </row>
    <row r="42" spans="1:7" ht="18">
      <c r="A42" s="23">
        <v>118</v>
      </c>
      <c r="B42" s="24" t="s">
        <v>192</v>
      </c>
      <c r="C42" s="25" t="s">
        <v>173</v>
      </c>
      <c r="D42" s="94">
        <v>541.41999999999996</v>
      </c>
      <c r="E42" s="94">
        <v>30</v>
      </c>
      <c r="F42" s="94">
        <v>16242.599999999999</v>
      </c>
      <c r="G42" s="97"/>
    </row>
    <row r="43" spans="1:7" ht="18">
      <c r="A43" s="23">
        <v>119</v>
      </c>
      <c r="B43" s="24" t="s">
        <v>193</v>
      </c>
      <c r="C43" s="25" t="s">
        <v>173</v>
      </c>
      <c r="D43" s="94">
        <v>684.39</v>
      </c>
      <c r="E43" s="94">
        <v>30</v>
      </c>
      <c r="F43" s="94">
        <v>20531.7</v>
      </c>
      <c r="G43" s="97"/>
    </row>
    <row r="44" spans="1:7" ht="18">
      <c r="A44" s="23">
        <v>120</v>
      </c>
      <c r="B44" s="24" t="s">
        <v>194</v>
      </c>
      <c r="C44" s="25" t="s">
        <v>69</v>
      </c>
      <c r="D44" s="94">
        <v>128.72</v>
      </c>
      <c r="E44" s="94">
        <v>170</v>
      </c>
      <c r="F44" s="94">
        <v>21882.400000000001</v>
      </c>
      <c r="G44" s="97"/>
    </row>
    <row r="45" spans="1:7" ht="30">
      <c r="A45" s="23">
        <v>121</v>
      </c>
      <c r="B45" s="24" t="s">
        <v>195</v>
      </c>
      <c r="C45" s="25" t="s">
        <v>69</v>
      </c>
      <c r="D45" s="94">
        <v>128.72</v>
      </c>
      <c r="E45" s="94">
        <v>60</v>
      </c>
      <c r="F45" s="94">
        <v>7723.2</v>
      </c>
      <c r="G45" s="97"/>
    </row>
    <row r="46" spans="1:7" ht="30">
      <c r="A46" s="23">
        <v>122</v>
      </c>
      <c r="B46" s="24" t="s">
        <v>196</v>
      </c>
      <c r="C46" s="25" t="s">
        <v>69</v>
      </c>
      <c r="D46" s="94">
        <v>10</v>
      </c>
      <c r="E46" s="94">
        <v>150</v>
      </c>
      <c r="F46" s="94">
        <v>1500</v>
      </c>
      <c r="G46" s="97"/>
    </row>
    <row r="47" spans="1:7" ht="18">
      <c r="A47" s="23">
        <v>123</v>
      </c>
      <c r="B47" s="26" t="s">
        <v>197</v>
      </c>
      <c r="C47" s="25" t="s">
        <v>3</v>
      </c>
      <c r="D47" s="94">
        <v>8</v>
      </c>
      <c r="E47" s="94">
        <v>250</v>
      </c>
      <c r="F47" s="94">
        <v>2000</v>
      </c>
      <c r="G47" s="97"/>
    </row>
    <row r="48" spans="1:7" ht="18">
      <c r="A48" s="23">
        <v>124</v>
      </c>
      <c r="B48" s="24" t="s">
        <v>198</v>
      </c>
      <c r="C48" s="27" t="s">
        <v>3</v>
      </c>
      <c r="D48" s="94">
        <v>1</v>
      </c>
      <c r="E48" s="94">
        <v>5000</v>
      </c>
      <c r="F48" s="94">
        <v>5000</v>
      </c>
      <c r="G48" s="96"/>
    </row>
    <row r="49" spans="1:8" ht="18">
      <c r="A49" s="23">
        <v>125</v>
      </c>
      <c r="B49" s="24" t="s">
        <v>199</v>
      </c>
      <c r="C49" s="27" t="s">
        <v>3</v>
      </c>
      <c r="D49" s="94">
        <v>3</v>
      </c>
      <c r="E49" s="94">
        <v>3000</v>
      </c>
      <c r="F49" s="94">
        <v>9000</v>
      </c>
      <c r="G49" s="97"/>
      <c r="H49" s="54"/>
    </row>
    <row r="50" spans="1:8" ht="18">
      <c r="A50" s="23">
        <v>126</v>
      </c>
      <c r="B50" s="26" t="s">
        <v>200</v>
      </c>
      <c r="C50" s="25" t="s">
        <v>69</v>
      </c>
      <c r="D50" s="94">
        <v>6.45</v>
      </c>
      <c r="E50" s="94">
        <v>400</v>
      </c>
      <c r="F50" s="94">
        <v>2580</v>
      </c>
      <c r="G50" s="96"/>
      <c r="H50" s="22"/>
    </row>
    <row r="51" spans="1:8" ht="18">
      <c r="A51" s="23">
        <v>127</v>
      </c>
      <c r="B51" s="24" t="s">
        <v>201</v>
      </c>
      <c r="C51" s="25" t="s">
        <v>173</v>
      </c>
      <c r="D51" s="94">
        <v>0</v>
      </c>
      <c r="E51" s="94">
        <v>130</v>
      </c>
      <c r="F51" s="94">
        <v>0</v>
      </c>
      <c r="G51" s="97"/>
      <c r="H51" s="54"/>
    </row>
    <row r="52" spans="1:8">
      <c r="A52" s="91"/>
      <c r="B52" s="236" t="s">
        <v>202</v>
      </c>
      <c r="C52" s="236"/>
      <c r="D52" s="236"/>
      <c r="E52" s="236"/>
      <c r="F52" s="236"/>
      <c r="G52" s="99">
        <v>456730.83</v>
      </c>
      <c r="H52" s="22"/>
    </row>
    <row r="53" spans="1:8" ht="22.5">
      <c r="A53" s="237" t="s">
        <v>203</v>
      </c>
      <c r="B53" s="237"/>
      <c r="C53" s="237"/>
      <c r="D53" s="237"/>
      <c r="E53" s="237"/>
      <c r="F53" s="237"/>
      <c r="G53" s="237"/>
      <c r="H53" s="55"/>
    </row>
    <row r="54" spans="1:8" ht="20.25">
      <c r="A54" s="56" t="s">
        <v>204</v>
      </c>
      <c r="B54" s="233" t="s">
        <v>202</v>
      </c>
      <c r="C54" s="233"/>
      <c r="D54" s="233"/>
      <c r="E54" s="233"/>
      <c r="F54" s="233"/>
      <c r="G54" s="88">
        <v>456730.83</v>
      </c>
      <c r="H54" s="55"/>
    </row>
    <row r="55" spans="1:8" ht="18.75">
      <c r="A55" s="231" t="s">
        <v>205</v>
      </c>
      <c r="B55" s="232"/>
      <c r="C55" s="232"/>
      <c r="D55" s="232"/>
      <c r="E55" s="232"/>
      <c r="F55" s="232"/>
      <c r="G55" s="100">
        <v>456730.83</v>
      </c>
      <c r="H55" s="22"/>
    </row>
    <row r="56" spans="1:8" ht="18.75">
      <c r="A56" s="231" t="s">
        <v>206</v>
      </c>
      <c r="B56" s="232"/>
      <c r="C56" s="232"/>
      <c r="D56" s="232"/>
      <c r="E56" s="232"/>
      <c r="F56" s="232"/>
      <c r="G56" s="101">
        <v>-0.25</v>
      </c>
      <c r="H56" s="22"/>
    </row>
    <row r="57" spans="1:8" ht="18.75">
      <c r="A57" s="231" t="s">
        <v>207</v>
      </c>
      <c r="B57" s="232"/>
      <c r="C57" s="232"/>
      <c r="D57" s="232"/>
      <c r="E57" s="232"/>
      <c r="F57" s="232"/>
      <c r="G57" s="100">
        <v>-114182.7</v>
      </c>
      <c r="H57" s="22"/>
    </row>
    <row r="58" spans="1:8" ht="18.75">
      <c r="A58" s="231" t="s">
        <v>208</v>
      </c>
      <c r="B58" s="232"/>
      <c r="C58" s="232"/>
      <c r="D58" s="232"/>
      <c r="E58" s="232"/>
      <c r="F58" s="232"/>
      <c r="G58" s="100">
        <v>342548.13</v>
      </c>
      <c r="H58" s="22"/>
    </row>
    <row r="59" spans="1:8" ht="18.75">
      <c r="A59" s="231" t="s">
        <v>209</v>
      </c>
      <c r="B59" s="232"/>
      <c r="C59" s="232"/>
      <c r="D59" s="232"/>
      <c r="E59" s="232"/>
      <c r="F59" s="232"/>
      <c r="G59" s="100">
        <v>17898.450000000012</v>
      </c>
      <c r="H59" s="22"/>
    </row>
    <row r="60" spans="1:8" ht="18.75">
      <c r="A60" s="231" t="s">
        <v>210</v>
      </c>
      <c r="B60" s="232"/>
      <c r="C60" s="232"/>
      <c r="D60" s="232"/>
      <c r="E60" s="232"/>
      <c r="F60" s="232"/>
      <c r="G60" s="100">
        <v>360446.58</v>
      </c>
      <c r="H60" s="22"/>
    </row>
    <row r="61" spans="1:8" ht="18.75">
      <c r="A61" s="231" t="s">
        <v>211</v>
      </c>
      <c r="B61" s="232"/>
      <c r="C61" s="232"/>
      <c r="D61" s="232"/>
      <c r="E61" s="232"/>
      <c r="F61" s="232"/>
      <c r="G61" s="100">
        <v>72089.31</v>
      </c>
      <c r="H61" s="22"/>
    </row>
    <row r="62" spans="1:8" ht="18.75">
      <c r="A62" s="231" t="s">
        <v>212</v>
      </c>
      <c r="B62" s="232"/>
      <c r="C62" s="232"/>
      <c r="D62" s="232"/>
      <c r="E62" s="232"/>
      <c r="F62" s="232"/>
      <c r="G62" s="100">
        <v>432535.89</v>
      </c>
      <c r="H62" s="22"/>
    </row>
    <row r="63" spans="1:8">
      <c r="A63" s="229"/>
      <c r="B63" s="230"/>
      <c r="C63" s="230"/>
      <c r="D63" s="230"/>
      <c r="E63" s="230"/>
      <c r="F63" s="230"/>
      <c r="G63" s="230"/>
      <c r="H63" s="22"/>
    </row>
    <row r="64" spans="1:8">
      <c r="A64" s="230"/>
      <c r="B64" s="230"/>
      <c r="C64" s="230"/>
      <c r="D64" s="230"/>
      <c r="E64" s="230"/>
      <c r="F64" s="230"/>
      <c r="G64" s="230"/>
      <c r="H64" s="42" t="s">
        <v>1</v>
      </c>
    </row>
    <row r="65" spans="1:9">
      <c r="A65" s="230"/>
      <c r="B65" s="230"/>
      <c r="C65" s="230"/>
      <c r="D65" s="230"/>
      <c r="E65" s="230"/>
      <c r="F65" s="230"/>
      <c r="G65" s="230"/>
      <c r="H65" s="22"/>
      <c r="I65" s="22"/>
    </row>
    <row r="66" spans="1:9">
      <c r="A66" s="230"/>
      <c r="B66" s="230"/>
      <c r="C66" s="230"/>
      <c r="D66" s="230"/>
      <c r="E66" s="230"/>
      <c r="F66" s="230"/>
      <c r="G66" s="230"/>
      <c r="H66" s="22"/>
      <c r="I66" s="22"/>
    </row>
    <row r="67" spans="1:9" ht="15.75" thickBot="1">
      <c r="A67" s="58"/>
      <c r="B67" s="58"/>
      <c r="C67" s="58"/>
      <c r="D67" s="58"/>
      <c r="E67" s="58"/>
      <c r="F67" s="58"/>
      <c r="G67" s="58"/>
      <c r="H67" s="22"/>
      <c r="I67" s="22"/>
    </row>
    <row r="68" spans="1:9">
      <c r="A68" s="213" t="s">
        <v>213</v>
      </c>
      <c r="B68" s="214"/>
      <c r="C68" s="214"/>
      <c r="D68" s="214"/>
      <c r="E68" s="214"/>
      <c r="F68" s="214"/>
      <c r="G68" s="215"/>
      <c r="H68" s="22"/>
      <c r="I68" s="22"/>
    </row>
    <row r="69" spans="1:9" ht="15.75" thickBot="1">
      <c r="A69" s="216"/>
      <c r="B69" s="217"/>
      <c r="C69" s="217"/>
      <c r="D69" s="217"/>
      <c r="E69" s="217"/>
      <c r="F69" s="217"/>
      <c r="G69" s="218"/>
      <c r="H69" s="22"/>
      <c r="I69" s="22"/>
    </row>
    <row r="70" spans="1:9" ht="40.5" customHeight="1" thickBot="1">
      <c r="A70" s="219" t="s">
        <v>157</v>
      </c>
      <c r="B70" s="220"/>
      <c r="C70" s="221" t="s">
        <v>214</v>
      </c>
      <c r="D70" s="222"/>
      <c r="E70" s="222"/>
      <c r="F70" s="222"/>
      <c r="G70" s="223"/>
      <c r="H70" s="22"/>
      <c r="I70" s="22"/>
    </row>
    <row r="71" spans="1:9">
      <c r="A71" s="224" t="s">
        <v>111</v>
      </c>
      <c r="B71" s="225"/>
      <c r="C71" s="226" t="s">
        <v>112</v>
      </c>
      <c r="D71" s="227"/>
      <c r="E71" s="224" t="s">
        <v>215</v>
      </c>
      <c r="F71" s="228"/>
      <c r="G71" s="59" t="s">
        <v>216</v>
      </c>
      <c r="H71" s="22"/>
      <c r="I71" s="22"/>
    </row>
    <row r="72" spans="1:9" ht="15.75" thickBot="1">
      <c r="A72" s="205"/>
      <c r="B72" s="206"/>
      <c r="C72" s="207" t="s">
        <v>113</v>
      </c>
      <c r="D72" s="208"/>
      <c r="E72" s="205" t="s">
        <v>217</v>
      </c>
      <c r="F72" s="206"/>
      <c r="G72" s="60"/>
      <c r="H72" s="22"/>
      <c r="I72" s="22"/>
    </row>
    <row r="73" spans="1:9" ht="15.75" thickBot="1">
      <c r="A73" s="209" t="s">
        <v>218</v>
      </c>
      <c r="B73" s="210"/>
      <c r="C73" s="211"/>
      <c r="D73" s="211"/>
      <c r="E73" s="211"/>
      <c r="F73" s="212"/>
      <c r="G73" s="61"/>
      <c r="H73" s="22"/>
      <c r="I73" s="22"/>
    </row>
    <row r="74" spans="1:9">
      <c r="A74" s="188" t="s">
        <v>219</v>
      </c>
      <c r="B74" s="189"/>
      <c r="C74" s="190">
        <v>432535.89</v>
      </c>
      <c r="D74" s="190"/>
      <c r="E74" s="190">
        <v>43253.589000000007</v>
      </c>
      <c r="F74" s="191"/>
      <c r="G74" s="61">
        <v>389282.3</v>
      </c>
      <c r="H74" s="57"/>
      <c r="I74" s="57"/>
    </row>
    <row r="75" spans="1:9">
      <c r="A75" s="192" t="s">
        <v>220</v>
      </c>
      <c r="B75" s="193"/>
      <c r="C75" s="194">
        <v>432535.89</v>
      </c>
      <c r="D75" s="194"/>
      <c r="E75" s="194">
        <v>43253.589000000007</v>
      </c>
      <c r="F75" s="195"/>
      <c r="G75" s="63">
        <v>389282.3</v>
      </c>
      <c r="H75" s="57"/>
      <c r="I75" s="57"/>
    </row>
    <row r="76" spans="1:9">
      <c r="A76" s="196" t="s">
        <v>221</v>
      </c>
      <c r="B76" s="190"/>
      <c r="C76" s="190"/>
      <c r="D76" s="190"/>
      <c r="E76" s="190"/>
      <c r="F76" s="197"/>
      <c r="G76" s="64" t="s">
        <v>222</v>
      </c>
      <c r="H76" s="57"/>
      <c r="I76" s="57"/>
    </row>
    <row r="77" spans="1:9">
      <c r="A77" s="196" t="s">
        <v>223</v>
      </c>
      <c r="B77" s="190"/>
      <c r="C77" s="190"/>
      <c r="D77" s="190"/>
      <c r="E77" s="190"/>
      <c r="F77" s="197"/>
      <c r="G77" s="65">
        <v>389282.3</v>
      </c>
      <c r="H77" s="57"/>
      <c r="I77" s="57"/>
    </row>
    <row r="78" spans="1:9" ht="15.75" thickBot="1">
      <c r="A78" s="198" t="s">
        <v>224</v>
      </c>
      <c r="B78" s="199"/>
      <c r="C78" s="199"/>
      <c r="D78" s="199"/>
      <c r="E78" s="199"/>
      <c r="F78" s="200"/>
      <c r="G78" s="66"/>
      <c r="H78" s="22"/>
      <c r="I78" s="22"/>
    </row>
    <row r="79" spans="1:9" ht="19.5" thickBot="1">
      <c r="A79" s="201" t="s">
        <v>225</v>
      </c>
      <c r="B79" s="202"/>
      <c r="C79" s="202"/>
      <c r="D79" s="202"/>
      <c r="E79" s="202"/>
      <c r="F79" s="203"/>
      <c r="G79" s="67">
        <v>389282.3</v>
      </c>
      <c r="H79" s="22"/>
      <c r="I79" s="22"/>
    </row>
    <row r="80" spans="1:9">
      <c r="A80" s="58"/>
      <c r="B80" s="68"/>
      <c r="C80" s="58"/>
      <c r="D80" s="58"/>
      <c r="E80" s="58"/>
      <c r="F80" s="69"/>
      <c r="G80" s="58"/>
      <c r="H80" s="22"/>
      <c r="I80" s="22"/>
    </row>
    <row r="81" spans="1:8">
      <c r="A81" s="58"/>
      <c r="B81" s="68"/>
      <c r="C81" s="58"/>
      <c r="D81" s="58"/>
      <c r="E81" s="58"/>
      <c r="F81" s="69"/>
      <c r="G81" s="42"/>
      <c r="H81" s="22"/>
    </row>
    <row r="82" spans="1:8">
      <c r="A82" s="204" t="s">
        <v>226</v>
      </c>
      <c r="B82" s="204"/>
      <c r="C82" s="70"/>
      <c r="D82" s="70"/>
      <c r="E82" s="70"/>
      <c r="F82" s="71"/>
      <c r="G82" s="22"/>
      <c r="H82" s="22"/>
    </row>
    <row r="83" spans="1:8">
      <c r="A83" s="70"/>
      <c r="B83" s="72"/>
      <c r="C83" s="70"/>
      <c r="D83" s="70"/>
      <c r="E83" s="70"/>
      <c r="F83" s="71"/>
      <c r="G83" s="22"/>
      <c r="H83" s="73"/>
    </row>
    <row r="84" spans="1:8">
      <c r="A84" s="74"/>
      <c r="B84" s="72"/>
      <c r="C84" s="74"/>
      <c r="D84" s="74"/>
      <c r="E84" s="74"/>
      <c r="F84" s="75"/>
      <c r="G84" s="22"/>
      <c r="H84" s="22"/>
    </row>
    <row r="85" spans="1:8" ht="15.75">
      <c r="A85" s="183" t="s">
        <v>227</v>
      </c>
      <c r="B85" s="183"/>
      <c r="C85" s="183"/>
      <c r="D85" s="183"/>
      <c r="E85" s="185" t="s">
        <v>228</v>
      </c>
      <c r="F85" s="185"/>
      <c r="G85" s="185"/>
      <c r="H85" s="22"/>
    </row>
    <row r="86" spans="1:8" ht="20.25">
      <c r="A86" s="76"/>
      <c r="B86" s="72"/>
      <c r="C86" s="76"/>
      <c r="D86" s="76"/>
      <c r="E86" s="76"/>
      <c r="F86" s="75"/>
      <c r="G86" s="77" t="s">
        <v>229</v>
      </c>
      <c r="H86" s="22"/>
    </row>
    <row r="87" spans="1:8">
      <c r="A87" s="74"/>
      <c r="B87" s="72"/>
      <c r="C87" s="74"/>
      <c r="D87" s="74"/>
      <c r="E87" s="74"/>
      <c r="F87" s="75"/>
      <c r="G87" s="22"/>
      <c r="H87" s="22"/>
    </row>
    <row r="88" spans="1:8">
      <c r="A88" s="74"/>
      <c r="B88" s="72"/>
      <c r="C88" s="74"/>
      <c r="D88" s="74"/>
      <c r="E88" s="74"/>
      <c r="F88" s="75"/>
      <c r="G88" s="22"/>
      <c r="H88" s="22"/>
    </row>
    <row r="89" spans="1:8">
      <c r="A89" s="74"/>
      <c r="B89" s="72"/>
      <c r="C89" s="74"/>
      <c r="D89" s="74"/>
      <c r="E89" s="74"/>
      <c r="F89" s="75"/>
      <c r="G89" s="22"/>
      <c r="H89" s="22"/>
    </row>
    <row r="90" spans="1:8">
      <c r="A90" s="74"/>
      <c r="B90" s="72"/>
      <c r="C90" s="74"/>
      <c r="D90" s="74"/>
      <c r="E90" s="74"/>
      <c r="F90" s="75"/>
      <c r="G90" s="22"/>
      <c r="H90" s="22"/>
    </row>
    <row r="91" spans="1:8">
      <c r="A91" s="74"/>
      <c r="B91" s="72"/>
      <c r="C91" s="74"/>
      <c r="D91" s="74"/>
      <c r="E91" s="74"/>
      <c r="F91" s="75"/>
      <c r="G91" s="22"/>
      <c r="H91" s="22"/>
    </row>
    <row r="92" spans="1:8">
      <c r="A92" s="74"/>
      <c r="B92" s="72"/>
      <c r="C92" s="74"/>
      <c r="D92" s="74"/>
      <c r="E92" s="74"/>
      <c r="F92" s="75"/>
      <c r="G92" s="22"/>
      <c r="H92" s="22"/>
    </row>
    <row r="93" spans="1:8">
      <c r="A93" s="74"/>
      <c r="B93" s="72"/>
      <c r="C93" s="74"/>
      <c r="D93" s="74"/>
      <c r="E93" s="74"/>
      <c r="F93" s="75"/>
      <c r="G93" s="22"/>
      <c r="H93" s="22"/>
    </row>
    <row r="94" spans="1:8">
      <c r="A94" s="74"/>
      <c r="B94" s="72"/>
      <c r="C94" s="74"/>
      <c r="D94" s="74"/>
      <c r="E94" s="74"/>
      <c r="F94" s="75"/>
      <c r="G94" s="22"/>
      <c r="H94" s="22"/>
    </row>
    <row r="95" spans="1:8">
      <c r="A95" s="74"/>
      <c r="B95" s="72"/>
      <c r="C95" s="74"/>
      <c r="D95" s="74"/>
      <c r="E95" s="74"/>
      <c r="F95" s="75"/>
      <c r="G95" s="22"/>
      <c r="H95" s="22"/>
    </row>
    <row r="96" spans="1:8" ht="15.75">
      <c r="A96" s="183" t="s">
        <v>230</v>
      </c>
      <c r="B96" s="183"/>
      <c r="C96" s="78"/>
      <c r="D96" s="78"/>
      <c r="E96" s="78"/>
      <c r="F96" s="184" t="s">
        <v>231</v>
      </c>
      <c r="G96" s="184"/>
      <c r="H96" s="22"/>
    </row>
    <row r="97" spans="1:7">
      <c r="A97" s="74"/>
      <c r="B97" s="72"/>
      <c r="C97" s="74"/>
      <c r="D97" s="74"/>
      <c r="E97" s="74"/>
      <c r="F97" s="75"/>
      <c r="G97" s="22"/>
    </row>
    <row r="98" spans="1:7">
      <c r="A98" s="74"/>
      <c r="B98" s="72"/>
      <c r="C98" s="74"/>
      <c r="D98" s="74"/>
      <c r="E98" s="74"/>
      <c r="F98" s="75"/>
      <c r="G98" s="22"/>
    </row>
    <row r="99" spans="1:7">
      <c r="A99" s="74"/>
      <c r="B99" s="72"/>
      <c r="C99" s="74"/>
      <c r="D99" s="74"/>
      <c r="E99" s="74"/>
      <c r="F99" s="75"/>
      <c r="G99" s="22"/>
    </row>
    <row r="100" spans="1:7">
      <c r="A100" s="74"/>
      <c r="B100" s="72"/>
      <c r="C100" s="74"/>
      <c r="D100" s="74"/>
      <c r="E100" s="74"/>
      <c r="F100" s="75"/>
      <c r="G100" s="22"/>
    </row>
    <row r="101" spans="1:7">
      <c r="A101" s="74"/>
      <c r="B101" s="72"/>
      <c r="C101" s="74"/>
      <c r="D101" s="74"/>
      <c r="E101" s="74"/>
      <c r="F101" s="75"/>
      <c r="G101" s="22"/>
    </row>
    <row r="102" spans="1:7">
      <c r="A102" s="74"/>
      <c r="B102" s="72"/>
      <c r="C102" s="74"/>
      <c r="D102" s="74"/>
      <c r="E102" s="74"/>
      <c r="F102" s="75"/>
      <c r="G102" s="22"/>
    </row>
    <row r="103" spans="1:7">
      <c r="A103" s="74"/>
      <c r="B103" s="72"/>
      <c r="C103" s="74"/>
      <c r="D103" s="74"/>
      <c r="E103" s="74"/>
      <c r="F103" s="75"/>
      <c r="G103" s="22"/>
    </row>
    <row r="104" spans="1:7">
      <c r="A104" s="74"/>
      <c r="B104" s="72"/>
      <c r="C104" s="74"/>
      <c r="D104" s="74"/>
      <c r="E104" s="74"/>
      <c r="F104" s="75"/>
      <c r="G104" s="22"/>
    </row>
    <row r="105" spans="1:7" ht="15.75">
      <c r="A105" s="185" t="s">
        <v>232</v>
      </c>
      <c r="B105" s="185"/>
      <c r="C105" s="185"/>
      <c r="D105" s="185"/>
      <c r="E105" s="185"/>
      <c r="F105" s="185"/>
      <c r="G105" s="185"/>
    </row>
    <row r="106" spans="1:7">
      <c r="A106" s="74"/>
      <c r="B106" s="72"/>
      <c r="C106" s="74"/>
      <c r="D106" s="74"/>
      <c r="E106" s="74"/>
      <c r="F106" s="75"/>
      <c r="G106" s="22"/>
    </row>
    <row r="107" spans="1:7">
      <c r="A107" s="74"/>
      <c r="B107" s="72"/>
      <c r="C107" s="74"/>
      <c r="D107" s="74"/>
      <c r="E107" s="74"/>
      <c r="F107" s="75"/>
      <c r="G107" s="22"/>
    </row>
    <row r="108" spans="1:7">
      <c r="A108" s="74"/>
      <c r="B108" s="72"/>
      <c r="C108" s="74"/>
      <c r="D108" s="74"/>
      <c r="E108" s="74"/>
      <c r="F108" s="75"/>
      <c r="G108" s="22"/>
    </row>
    <row r="109" spans="1:7">
      <c r="A109" s="74"/>
      <c r="B109" s="72"/>
      <c r="C109" s="74"/>
      <c r="D109" s="74"/>
      <c r="E109" s="74"/>
      <c r="F109" s="75"/>
      <c r="G109" s="62"/>
    </row>
    <row r="110" spans="1:7">
      <c r="A110" s="74"/>
      <c r="B110" s="72"/>
      <c r="C110" s="74"/>
      <c r="D110" s="74"/>
      <c r="E110" s="74"/>
      <c r="F110" s="75"/>
      <c r="G110" s="22"/>
    </row>
    <row r="111" spans="1:7">
      <c r="A111" s="74"/>
      <c r="B111" s="72"/>
      <c r="C111" s="74"/>
      <c r="D111" s="74"/>
      <c r="E111" s="74"/>
      <c r="F111" s="75"/>
      <c r="G111" s="22"/>
    </row>
    <row r="112" spans="1:7">
      <c r="A112" s="74"/>
      <c r="B112" s="72"/>
      <c r="C112" s="74"/>
      <c r="D112" s="74"/>
      <c r="E112" s="74"/>
      <c r="F112" s="75"/>
      <c r="G112" s="22"/>
    </row>
    <row r="113" spans="1:7">
      <c r="A113" s="74"/>
      <c r="B113" s="72"/>
      <c r="C113" s="74"/>
      <c r="D113" s="74"/>
      <c r="E113" s="74"/>
      <c r="F113" s="75"/>
      <c r="G113" s="22"/>
    </row>
    <row r="114" spans="1:7" ht="16.5">
      <c r="A114" s="186" t="s">
        <v>233</v>
      </c>
      <c r="B114" s="186"/>
      <c r="C114" s="186"/>
      <c r="D114" s="186"/>
      <c r="E114" s="186"/>
      <c r="F114" s="186"/>
      <c r="G114" s="57"/>
    </row>
    <row r="115" spans="1:7" ht="18">
      <c r="A115" s="79"/>
      <c r="B115" s="187" t="s">
        <v>234</v>
      </c>
      <c r="C115" s="187"/>
      <c r="D115" s="187"/>
      <c r="E115" s="187"/>
      <c r="F115" s="187"/>
      <c r="G115" s="187"/>
    </row>
    <row r="116" spans="1:7">
      <c r="A116" s="74"/>
      <c r="B116" s="72"/>
      <c r="C116" s="74"/>
      <c r="D116" s="74"/>
      <c r="E116" s="74"/>
      <c r="F116" s="75"/>
      <c r="G116" s="22"/>
    </row>
    <row r="117" spans="1:7">
      <c r="A117" s="74"/>
      <c r="B117" s="72"/>
      <c r="C117" s="74"/>
      <c r="D117" s="74"/>
      <c r="E117" s="74"/>
      <c r="F117" s="75"/>
      <c r="G117" s="22"/>
    </row>
    <row r="118" spans="1:7">
      <c r="A118" s="74"/>
      <c r="B118" s="72"/>
      <c r="C118" s="74"/>
      <c r="D118" s="74"/>
      <c r="E118" s="74"/>
      <c r="F118" s="75"/>
      <c r="G118" s="22"/>
    </row>
    <row r="119" spans="1:7">
      <c r="A119" s="74"/>
      <c r="B119" s="72"/>
      <c r="C119" s="74"/>
      <c r="D119" s="74"/>
      <c r="E119" s="74"/>
      <c r="F119" s="75"/>
      <c r="G119" s="22"/>
    </row>
    <row r="120" spans="1:7" ht="20.25">
      <c r="A120" s="80" t="s">
        <v>1</v>
      </c>
      <c r="B120" s="182"/>
      <c r="C120" s="182"/>
      <c r="D120" s="182"/>
      <c r="E120" s="182"/>
      <c r="F120" s="81"/>
      <c r="G120" s="58"/>
    </row>
    <row r="121" spans="1:7">
      <c r="A121" s="74"/>
      <c r="B121" s="72"/>
      <c r="C121" s="74"/>
      <c r="D121" s="74"/>
      <c r="E121" s="74"/>
      <c r="F121" s="75"/>
      <c r="G121" s="22"/>
    </row>
    <row r="122" spans="1:7">
      <c r="A122" s="74"/>
      <c r="B122" s="72"/>
      <c r="C122" s="74"/>
      <c r="D122" s="74"/>
      <c r="E122" s="74"/>
      <c r="F122" s="75"/>
      <c r="G122" s="22"/>
    </row>
    <row r="123" spans="1:7">
      <c r="A123" s="74"/>
      <c r="B123" s="72"/>
      <c r="C123" s="74"/>
      <c r="D123" s="74"/>
      <c r="E123" s="74"/>
      <c r="F123" s="75"/>
      <c r="G123" s="22"/>
    </row>
    <row r="124" spans="1:7">
      <c r="A124" s="74"/>
      <c r="B124" s="72"/>
      <c r="C124" s="74"/>
      <c r="D124" s="74"/>
      <c r="E124" s="74"/>
      <c r="F124" s="75"/>
      <c r="G124" s="22"/>
    </row>
    <row r="125" spans="1:7">
      <c r="A125" s="74"/>
      <c r="B125" s="72"/>
      <c r="C125" s="74"/>
      <c r="D125" s="74"/>
      <c r="E125" s="74"/>
      <c r="F125" s="75"/>
      <c r="G125" s="22"/>
    </row>
    <row r="126" spans="1:7">
      <c r="A126" s="74"/>
      <c r="B126" s="72"/>
      <c r="C126" s="74"/>
      <c r="D126" s="74"/>
      <c r="E126" s="74"/>
      <c r="F126" s="75"/>
      <c r="G126" s="22"/>
    </row>
    <row r="127" spans="1:7">
      <c r="A127" s="74"/>
      <c r="B127" s="72"/>
      <c r="C127" s="74"/>
      <c r="D127" s="74"/>
      <c r="E127" s="74"/>
      <c r="F127" s="75"/>
      <c r="G127" s="22"/>
    </row>
    <row r="128" spans="1:7">
      <c r="A128" s="74"/>
      <c r="B128" s="72"/>
      <c r="C128" s="74"/>
      <c r="D128" s="74"/>
      <c r="E128" s="74"/>
      <c r="F128" s="75"/>
      <c r="G128" s="22"/>
    </row>
    <row r="129" spans="1:6">
      <c r="A129" s="74"/>
      <c r="B129" s="72"/>
      <c r="C129" s="74"/>
      <c r="D129" s="74"/>
      <c r="E129" s="74"/>
      <c r="F129" s="75"/>
    </row>
    <row r="130" spans="1:6">
      <c r="A130" s="74"/>
      <c r="B130" s="72"/>
      <c r="C130" s="74"/>
      <c r="D130" s="74"/>
      <c r="E130" s="74"/>
      <c r="F130" s="75"/>
    </row>
    <row r="131" spans="1:6">
      <c r="A131" s="74"/>
      <c r="B131" s="72"/>
      <c r="C131" s="74"/>
      <c r="D131" s="74"/>
      <c r="E131" s="74"/>
      <c r="F131" s="75"/>
    </row>
    <row r="132" spans="1:6">
      <c r="A132" s="74"/>
      <c r="B132" s="72"/>
      <c r="C132" s="74"/>
      <c r="D132" s="74"/>
      <c r="E132" s="74"/>
      <c r="F132" s="75"/>
    </row>
    <row r="133" spans="1:6">
      <c r="A133" s="58"/>
      <c r="B133" s="58"/>
      <c r="C133" s="58"/>
      <c r="D133" s="58"/>
      <c r="E133" s="58"/>
      <c r="F133" s="58"/>
    </row>
    <row r="134" spans="1:6" ht="15.75">
      <c r="A134" s="82" t="s">
        <v>1</v>
      </c>
      <c r="B134" s="72" t="s">
        <v>1</v>
      </c>
      <c r="C134" s="72"/>
      <c r="D134" s="72"/>
      <c r="E134" s="72"/>
      <c r="F134" s="83"/>
    </row>
    <row r="135" spans="1:6" ht="15.75">
      <c r="A135" s="84"/>
      <c r="B135" s="72"/>
      <c r="C135" s="84"/>
      <c r="D135" s="84"/>
      <c r="E135" s="84"/>
      <c r="F135" s="83"/>
    </row>
    <row r="138" spans="1:6">
      <c r="A138" s="22"/>
      <c r="B138" s="22"/>
      <c r="C138" s="22"/>
      <c r="D138" s="22"/>
      <c r="E138" s="22"/>
      <c r="F138" s="22"/>
    </row>
    <row r="139" spans="1:6">
      <c r="A139" s="22"/>
      <c r="B139" s="22"/>
      <c r="C139" s="22"/>
      <c r="D139" s="22"/>
      <c r="E139" s="22"/>
      <c r="F139" s="22"/>
    </row>
    <row r="140" spans="1:6">
      <c r="A140" s="22"/>
      <c r="B140" s="22"/>
      <c r="C140" s="22"/>
      <c r="D140" s="22"/>
      <c r="E140" s="22"/>
      <c r="F140" s="22"/>
    </row>
    <row r="141" spans="1:6">
      <c r="A141" s="22"/>
      <c r="B141" s="22"/>
      <c r="C141" s="22"/>
      <c r="D141" s="22"/>
      <c r="E141" s="22"/>
      <c r="F141" s="22"/>
    </row>
    <row r="142" spans="1:6">
      <c r="A142" s="22"/>
      <c r="B142" s="22"/>
      <c r="C142" s="22"/>
      <c r="D142" s="22"/>
      <c r="E142" s="22"/>
      <c r="F142" s="22"/>
    </row>
    <row r="143" spans="1:6">
      <c r="A143" s="22"/>
      <c r="B143" s="22"/>
      <c r="C143" s="22"/>
      <c r="D143" s="22"/>
      <c r="E143" s="22"/>
      <c r="F143" s="22"/>
    </row>
    <row r="144" spans="1:6">
      <c r="A144" s="22"/>
      <c r="B144" s="22"/>
      <c r="C144" s="22"/>
      <c r="D144" s="22"/>
      <c r="E144" s="22"/>
      <c r="F144" s="22"/>
    </row>
    <row r="145" spans="1:7">
      <c r="A145" s="53"/>
      <c r="B145" s="85"/>
      <c r="C145" s="53"/>
      <c r="D145" s="86"/>
      <c r="E145" s="86"/>
      <c r="F145" s="87"/>
      <c r="G145" s="86"/>
    </row>
    <row r="146" spans="1:7">
      <c r="A146" s="53"/>
      <c r="B146" s="85"/>
      <c r="C146" s="53"/>
      <c r="D146" s="86"/>
      <c r="E146" s="86"/>
      <c r="F146" s="87"/>
      <c r="G146" s="86"/>
    </row>
  </sheetData>
  <mergeCells count="71">
    <mergeCell ref="A9:G9"/>
    <mergeCell ref="A1:B1"/>
    <mergeCell ref="D1:E1"/>
    <mergeCell ref="D2:E2"/>
    <mergeCell ref="D3:E3"/>
    <mergeCell ref="A4:B4"/>
    <mergeCell ref="D4:G4"/>
    <mergeCell ref="A6:B6"/>
    <mergeCell ref="D6:G7"/>
    <mergeCell ref="A7:B7"/>
    <mergeCell ref="A8:B8"/>
    <mergeCell ref="D8:G8"/>
    <mergeCell ref="F10:G10"/>
    <mergeCell ref="H10:I10"/>
    <mergeCell ref="F11:G11"/>
    <mergeCell ref="H11:I11"/>
    <mergeCell ref="A12:G12"/>
    <mergeCell ref="H12:I12"/>
    <mergeCell ref="B54:F54"/>
    <mergeCell ref="H14:I14"/>
    <mergeCell ref="H15:I15"/>
    <mergeCell ref="H16:I16"/>
    <mergeCell ref="H17:I17"/>
    <mergeCell ref="F20:G20"/>
    <mergeCell ref="B52:F52"/>
    <mergeCell ref="A53:G53"/>
    <mergeCell ref="A20:A21"/>
    <mergeCell ref="B20:B21"/>
    <mergeCell ref="C20:C21"/>
    <mergeCell ref="D20:D21"/>
    <mergeCell ref="E20:E21"/>
    <mergeCell ref="A63:G66"/>
    <mergeCell ref="A55:F55"/>
    <mergeCell ref="A56:F56"/>
    <mergeCell ref="A57:F57"/>
    <mergeCell ref="A58:F58"/>
    <mergeCell ref="A61:F61"/>
    <mergeCell ref="A62:F62"/>
    <mergeCell ref="A59:F59"/>
    <mergeCell ref="A60:F60"/>
    <mergeCell ref="A68:G69"/>
    <mergeCell ref="A70:B70"/>
    <mergeCell ref="C70:G70"/>
    <mergeCell ref="A71:B71"/>
    <mergeCell ref="C71:D71"/>
    <mergeCell ref="E71:F71"/>
    <mergeCell ref="A72:B72"/>
    <mergeCell ref="C72:D72"/>
    <mergeCell ref="E72:F72"/>
    <mergeCell ref="A73:B73"/>
    <mergeCell ref="C73:D73"/>
    <mergeCell ref="E73:F73"/>
    <mergeCell ref="A85:D85"/>
    <mergeCell ref="E85:G85"/>
    <mergeCell ref="A74:B74"/>
    <mergeCell ref="C74:D74"/>
    <mergeCell ref="E74:F74"/>
    <mergeCell ref="A75:B75"/>
    <mergeCell ref="C75:D75"/>
    <mergeCell ref="E75:F75"/>
    <mergeCell ref="A76:F76"/>
    <mergeCell ref="A77:F77"/>
    <mergeCell ref="A78:F78"/>
    <mergeCell ref="A79:F79"/>
    <mergeCell ref="A82:B82"/>
    <mergeCell ref="B120:E120"/>
    <mergeCell ref="A96:B96"/>
    <mergeCell ref="F96:G96"/>
    <mergeCell ref="A105:G105"/>
    <mergeCell ref="A114:F114"/>
    <mergeCell ref="B115:G1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view="pageBreakPreview" topLeftCell="A82" zoomScale="106" zoomScaleNormal="100" zoomScaleSheetLayoutView="106" workbookViewId="0">
      <selection activeCell="A11" sqref="A11:F11"/>
    </sheetView>
  </sheetViews>
  <sheetFormatPr baseColWidth="10" defaultRowHeight="11.1" customHeight="1"/>
  <cols>
    <col min="1" max="1" width="10" style="107" customWidth="1"/>
    <col min="2" max="2" width="42.5703125" style="55" customWidth="1"/>
    <col min="3" max="3" width="9.5703125" style="123" customWidth="1"/>
    <col min="4" max="4" width="11.140625" style="123" customWidth="1"/>
    <col min="5" max="5" width="19.7109375" style="132" customWidth="1"/>
    <col min="6" max="6" width="27.7109375" style="124" customWidth="1"/>
    <col min="7" max="217" width="10.85546875" style="55"/>
    <col min="218" max="218" width="4.42578125" style="55" customWidth="1"/>
    <col min="219" max="219" width="39" style="55" customWidth="1"/>
    <col min="220" max="220" width="7.85546875" style="55" customWidth="1"/>
    <col min="221" max="221" width="9.85546875" style="55" customWidth="1"/>
    <col min="222" max="222" width="12.7109375" style="55" customWidth="1"/>
    <col min="223" max="223" width="18.140625" style="55" customWidth="1"/>
    <col min="224" max="473" width="10.85546875" style="55"/>
    <col min="474" max="474" width="4.42578125" style="55" customWidth="1"/>
    <col min="475" max="475" width="39" style="55" customWidth="1"/>
    <col min="476" max="476" width="7.85546875" style="55" customWidth="1"/>
    <col min="477" max="477" width="9.85546875" style="55" customWidth="1"/>
    <col min="478" max="478" width="12.7109375" style="55" customWidth="1"/>
    <col min="479" max="479" width="18.140625" style="55" customWidth="1"/>
    <col min="480" max="729" width="10.85546875" style="55"/>
    <col min="730" max="730" width="4.42578125" style="55" customWidth="1"/>
    <col min="731" max="731" width="39" style="55" customWidth="1"/>
    <col min="732" max="732" width="7.85546875" style="55" customWidth="1"/>
    <col min="733" max="733" width="9.85546875" style="55" customWidth="1"/>
    <col min="734" max="734" width="12.7109375" style="55" customWidth="1"/>
    <col min="735" max="735" width="18.140625" style="55" customWidth="1"/>
    <col min="736" max="985" width="10.85546875" style="55"/>
    <col min="986" max="986" width="4.42578125" style="55" customWidth="1"/>
    <col min="987" max="987" width="39" style="55" customWidth="1"/>
    <col min="988" max="988" width="7.85546875" style="55" customWidth="1"/>
    <col min="989" max="989" width="9.85546875" style="55" customWidth="1"/>
    <col min="990" max="990" width="12.7109375" style="55" customWidth="1"/>
    <col min="991" max="991" width="18.140625" style="55" customWidth="1"/>
    <col min="992" max="1241" width="10.85546875" style="55"/>
    <col min="1242" max="1242" width="4.42578125" style="55" customWidth="1"/>
    <col min="1243" max="1243" width="39" style="55" customWidth="1"/>
    <col min="1244" max="1244" width="7.85546875" style="55" customWidth="1"/>
    <col min="1245" max="1245" width="9.85546875" style="55" customWidth="1"/>
    <col min="1246" max="1246" width="12.7109375" style="55" customWidth="1"/>
    <col min="1247" max="1247" width="18.140625" style="55" customWidth="1"/>
    <col min="1248" max="1497" width="10.85546875" style="55"/>
    <col min="1498" max="1498" width="4.42578125" style="55" customWidth="1"/>
    <col min="1499" max="1499" width="39" style="55" customWidth="1"/>
    <col min="1500" max="1500" width="7.85546875" style="55" customWidth="1"/>
    <col min="1501" max="1501" width="9.85546875" style="55" customWidth="1"/>
    <col min="1502" max="1502" width="12.7109375" style="55" customWidth="1"/>
    <col min="1503" max="1503" width="18.140625" style="55" customWidth="1"/>
    <col min="1504" max="1753" width="10.85546875" style="55"/>
    <col min="1754" max="1754" width="4.42578125" style="55" customWidth="1"/>
    <col min="1755" max="1755" width="39" style="55" customWidth="1"/>
    <col min="1756" max="1756" width="7.85546875" style="55" customWidth="1"/>
    <col min="1757" max="1757" width="9.85546875" style="55" customWidth="1"/>
    <col min="1758" max="1758" width="12.7109375" style="55" customWidth="1"/>
    <col min="1759" max="1759" width="18.140625" style="55" customWidth="1"/>
    <col min="1760" max="2009" width="10.85546875" style="55"/>
    <col min="2010" max="2010" width="4.42578125" style="55" customWidth="1"/>
    <col min="2011" max="2011" width="39" style="55" customWidth="1"/>
    <col min="2012" max="2012" width="7.85546875" style="55" customWidth="1"/>
    <col min="2013" max="2013" width="9.85546875" style="55" customWidth="1"/>
    <col min="2014" max="2014" width="12.7109375" style="55" customWidth="1"/>
    <col min="2015" max="2015" width="18.140625" style="55" customWidth="1"/>
    <col min="2016" max="2265" width="10.85546875" style="55"/>
    <col min="2266" max="2266" width="4.42578125" style="55" customWidth="1"/>
    <col min="2267" max="2267" width="39" style="55" customWidth="1"/>
    <col min="2268" max="2268" width="7.85546875" style="55" customWidth="1"/>
    <col min="2269" max="2269" width="9.85546875" style="55" customWidth="1"/>
    <col min="2270" max="2270" width="12.7109375" style="55" customWidth="1"/>
    <col min="2271" max="2271" width="18.140625" style="55" customWidth="1"/>
    <col min="2272" max="2521" width="10.85546875" style="55"/>
    <col min="2522" max="2522" width="4.42578125" style="55" customWidth="1"/>
    <col min="2523" max="2523" width="39" style="55" customWidth="1"/>
    <col min="2524" max="2524" width="7.85546875" style="55" customWidth="1"/>
    <col min="2525" max="2525" width="9.85546875" style="55" customWidth="1"/>
    <col min="2526" max="2526" width="12.7109375" style="55" customWidth="1"/>
    <col min="2527" max="2527" width="18.140625" style="55" customWidth="1"/>
    <col min="2528" max="2777" width="10.85546875" style="55"/>
    <col min="2778" max="2778" width="4.42578125" style="55" customWidth="1"/>
    <col min="2779" max="2779" width="39" style="55" customWidth="1"/>
    <col min="2780" max="2780" width="7.85546875" style="55" customWidth="1"/>
    <col min="2781" max="2781" width="9.85546875" style="55" customWidth="1"/>
    <col min="2782" max="2782" width="12.7109375" style="55" customWidth="1"/>
    <col min="2783" max="2783" width="18.140625" style="55" customWidth="1"/>
    <col min="2784" max="3033" width="10.85546875" style="55"/>
    <col min="3034" max="3034" width="4.42578125" style="55" customWidth="1"/>
    <col min="3035" max="3035" width="39" style="55" customWidth="1"/>
    <col min="3036" max="3036" width="7.85546875" style="55" customWidth="1"/>
    <col min="3037" max="3037" width="9.85546875" style="55" customWidth="1"/>
    <col min="3038" max="3038" width="12.7109375" style="55" customWidth="1"/>
    <col min="3039" max="3039" width="18.140625" style="55" customWidth="1"/>
    <col min="3040" max="3289" width="10.85546875" style="55"/>
    <col min="3290" max="3290" width="4.42578125" style="55" customWidth="1"/>
    <col min="3291" max="3291" width="39" style="55" customWidth="1"/>
    <col min="3292" max="3292" width="7.85546875" style="55" customWidth="1"/>
    <col min="3293" max="3293" width="9.85546875" style="55" customWidth="1"/>
    <col min="3294" max="3294" width="12.7109375" style="55" customWidth="1"/>
    <col min="3295" max="3295" width="18.140625" style="55" customWidth="1"/>
    <col min="3296" max="3545" width="10.85546875" style="55"/>
    <col min="3546" max="3546" width="4.42578125" style="55" customWidth="1"/>
    <col min="3547" max="3547" width="39" style="55" customWidth="1"/>
    <col min="3548" max="3548" width="7.85546875" style="55" customWidth="1"/>
    <col min="3549" max="3549" width="9.85546875" style="55" customWidth="1"/>
    <col min="3550" max="3550" width="12.7109375" style="55" customWidth="1"/>
    <col min="3551" max="3551" width="18.140625" style="55" customWidth="1"/>
    <col min="3552" max="3801" width="10.85546875" style="55"/>
    <col min="3802" max="3802" width="4.42578125" style="55" customWidth="1"/>
    <col min="3803" max="3803" width="39" style="55" customWidth="1"/>
    <col min="3804" max="3804" width="7.85546875" style="55" customWidth="1"/>
    <col min="3805" max="3805" width="9.85546875" style="55" customWidth="1"/>
    <col min="3806" max="3806" width="12.7109375" style="55" customWidth="1"/>
    <col min="3807" max="3807" width="18.140625" style="55" customWidth="1"/>
    <col min="3808" max="4057" width="10.85546875" style="55"/>
    <col min="4058" max="4058" width="4.42578125" style="55" customWidth="1"/>
    <col min="4059" max="4059" width="39" style="55" customWidth="1"/>
    <col min="4060" max="4060" width="7.85546875" style="55" customWidth="1"/>
    <col min="4061" max="4061" width="9.85546875" style="55" customWidth="1"/>
    <col min="4062" max="4062" width="12.7109375" style="55" customWidth="1"/>
    <col min="4063" max="4063" width="18.140625" style="55" customWidth="1"/>
    <col min="4064" max="4313" width="10.85546875" style="55"/>
    <col min="4314" max="4314" width="4.42578125" style="55" customWidth="1"/>
    <col min="4315" max="4315" width="39" style="55" customWidth="1"/>
    <col min="4316" max="4316" width="7.85546875" style="55" customWidth="1"/>
    <col min="4317" max="4317" width="9.85546875" style="55" customWidth="1"/>
    <col min="4318" max="4318" width="12.7109375" style="55" customWidth="1"/>
    <col min="4319" max="4319" width="18.140625" style="55" customWidth="1"/>
    <col min="4320" max="4569" width="10.85546875" style="55"/>
    <col min="4570" max="4570" width="4.42578125" style="55" customWidth="1"/>
    <col min="4571" max="4571" width="39" style="55" customWidth="1"/>
    <col min="4572" max="4572" width="7.85546875" style="55" customWidth="1"/>
    <col min="4573" max="4573" width="9.85546875" style="55" customWidth="1"/>
    <col min="4574" max="4574" width="12.7109375" style="55" customWidth="1"/>
    <col min="4575" max="4575" width="18.140625" style="55" customWidth="1"/>
    <col min="4576" max="4825" width="10.85546875" style="55"/>
    <col min="4826" max="4826" width="4.42578125" style="55" customWidth="1"/>
    <col min="4827" max="4827" width="39" style="55" customWidth="1"/>
    <col min="4828" max="4828" width="7.85546875" style="55" customWidth="1"/>
    <col min="4829" max="4829" width="9.85546875" style="55" customWidth="1"/>
    <col min="4830" max="4830" width="12.7109375" style="55" customWidth="1"/>
    <col min="4831" max="4831" width="18.140625" style="55" customWidth="1"/>
    <col min="4832" max="5081" width="10.85546875" style="55"/>
    <col min="5082" max="5082" width="4.42578125" style="55" customWidth="1"/>
    <col min="5083" max="5083" width="39" style="55" customWidth="1"/>
    <col min="5084" max="5084" width="7.85546875" style="55" customWidth="1"/>
    <col min="5085" max="5085" width="9.85546875" style="55" customWidth="1"/>
    <col min="5086" max="5086" width="12.7109375" style="55" customWidth="1"/>
    <col min="5087" max="5087" width="18.140625" style="55" customWidth="1"/>
    <col min="5088" max="5337" width="10.85546875" style="55"/>
    <col min="5338" max="5338" width="4.42578125" style="55" customWidth="1"/>
    <col min="5339" max="5339" width="39" style="55" customWidth="1"/>
    <col min="5340" max="5340" width="7.85546875" style="55" customWidth="1"/>
    <col min="5341" max="5341" width="9.85546875" style="55" customWidth="1"/>
    <col min="5342" max="5342" width="12.7109375" style="55" customWidth="1"/>
    <col min="5343" max="5343" width="18.140625" style="55" customWidth="1"/>
    <col min="5344" max="5593" width="10.85546875" style="55"/>
    <col min="5594" max="5594" width="4.42578125" style="55" customWidth="1"/>
    <col min="5595" max="5595" width="39" style="55" customWidth="1"/>
    <col min="5596" max="5596" width="7.85546875" style="55" customWidth="1"/>
    <col min="5597" max="5597" width="9.85546875" style="55" customWidth="1"/>
    <col min="5598" max="5598" width="12.7109375" style="55" customWidth="1"/>
    <col min="5599" max="5599" width="18.140625" style="55" customWidth="1"/>
    <col min="5600" max="5849" width="10.85546875" style="55"/>
    <col min="5850" max="5850" width="4.42578125" style="55" customWidth="1"/>
    <col min="5851" max="5851" width="39" style="55" customWidth="1"/>
    <col min="5852" max="5852" width="7.85546875" style="55" customWidth="1"/>
    <col min="5853" max="5853" width="9.85546875" style="55" customWidth="1"/>
    <col min="5854" max="5854" width="12.7109375" style="55" customWidth="1"/>
    <col min="5855" max="5855" width="18.140625" style="55" customWidth="1"/>
    <col min="5856" max="6105" width="10.85546875" style="55"/>
    <col min="6106" max="6106" width="4.42578125" style="55" customWidth="1"/>
    <col min="6107" max="6107" width="39" style="55" customWidth="1"/>
    <col min="6108" max="6108" width="7.85546875" style="55" customWidth="1"/>
    <col min="6109" max="6109" width="9.85546875" style="55" customWidth="1"/>
    <col min="6110" max="6110" width="12.7109375" style="55" customWidth="1"/>
    <col min="6111" max="6111" width="18.140625" style="55" customWidth="1"/>
    <col min="6112" max="6361" width="10.85546875" style="55"/>
    <col min="6362" max="6362" width="4.42578125" style="55" customWidth="1"/>
    <col min="6363" max="6363" width="39" style="55" customWidth="1"/>
    <col min="6364" max="6364" width="7.85546875" style="55" customWidth="1"/>
    <col min="6365" max="6365" width="9.85546875" style="55" customWidth="1"/>
    <col min="6366" max="6366" width="12.7109375" style="55" customWidth="1"/>
    <col min="6367" max="6367" width="18.140625" style="55" customWidth="1"/>
    <col min="6368" max="6617" width="10.85546875" style="55"/>
    <col min="6618" max="6618" width="4.42578125" style="55" customWidth="1"/>
    <col min="6619" max="6619" width="39" style="55" customWidth="1"/>
    <col min="6620" max="6620" width="7.85546875" style="55" customWidth="1"/>
    <col min="6621" max="6621" width="9.85546875" style="55" customWidth="1"/>
    <col min="6622" max="6622" width="12.7109375" style="55" customWidth="1"/>
    <col min="6623" max="6623" width="18.140625" style="55" customWidth="1"/>
    <col min="6624" max="6873" width="10.85546875" style="55"/>
    <col min="6874" max="6874" width="4.42578125" style="55" customWidth="1"/>
    <col min="6875" max="6875" width="39" style="55" customWidth="1"/>
    <col min="6876" max="6876" width="7.85546875" style="55" customWidth="1"/>
    <col min="6877" max="6877" width="9.85546875" style="55" customWidth="1"/>
    <col min="6878" max="6878" width="12.7109375" style="55" customWidth="1"/>
    <col min="6879" max="6879" width="18.140625" style="55" customWidth="1"/>
    <col min="6880" max="7129" width="10.85546875" style="55"/>
    <col min="7130" max="7130" width="4.42578125" style="55" customWidth="1"/>
    <col min="7131" max="7131" width="39" style="55" customWidth="1"/>
    <col min="7132" max="7132" width="7.85546875" style="55" customWidth="1"/>
    <col min="7133" max="7133" width="9.85546875" style="55" customWidth="1"/>
    <col min="7134" max="7134" width="12.7109375" style="55" customWidth="1"/>
    <col min="7135" max="7135" width="18.140625" style="55" customWidth="1"/>
    <col min="7136" max="7385" width="10.85546875" style="55"/>
    <col min="7386" max="7386" width="4.42578125" style="55" customWidth="1"/>
    <col min="7387" max="7387" width="39" style="55" customWidth="1"/>
    <col min="7388" max="7388" width="7.85546875" style="55" customWidth="1"/>
    <col min="7389" max="7389" width="9.85546875" style="55" customWidth="1"/>
    <col min="7390" max="7390" width="12.7109375" style="55" customWidth="1"/>
    <col min="7391" max="7391" width="18.140625" style="55" customWidth="1"/>
    <col min="7392" max="7641" width="10.85546875" style="55"/>
    <col min="7642" max="7642" width="4.42578125" style="55" customWidth="1"/>
    <col min="7643" max="7643" width="39" style="55" customWidth="1"/>
    <col min="7644" max="7644" width="7.85546875" style="55" customWidth="1"/>
    <col min="7645" max="7645" width="9.85546875" style="55" customWidth="1"/>
    <col min="7646" max="7646" width="12.7109375" style="55" customWidth="1"/>
    <col min="7647" max="7647" width="18.140625" style="55" customWidth="1"/>
    <col min="7648" max="7897" width="10.85546875" style="55"/>
    <col min="7898" max="7898" width="4.42578125" style="55" customWidth="1"/>
    <col min="7899" max="7899" width="39" style="55" customWidth="1"/>
    <col min="7900" max="7900" width="7.85546875" style="55" customWidth="1"/>
    <col min="7901" max="7901" width="9.85546875" style="55" customWidth="1"/>
    <col min="7902" max="7902" width="12.7109375" style="55" customWidth="1"/>
    <col min="7903" max="7903" width="18.140625" style="55" customWidth="1"/>
    <col min="7904" max="8153" width="10.85546875" style="55"/>
    <col min="8154" max="8154" width="4.42578125" style="55" customWidth="1"/>
    <col min="8155" max="8155" width="39" style="55" customWidth="1"/>
    <col min="8156" max="8156" width="7.85546875" style="55" customWidth="1"/>
    <col min="8157" max="8157" width="9.85546875" style="55" customWidth="1"/>
    <col min="8158" max="8158" width="12.7109375" style="55" customWidth="1"/>
    <col min="8159" max="8159" width="18.140625" style="55" customWidth="1"/>
    <col min="8160" max="8409" width="10.85546875" style="55"/>
    <col min="8410" max="8410" width="4.42578125" style="55" customWidth="1"/>
    <col min="8411" max="8411" width="39" style="55" customWidth="1"/>
    <col min="8412" max="8412" width="7.85546875" style="55" customWidth="1"/>
    <col min="8413" max="8413" width="9.85546875" style="55" customWidth="1"/>
    <col min="8414" max="8414" width="12.7109375" style="55" customWidth="1"/>
    <col min="8415" max="8415" width="18.140625" style="55" customWidth="1"/>
    <col min="8416" max="8665" width="10.85546875" style="55"/>
    <col min="8666" max="8666" width="4.42578125" style="55" customWidth="1"/>
    <col min="8667" max="8667" width="39" style="55" customWidth="1"/>
    <col min="8668" max="8668" width="7.85546875" style="55" customWidth="1"/>
    <col min="8669" max="8669" width="9.85546875" style="55" customWidth="1"/>
    <col min="8670" max="8670" width="12.7109375" style="55" customWidth="1"/>
    <col min="8671" max="8671" width="18.140625" style="55" customWidth="1"/>
    <col min="8672" max="8921" width="10.85546875" style="55"/>
    <col min="8922" max="8922" width="4.42578125" style="55" customWidth="1"/>
    <col min="8923" max="8923" width="39" style="55" customWidth="1"/>
    <col min="8924" max="8924" width="7.85546875" style="55" customWidth="1"/>
    <col min="8925" max="8925" width="9.85546875" style="55" customWidth="1"/>
    <col min="8926" max="8926" width="12.7109375" style="55" customWidth="1"/>
    <col min="8927" max="8927" width="18.140625" style="55" customWidth="1"/>
    <col min="8928" max="9177" width="10.85546875" style="55"/>
    <col min="9178" max="9178" width="4.42578125" style="55" customWidth="1"/>
    <col min="9179" max="9179" width="39" style="55" customWidth="1"/>
    <col min="9180" max="9180" width="7.85546875" style="55" customWidth="1"/>
    <col min="9181" max="9181" width="9.85546875" style="55" customWidth="1"/>
    <col min="9182" max="9182" width="12.7109375" style="55" customWidth="1"/>
    <col min="9183" max="9183" width="18.140625" style="55" customWidth="1"/>
    <col min="9184" max="9433" width="10.85546875" style="55"/>
    <col min="9434" max="9434" width="4.42578125" style="55" customWidth="1"/>
    <col min="9435" max="9435" width="39" style="55" customWidth="1"/>
    <col min="9436" max="9436" width="7.85546875" style="55" customWidth="1"/>
    <col min="9437" max="9437" width="9.85546875" style="55" customWidth="1"/>
    <col min="9438" max="9438" width="12.7109375" style="55" customWidth="1"/>
    <col min="9439" max="9439" width="18.140625" style="55" customWidth="1"/>
    <col min="9440" max="9689" width="10.85546875" style="55"/>
    <col min="9690" max="9690" width="4.42578125" style="55" customWidth="1"/>
    <col min="9691" max="9691" width="39" style="55" customWidth="1"/>
    <col min="9692" max="9692" width="7.85546875" style="55" customWidth="1"/>
    <col min="9693" max="9693" width="9.85546875" style="55" customWidth="1"/>
    <col min="9694" max="9694" width="12.7109375" style="55" customWidth="1"/>
    <col min="9695" max="9695" width="18.140625" style="55" customWidth="1"/>
    <col min="9696" max="9945" width="10.85546875" style="55"/>
    <col min="9946" max="9946" width="4.42578125" style="55" customWidth="1"/>
    <col min="9947" max="9947" width="39" style="55" customWidth="1"/>
    <col min="9948" max="9948" width="7.85546875" style="55" customWidth="1"/>
    <col min="9949" max="9949" width="9.85546875" style="55" customWidth="1"/>
    <col min="9950" max="9950" width="12.7109375" style="55" customWidth="1"/>
    <col min="9951" max="9951" width="18.140625" style="55" customWidth="1"/>
    <col min="9952" max="10201" width="10.85546875" style="55"/>
    <col min="10202" max="10202" width="4.42578125" style="55" customWidth="1"/>
    <col min="10203" max="10203" width="39" style="55" customWidth="1"/>
    <col min="10204" max="10204" width="7.85546875" style="55" customWidth="1"/>
    <col min="10205" max="10205" width="9.85546875" style="55" customWidth="1"/>
    <col min="10206" max="10206" width="12.7109375" style="55" customWidth="1"/>
    <col min="10207" max="10207" width="18.140625" style="55" customWidth="1"/>
    <col min="10208" max="10457" width="10.85546875" style="55"/>
    <col min="10458" max="10458" width="4.42578125" style="55" customWidth="1"/>
    <col min="10459" max="10459" width="39" style="55" customWidth="1"/>
    <col min="10460" max="10460" width="7.85546875" style="55" customWidth="1"/>
    <col min="10461" max="10461" width="9.85546875" style="55" customWidth="1"/>
    <col min="10462" max="10462" width="12.7109375" style="55" customWidth="1"/>
    <col min="10463" max="10463" width="18.140625" style="55" customWidth="1"/>
    <col min="10464" max="10713" width="10.85546875" style="55"/>
    <col min="10714" max="10714" width="4.42578125" style="55" customWidth="1"/>
    <col min="10715" max="10715" width="39" style="55" customWidth="1"/>
    <col min="10716" max="10716" width="7.85546875" style="55" customWidth="1"/>
    <col min="10717" max="10717" width="9.85546875" style="55" customWidth="1"/>
    <col min="10718" max="10718" width="12.7109375" style="55" customWidth="1"/>
    <col min="10719" max="10719" width="18.140625" style="55" customWidth="1"/>
    <col min="10720" max="10969" width="10.85546875" style="55"/>
    <col min="10970" max="10970" width="4.42578125" style="55" customWidth="1"/>
    <col min="10971" max="10971" width="39" style="55" customWidth="1"/>
    <col min="10972" max="10972" width="7.85546875" style="55" customWidth="1"/>
    <col min="10973" max="10973" width="9.85546875" style="55" customWidth="1"/>
    <col min="10974" max="10974" width="12.7109375" style="55" customWidth="1"/>
    <col min="10975" max="10975" width="18.140625" style="55" customWidth="1"/>
    <col min="10976" max="11225" width="10.85546875" style="55"/>
    <col min="11226" max="11226" width="4.42578125" style="55" customWidth="1"/>
    <col min="11227" max="11227" width="39" style="55" customWidth="1"/>
    <col min="11228" max="11228" width="7.85546875" style="55" customWidth="1"/>
    <col min="11229" max="11229" width="9.85546875" style="55" customWidth="1"/>
    <col min="11230" max="11230" width="12.7109375" style="55" customWidth="1"/>
    <col min="11231" max="11231" width="18.140625" style="55" customWidth="1"/>
    <col min="11232" max="11481" width="10.85546875" style="55"/>
    <col min="11482" max="11482" width="4.42578125" style="55" customWidth="1"/>
    <col min="11483" max="11483" width="39" style="55" customWidth="1"/>
    <col min="11484" max="11484" width="7.85546875" style="55" customWidth="1"/>
    <col min="11485" max="11485" width="9.85546875" style="55" customWidth="1"/>
    <col min="11486" max="11486" width="12.7109375" style="55" customWidth="1"/>
    <col min="11487" max="11487" width="18.140625" style="55" customWidth="1"/>
    <col min="11488" max="11737" width="10.85546875" style="55"/>
    <col min="11738" max="11738" width="4.42578125" style="55" customWidth="1"/>
    <col min="11739" max="11739" width="39" style="55" customWidth="1"/>
    <col min="11740" max="11740" width="7.85546875" style="55" customWidth="1"/>
    <col min="11741" max="11741" width="9.85546875" style="55" customWidth="1"/>
    <col min="11742" max="11742" width="12.7109375" style="55" customWidth="1"/>
    <col min="11743" max="11743" width="18.140625" style="55" customWidth="1"/>
    <col min="11744" max="11993" width="10.85546875" style="55"/>
    <col min="11994" max="11994" width="4.42578125" style="55" customWidth="1"/>
    <col min="11995" max="11995" width="39" style="55" customWidth="1"/>
    <col min="11996" max="11996" width="7.85546875" style="55" customWidth="1"/>
    <col min="11997" max="11997" width="9.85546875" style="55" customWidth="1"/>
    <col min="11998" max="11998" width="12.7109375" style="55" customWidth="1"/>
    <col min="11999" max="11999" width="18.140625" style="55" customWidth="1"/>
    <col min="12000" max="12249" width="10.85546875" style="55"/>
    <col min="12250" max="12250" width="4.42578125" style="55" customWidth="1"/>
    <col min="12251" max="12251" width="39" style="55" customWidth="1"/>
    <col min="12252" max="12252" width="7.85546875" style="55" customWidth="1"/>
    <col min="12253" max="12253" width="9.85546875" style="55" customWidth="1"/>
    <col min="12254" max="12254" width="12.7109375" style="55" customWidth="1"/>
    <col min="12255" max="12255" width="18.140625" style="55" customWidth="1"/>
    <col min="12256" max="12505" width="10.85546875" style="55"/>
    <col min="12506" max="12506" width="4.42578125" style="55" customWidth="1"/>
    <col min="12507" max="12507" width="39" style="55" customWidth="1"/>
    <col min="12508" max="12508" width="7.85546875" style="55" customWidth="1"/>
    <col min="12509" max="12509" width="9.85546875" style="55" customWidth="1"/>
    <col min="12510" max="12510" width="12.7109375" style="55" customWidth="1"/>
    <col min="12511" max="12511" width="18.140625" style="55" customWidth="1"/>
    <col min="12512" max="12761" width="10.85546875" style="55"/>
    <col min="12762" max="12762" width="4.42578125" style="55" customWidth="1"/>
    <col min="12763" max="12763" width="39" style="55" customWidth="1"/>
    <col min="12764" max="12764" width="7.85546875" style="55" customWidth="1"/>
    <col min="12765" max="12765" width="9.85546875" style="55" customWidth="1"/>
    <col min="12766" max="12766" width="12.7109375" style="55" customWidth="1"/>
    <col min="12767" max="12767" width="18.140625" style="55" customWidth="1"/>
    <col min="12768" max="13017" width="10.85546875" style="55"/>
    <col min="13018" max="13018" width="4.42578125" style="55" customWidth="1"/>
    <col min="13019" max="13019" width="39" style="55" customWidth="1"/>
    <col min="13020" max="13020" width="7.85546875" style="55" customWidth="1"/>
    <col min="13021" max="13021" width="9.85546875" style="55" customWidth="1"/>
    <col min="13022" max="13022" width="12.7109375" style="55" customWidth="1"/>
    <col min="13023" max="13023" width="18.140625" style="55" customWidth="1"/>
    <col min="13024" max="13273" width="10.85546875" style="55"/>
    <col min="13274" max="13274" width="4.42578125" style="55" customWidth="1"/>
    <col min="13275" max="13275" width="39" style="55" customWidth="1"/>
    <col min="13276" max="13276" width="7.85546875" style="55" customWidth="1"/>
    <col min="13277" max="13277" width="9.85546875" style="55" customWidth="1"/>
    <col min="13278" max="13278" width="12.7109375" style="55" customWidth="1"/>
    <col min="13279" max="13279" width="18.140625" style="55" customWidth="1"/>
    <col min="13280" max="13529" width="10.85546875" style="55"/>
    <col min="13530" max="13530" width="4.42578125" style="55" customWidth="1"/>
    <col min="13531" max="13531" width="39" style="55" customWidth="1"/>
    <col min="13532" max="13532" width="7.85546875" style="55" customWidth="1"/>
    <col min="13533" max="13533" width="9.85546875" style="55" customWidth="1"/>
    <col min="13534" max="13534" width="12.7109375" style="55" customWidth="1"/>
    <col min="13535" max="13535" width="18.140625" style="55" customWidth="1"/>
    <col min="13536" max="13785" width="10.85546875" style="55"/>
    <col min="13786" max="13786" width="4.42578125" style="55" customWidth="1"/>
    <col min="13787" max="13787" width="39" style="55" customWidth="1"/>
    <col min="13788" max="13788" width="7.85546875" style="55" customWidth="1"/>
    <col min="13789" max="13789" width="9.85546875" style="55" customWidth="1"/>
    <col min="13790" max="13790" width="12.7109375" style="55" customWidth="1"/>
    <col min="13791" max="13791" width="18.140625" style="55" customWidth="1"/>
    <col min="13792" max="14041" width="10.85546875" style="55"/>
    <col min="14042" max="14042" width="4.42578125" style="55" customWidth="1"/>
    <col min="14043" max="14043" width="39" style="55" customWidth="1"/>
    <col min="14044" max="14044" width="7.85546875" style="55" customWidth="1"/>
    <col min="14045" max="14045" width="9.85546875" style="55" customWidth="1"/>
    <col min="14046" max="14046" width="12.7109375" style="55" customWidth="1"/>
    <col min="14047" max="14047" width="18.140625" style="55" customWidth="1"/>
    <col min="14048" max="14297" width="10.85546875" style="55"/>
    <col min="14298" max="14298" width="4.42578125" style="55" customWidth="1"/>
    <col min="14299" max="14299" width="39" style="55" customWidth="1"/>
    <col min="14300" max="14300" width="7.85546875" style="55" customWidth="1"/>
    <col min="14301" max="14301" width="9.85546875" style="55" customWidth="1"/>
    <col min="14302" max="14302" width="12.7109375" style="55" customWidth="1"/>
    <col min="14303" max="14303" width="18.140625" style="55" customWidth="1"/>
    <col min="14304" max="14553" width="10.85546875" style="55"/>
    <col min="14554" max="14554" width="4.42578125" style="55" customWidth="1"/>
    <col min="14555" max="14555" width="39" style="55" customWidth="1"/>
    <col min="14556" max="14556" width="7.85546875" style="55" customWidth="1"/>
    <col min="14557" max="14557" width="9.85546875" style="55" customWidth="1"/>
    <col min="14558" max="14558" width="12.7109375" style="55" customWidth="1"/>
    <col min="14559" max="14559" width="18.140625" style="55" customWidth="1"/>
    <col min="14560" max="14809" width="10.85546875" style="55"/>
    <col min="14810" max="14810" width="4.42578125" style="55" customWidth="1"/>
    <col min="14811" max="14811" width="39" style="55" customWidth="1"/>
    <col min="14812" max="14812" width="7.85546875" style="55" customWidth="1"/>
    <col min="14813" max="14813" width="9.85546875" style="55" customWidth="1"/>
    <col min="14814" max="14814" width="12.7109375" style="55" customWidth="1"/>
    <col min="14815" max="14815" width="18.140625" style="55" customWidth="1"/>
    <col min="14816" max="15065" width="10.85546875" style="55"/>
    <col min="15066" max="15066" width="4.42578125" style="55" customWidth="1"/>
    <col min="15067" max="15067" width="39" style="55" customWidth="1"/>
    <col min="15068" max="15068" width="7.85546875" style="55" customWidth="1"/>
    <col min="15069" max="15069" width="9.85546875" style="55" customWidth="1"/>
    <col min="15070" max="15070" width="12.7109375" style="55" customWidth="1"/>
    <col min="15071" max="15071" width="18.140625" style="55" customWidth="1"/>
    <col min="15072" max="15321" width="10.85546875" style="55"/>
    <col min="15322" max="15322" width="4.42578125" style="55" customWidth="1"/>
    <col min="15323" max="15323" width="39" style="55" customWidth="1"/>
    <col min="15324" max="15324" width="7.85546875" style="55" customWidth="1"/>
    <col min="15325" max="15325" width="9.85546875" style="55" customWidth="1"/>
    <col min="15326" max="15326" width="12.7109375" style="55" customWidth="1"/>
    <col min="15327" max="15327" width="18.140625" style="55" customWidth="1"/>
    <col min="15328" max="15577" width="10.85546875" style="55"/>
    <col min="15578" max="15578" width="4.42578125" style="55" customWidth="1"/>
    <col min="15579" max="15579" width="39" style="55" customWidth="1"/>
    <col min="15580" max="15580" width="7.85546875" style="55" customWidth="1"/>
    <col min="15581" max="15581" width="9.85546875" style="55" customWidth="1"/>
    <col min="15582" max="15582" width="12.7109375" style="55" customWidth="1"/>
    <col min="15583" max="15583" width="18.140625" style="55" customWidth="1"/>
    <col min="15584" max="15833" width="10.85546875" style="55"/>
    <col min="15834" max="15834" width="4.42578125" style="55" customWidth="1"/>
    <col min="15835" max="15835" width="39" style="55" customWidth="1"/>
    <col min="15836" max="15836" width="7.85546875" style="55" customWidth="1"/>
    <col min="15837" max="15837" width="9.85546875" style="55" customWidth="1"/>
    <col min="15838" max="15838" width="12.7109375" style="55" customWidth="1"/>
    <col min="15839" max="15839" width="18.140625" style="55" customWidth="1"/>
    <col min="15840" max="16089" width="10.85546875" style="55"/>
    <col min="16090" max="16090" width="4.42578125" style="55" customWidth="1"/>
    <col min="16091" max="16091" width="39" style="55" customWidth="1"/>
    <col min="16092" max="16092" width="7.85546875" style="55" customWidth="1"/>
    <col min="16093" max="16093" width="9.85546875" style="55" customWidth="1"/>
    <col min="16094" max="16094" width="12.7109375" style="55" customWidth="1"/>
    <col min="16095" max="16095" width="18.140625" style="55" customWidth="1"/>
    <col min="16096" max="16380" width="10.85546875" style="55"/>
    <col min="16381" max="16384" width="11.42578125" style="55" customWidth="1"/>
  </cols>
  <sheetData>
    <row r="1" spans="1:8" ht="18.95" customHeight="1">
      <c r="A1" s="261" t="s">
        <v>148</v>
      </c>
      <c r="B1" s="261"/>
      <c r="C1" s="261"/>
      <c r="D1" s="261"/>
      <c r="E1" s="261"/>
      <c r="F1" s="261"/>
    </row>
    <row r="2" spans="1:8" ht="11.1" customHeight="1">
      <c r="A2" s="149"/>
      <c r="B2" s="133"/>
    </row>
    <row r="3" spans="1:8" ht="11.1" customHeight="1">
      <c r="A3" s="135"/>
      <c r="B3" s="134"/>
    </row>
    <row r="4" spans="1:8" ht="15.95" customHeight="1">
      <c r="A4" s="261" t="s">
        <v>149</v>
      </c>
      <c r="B4" s="261"/>
      <c r="C4" s="261"/>
      <c r="D4" s="261"/>
      <c r="E4" s="261"/>
      <c r="F4" s="261"/>
    </row>
    <row r="5" spans="1:8" ht="15" customHeight="1">
      <c r="A5" s="262" t="s">
        <v>150</v>
      </c>
      <c r="B5" s="262"/>
      <c r="C5" s="262"/>
      <c r="D5" s="262"/>
      <c r="E5" s="262"/>
      <c r="F5" s="262"/>
    </row>
    <row r="6" spans="1:8" ht="17.45" customHeight="1">
      <c r="A6" s="263" t="s">
        <v>152</v>
      </c>
      <c r="B6" s="263"/>
      <c r="C6" s="263"/>
      <c r="D6" s="263"/>
      <c r="E6" s="263"/>
      <c r="F6" s="263"/>
    </row>
    <row r="7" spans="1:8" ht="18.600000000000001" customHeight="1">
      <c r="A7" s="263" t="s">
        <v>153</v>
      </c>
      <c r="B7" s="263"/>
      <c r="C7" s="263"/>
      <c r="D7" s="263"/>
      <c r="E7" s="263"/>
      <c r="F7" s="263"/>
    </row>
    <row r="8" spans="1:8" ht="51.6" customHeight="1">
      <c r="A8" s="264" t="s">
        <v>281</v>
      </c>
      <c r="B8" s="264"/>
      <c r="C8" s="264"/>
      <c r="D8" s="264"/>
      <c r="E8" s="264"/>
      <c r="F8" s="264"/>
      <c r="G8" s="118"/>
      <c r="H8" s="118"/>
    </row>
    <row r="9" spans="1:8" s="105" customFormat="1" ht="30.75" customHeight="1">
      <c r="A9" s="265" t="s">
        <v>137</v>
      </c>
      <c r="B9" s="265"/>
      <c r="C9" s="265"/>
      <c r="D9" s="265"/>
      <c r="E9" s="265"/>
      <c r="F9" s="265"/>
      <c r="G9" s="118"/>
      <c r="H9" s="118"/>
    </row>
    <row r="10" spans="1:8" s="105" customFormat="1" ht="30.75" customHeight="1">
      <c r="A10" s="128"/>
      <c r="B10" s="128"/>
      <c r="C10" s="128"/>
      <c r="D10" s="128"/>
      <c r="E10" s="265" t="s">
        <v>280</v>
      </c>
      <c r="F10" s="265"/>
      <c r="G10" s="118"/>
      <c r="H10" s="118"/>
    </row>
    <row r="11" spans="1:8" s="106" customFormat="1" ht="63" customHeight="1">
      <c r="A11" s="266" t="s">
        <v>279</v>
      </c>
      <c r="B11" s="267"/>
      <c r="C11" s="267"/>
      <c r="D11" s="267"/>
      <c r="E11" s="267"/>
      <c r="F11" s="267"/>
      <c r="G11" s="118"/>
      <c r="H11" s="118"/>
    </row>
    <row r="12" spans="1:8" s="107" customFormat="1" ht="24.75" customHeight="1">
      <c r="A12" s="153" t="s">
        <v>0</v>
      </c>
      <c r="B12" s="153" t="s">
        <v>14</v>
      </c>
      <c r="C12" s="153" t="s">
        <v>3</v>
      </c>
      <c r="D12" s="153" t="s">
        <v>140</v>
      </c>
      <c r="E12" s="154" t="s">
        <v>236</v>
      </c>
      <c r="F12" s="155" t="s">
        <v>142</v>
      </c>
      <c r="G12" s="118"/>
      <c r="H12" s="118"/>
    </row>
    <row r="13" spans="1:8" s="111" customFormat="1" ht="34.5" customHeight="1">
      <c r="A13" s="108"/>
      <c r="B13" s="160" t="s">
        <v>238</v>
      </c>
      <c r="C13" s="147"/>
      <c r="D13" s="109"/>
      <c r="E13" s="130"/>
      <c r="F13" s="110"/>
      <c r="G13" s="118"/>
      <c r="H13" s="118"/>
    </row>
    <row r="14" spans="1:8" s="115" customFormat="1" ht="21.75">
      <c r="A14" s="150" t="s">
        <v>16</v>
      </c>
      <c r="B14" s="147" t="s">
        <v>239</v>
      </c>
      <c r="C14" s="113" t="s">
        <v>240</v>
      </c>
      <c r="D14" s="138">
        <v>198</v>
      </c>
      <c r="E14" s="139">
        <v>10</v>
      </c>
      <c r="F14" s="139">
        <f>+D14*E14</f>
        <v>1980</v>
      </c>
      <c r="G14" s="118"/>
      <c r="H14" s="118"/>
    </row>
    <row r="15" spans="1:8" s="115" customFormat="1" ht="54">
      <c r="A15" s="150" t="s">
        <v>18</v>
      </c>
      <c r="B15" s="156" t="s">
        <v>19</v>
      </c>
      <c r="C15" s="113" t="s">
        <v>241</v>
      </c>
      <c r="D15" s="138">
        <v>56.400000000000006</v>
      </c>
      <c r="E15" s="139">
        <v>70</v>
      </c>
      <c r="F15" s="139">
        <f t="shared" ref="F15:F37" si="0">+D15*E15</f>
        <v>3948.0000000000005</v>
      </c>
      <c r="G15" s="118"/>
      <c r="H15" s="118"/>
    </row>
    <row r="16" spans="1:8" s="115" customFormat="1" ht="36">
      <c r="A16" s="150" t="s">
        <v>20</v>
      </c>
      <c r="B16" s="156" t="s">
        <v>242</v>
      </c>
      <c r="C16" s="113" t="s">
        <v>241</v>
      </c>
      <c r="D16" s="138">
        <v>56.400000000000006</v>
      </c>
      <c r="E16" s="139">
        <v>30</v>
      </c>
      <c r="F16" s="139">
        <f t="shared" si="0"/>
        <v>1692.0000000000002</v>
      </c>
      <c r="G16" s="118"/>
      <c r="H16" s="118"/>
    </row>
    <row r="17" spans="1:8" s="115" customFormat="1" ht="21.75">
      <c r="A17" s="150" t="s">
        <v>21</v>
      </c>
      <c r="B17" s="147" t="s">
        <v>22</v>
      </c>
      <c r="C17" s="113" t="s">
        <v>241</v>
      </c>
      <c r="D17" s="138">
        <v>6</v>
      </c>
      <c r="E17" s="139">
        <v>400</v>
      </c>
      <c r="F17" s="139">
        <f t="shared" si="0"/>
        <v>2400</v>
      </c>
      <c r="G17" s="118"/>
      <c r="H17" s="118"/>
    </row>
    <row r="18" spans="1:8" s="115" customFormat="1" ht="21.75">
      <c r="A18" s="150" t="s">
        <v>23</v>
      </c>
      <c r="B18" s="147" t="s">
        <v>24</v>
      </c>
      <c r="C18" s="113" t="s">
        <v>241</v>
      </c>
      <c r="D18" s="138">
        <v>2.4000000000000004</v>
      </c>
      <c r="E18" s="139">
        <v>500</v>
      </c>
      <c r="F18" s="139">
        <f t="shared" si="0"/>
        <v>1200.0000000000002</v>
      </c>
      <c r="G18" s="118"/>
      <c r="H18" s="118"/>
    </row>
    <row r="19" spans="1:8" s="115" customFormat="1" ht="36">
      <c r="A19" s="150" t="s">
        <v>25</v>
      </c>
      <c r="B19" s="156" t="s">
        <v>26</v>
      </c>
      <c r="C19" s="113" t="s">
        <v>241</v>
      </c>
      <c r="D19" s="138">
        <v>30</v>
      </c>
      <c r="E19" s="139">
        <v>200</v>
      </c>
      <c r="F19" s="139">
        <f t="shared" si="0"/>
        <v>6000</v>
      </c>
      <c r="G19" s="118"/>
      <c r="H19" s="118"/>
    </row>
    <row r="20" spans="1:8" s="115" customFormat="1" ht="21.75">
      <c r="A20" s="150" t="s">
        <v>27</v>
      </c>
      <c r="B20" s="147" t="s">
        <v>28</v>
      </c>
      <c r="C20" s="113" t="s">
        <v>240</v>
      </c>
      <c r="D20" s="138">
        <v>48</v>
      </c>
      <c r="E20" s="139">
        <v>70</v>
      </c>
      <c r="F20" s="139">
        <f t="shared" si="0"/>
        <v>3360</v>
      </c>
      <c r="G20" s="118"/>
      <c r="H20" s="118"/>
    </row>
    <row r="21" spans="1:8" s="115" customFormat="1" ht="21.75">
      <c r="A21" s="150" t="s">
        <v>100</v>
      </c>
      <c r="B21" s="147" t="s">
        <v>29</v>
      </c>
      <c r="C21" s="113" t="s">
        <v>241</v>
      </c>
      <c r="D21" s="138">
        <v>12</v>
      </c>
      <c r="E21" s="139">
        <v>950</v>
      </c>
      <c r="F21" s="139">
        <f t="shared" si="0"/>
        <v>11400</v>
      </c>
      <c r="G21" s="118"/>
      <c r="H21" s="118"/>
    </row>
    <row r="22" spans="1:8" s="115" customFormat="1" ht="18.75">
      <c r="A22" s="150" t="s">
        <v>30</v>
      </c>
      <c r="B22" s="147" t="s">
        <v>243</v>
      </c>
      <c r="C22" s="113" t="s">
        <v>40</v>
      </c>
      <c r="D22" s="138">
        <v>1200</v>
      </c>
      <c r="E22" s="139">
        <v>13</v>
      </c>
      <c r="F22" s="139">
        <f t="shared" si="0"/>
        <v>15600</v>
      </c>
      <c r="G22" s="118"/>
      <c r="H22" s="118"/>
    </row>
    <row r="23" spans="1:8" s="115" customFormat="1" ht="21.75">
      <c r="A23" s="150" t="s">
        <v>101</v>
      </c>
      <c r="B23" s="147" t="s">
        <v>237</v>
      </c>
      <c r="C23" s="113" t="s">
        <v>240</v>
      </c>
      <c r="D23" s="138">
        <v>54</v>
      </c>
      <c r="E23" s="139">
        <v>30</v>
      </c>
      <c r="F23" s="139">
        <f t="shared" si="0"/>
        <v>1620</v>
      </c>
      <c r="G23" s="118"/>
      <c r="H23" s="118"/>
    </row>
    <row r="24" spans="1:8" s="115" customFormat="1" ht="36">
      <c r="A24" s="150" t="s">
        <v>33</v>
      </c>
      <c r="B24" s="156" t="s">
        <v>244</v>
      </c>
      <c r="C24" s="113" t="s">
        <v>240</v>
      </c>
      <c r="D24" s="138">
        <v>54</v>
      </c>
      <c r="E24" s="139">
        <v>130</v>
      </c>
      <c r="F24" s="139">
        <f t="shared" si="0"/>
        <v>7020</v>
      </c>
      <c r="G24" s="118"/>
      <c r="H24" s="118"/>
    </row>
    <row r="25" spans="1:8" s="115" customFormat="1" ht="36">
      <c r="A25" s="150" t="s">
        <v>35</v>
      </c>
      <c r="B25" s="156" t="s">
        <v>36</v>
      </c>
      <c r="C25" s="113" t="s">
        <v>240</v>
      </c>
      <c r="D25" s="138">
        <v>96</v>
      </c>
      <c r="E25" s="139">
        <v>110</v>
      </c>
      <c r="F25" s="139">
        <f t="shared" si="0"/>
        <v>10560</v>
      </c>
      <c r="G25" s="118"/>
      <c r="H25" s="118"/>
    </row>
    <row r="26" spans="1:8" s="115" customFormat="1" ht="36">
      <c r="A26" s="150" t="s">
        <v>37</v>
      </c>
      <c r="B26" s="156" t="s">
        <v>38</v>
      </c>
      <c r="C26" s="113" t="s">
        <v>241</v>
      </c>
      <c r="D26" s="138">
        <v>19.200000000000003</v>
      </c>
      <c r="E26" s="139">
        <v>950</v>
      </c>
      <c r="F26" s="139">
        <f t="shared" si="0"/>
        <v>18240.000000000004</v>
      </c>
      <c r="G26" s="118"/>
      <c r="H26" s="118"/>
    </row>
    <row r="27" spans="1:8" s="115" customFormat="1" ht="36">
      <c r="A27" s="150" t="s">
        <v>39</v>
      </c>
      <c r="B27" s="156" t="s">
        <v>144</v>
      </c>
      <c r="C27" s="113" t="s">
        <v>40</v>
      </c>
      <c r="D27" s="138">
        <v>2580</v>
      </c>
      <c r="E27" s="139">
        <v>13</v>
      </c>
      <c r="F27" s="139">
        <f t="shared" si="0"/>
        <v>33540</v>
      </c>
      <c r="G27" s="118"/>
      <c r="H27" s="118"/>
    </row>
    <row r="28" spans="1:8" s="115" customFormat="1" ht="21.75">
      <c r="A28" s="150" t="s">
        <v>41</v>
      </c>
      <c r="B28" s="147" t="s">
        <v>245</v>
      </c>
      <c r="C28" s="113" t="s">
        <v>240</v>
      </c>
      <c r="D28" s="138">
        <v>192</v>
      </c>
      <c r="E28" s="139">
        <v>100</v>
      </c>
      <c r="F28" s="139">
        <f t="shared" si="0"/>
        <v>19200</v>
      </c>
      <c r="G28" s="118"/>
      <c r="H28" s="118"/>
    </row>
    <row r="29" spans="1:8" s="115" customFormat="1" ht="21.75">
      <c r="A29" s="150" t="s">
        <v>43</v>
      </c>
      <c r="B29" s="147" t="s">
        <v>44</v>
      </c>
      <c r="C29" s="113" t="s">
        <v>240</v>
      </c>
      <c r="D29" s="138">
        <v>102</v>
      </c>
      <c r="E29" s="139">
        <v>80</v>
      </c>
      <c r="F29" s="139">
        <f t="shared" si="0"/>
        <v>8160</v>
      </c>
      <c r="G29" s="118"/>
      <c r="H29" s="118"/>
    </row>
    <row r="30" spans="1:8" s="115" customFormat="1" ht="36">
      <c r="A30" s="150" t="s">
        <v>102</v>
      </c>
      <c r="B30" s="156" t="s">
        <v>45</v>
      </c>
      <c r="C30" s="113" t="s">
        <v>240</v>
      </c>
      <c r="D30" s="138">
        <v>360</v>
      </c>
      <c r="E30" s="139">
        <v>30</v>
      </c>
      <c r="F30" s="139">
        <f t="shared" si="0"/>
        <v>10800</v>
      </c>
      <c r="G30" s="118"/>
      <c r="H30" s="118"/>
    </row>
    <row r="31" spans="1:8" s="115" customFormat="1" ht="36">
      <c r="A31" s="150" t="s">
        <v>46</v>
      </c>
      <c r="B31" s="156" t="s">
        <v>47</v>
      </c>
      <c r="C31" s="113" t="s">
        <v>240</v>
      </c>
      <c r="D31" s="138">
        <v>240</v>
      </c>
      <c r="E31" s="139">
        <v>30</v>
      </c>
      <c r="F31" s="139">
        <f t="shared" si="0"/>
        <v>7200</v>
      </c>
      <c r="G31" s="118"/>
      <c r="H31" s="118"/>
    </row>
    <row r="32" spans="1:8" s="115" customFormat="1" ht="18.75">
      <c r="A32" s="150" t="s">
        <v>48</v>
      </c>
      <c r="B32" s="147" t="s">
        <v>49</v>
      </c>
      <c r="C32" s="113" t="s">
        <v>50</v>
      </c>
      <c r="D32" s="138">
        <v>20.399999999999999</v>
      </c>
      <c r="E32" s="139">
        <v>150</v>
      </c>
      <c r="F32" s="139">
        <f t="shared" si="0"/>
        <v>3060</v>
      </c>
      <c r="G32" s="118"/>
      <c r="H32" s="118"/>
    </row>
    <row r="33" spans="1:8" s="115" customFormat="1" ht="18">
      <c r="A33" s="150" t="s">
        <v>51</v>
      </c>
      <c r="B33" s="147" t="s">
        <v>246</v>
      </c>
      <c r="C33" s="116" t="s">
        <v>3</v>
      </c>
      <c r="D33" s="138">
        <v>6</v>
      </c>
      <c r="E33" s="139">
        <v>300</v>
      </c>
      <c r="F33" s="139">
        <f t="shared" si="0"/>
        <v>1800</v>
      </c>
      <c r="G33" s="118"/>
      <c r="H33" s="118"/>
    </row>
    <row r="34" spans="1:8" s="115" customFormat="1" ht="18">
      <c r="A34" s="151" t="s">
        <v>53</v>
      </c>
      <c r="B34" s="147" t="s">
        <v>145</v>
      </c>
      <c r="C34" s="116" t="s">
        <v>3</v>
      </c>
      <c r="D34" s="138">
        <v>6</v>
      </c>
      <c r="E34" s="139">
        <v>6000</v>
      </c>
      <c r="F34" s="139">
        <f t="shared" si="0"/>
        <v>36000</v>
      </c>
      <c r="G34" s="118"/>
      <c r="H34" s="118"/>
    </row>
    <row r="35" spans="1:8" s="115" customFormat="1" ht="18">
      <c r="A35" s="151" t="s">
        <v>54</v>
      </c>
      <c r="B35" s="147" t="s">
        <v>247</v>
      </c>
      <c r="C35" s="116" t="s">
        <v>3</v>
      </c>
      <c r="D35" s="138">
        <v>6</v>
      </c>
      <c r="E35" s="139">
        <v>8000</v>
      </c>
      <c r="F35" s="139">
        <f t="shared" si="0"/>
        <v>48000</v>
      </c>
      <c r="G35" s="118"/>
      <c r="H35" s="118"/>
    </row>
    <row r="36" spans="1:8" s="115" customFormat="1" ht="21.75">
      <c r="A36" s="151" t="s">
        <v>55</v>
      </c>
      <c r="B36" s="147" t="s">
        <v>104</v>
      </c>
      <c r="C36" s="113" t="s">
        <v>240</v>
      </c>
      <c r="D36" s="138">
        <v>7.1999999999999993</v>
      </c>
      <c r="E36" s="139">
        <v>100</v>
      </c>
      <c r="F36" s="139">
        <f t="shared" si="0"/>
        <v>719.99999999999989</v>
      </c>
      <c r="G36" s="118"/>
      <c r="H36" s="118"/>
    </row>
    <row r="37" spans="1:8" s="115" customFormat="1" ht="36">
      <c r="A37" s="151" t="s">
        <v>56</v>
      </c>
      <c r="B37" s="156" t="s">
        <v>57</v>
      </c>
      <c r="C37" s="113" t="s">
        <v>240</v>
      </c>
      <c r="D37" s="140">
        <v>63.599999999999994</v>
      </c>
      <c r="E37" s="139">
        <v>220</v>
      </c>
      <c r="F37" s="139">
        <f t="shared" si="0"/>
        <v>13991.999999999998</v>
      </c>
      <c r="G37" s="118"/>
      <c r="H37" s="118"/>
    </row>
    <row r="38" spans="1:8" s="118" customFormat="1" ht="30" customHeight="1">
      <c r="A38" s="254" t="s">
        <v>248</v>
      </c>
      <c r="B38" s="255"/>
      <c r="C38" s="143"/>
      <c r="D38" s="136"/>
      <c r="E38" s="137"/>
      <c r="F38" s="141">
        <f>SUM(F14:F37)</f>
        <v>267492</v>
      </c>
    </row>
    <row r="39" spans="1:8" s="118" customFormat="1" ht="34.5" customHeight="1">
      <c r="A39" s="150"/>
      <c r="B39" s="160" t="s">
        <v>58</v>
      </c>
      <c r="C39" s="157"/>
      <c r="D39" s="119"/>
      <c r="E39" s="131"/>
      <c r="F39" s="129"/>
    </row>
    <row r="40" spans="1:8" s="118" customFormat="1" ht="38.25" customHeight="1">
      <c r="A40" s="150" t="s">
        <v>59</v>
      </c>
      <c r="B40" s="156" t="s">
        <v>249</v>
      </c>
      <c r="C40" s="113" t="s">
        <v>240</v>
      </c>
      <c r="D40" s="114">
        <v>144</v>
      </c>
      <c r="E40" s="131">
        <v>120</v>
      </c>
      <c r="F40" s="139">
        <f t="shared" ref="F40:F78" si="1">+D40*E40</f>
        <v>17280</v>
      </c>
    </row>
    <row r="41" spans="1:8" s="118" customFormat="1" ht="21.75">
      <c r="A41" s="150" t="s">
        <v>122</v>
      </c>
      <c r="B41" s="147" t="s">
        <v>60</v>
      </c>
      <c r="C41" s="113" t="s">
        <v>240</v>
      </c>
      <c r="D41" s="114">
        <v>247.20000000000002</v>
      </c>
      <c r="E41" s="131">
        <v>120</v>
      </c>
      <c r="F41" s="139">
        <f t="shared" si="1"/>
        <v>29664.000000000004</v>
      </c>
    </row>
    <row r="42" spans="1:8" s="118" customFormat="1" ht="30" customHeight="1">
      <c r="A42" s="254" t="s">
        <v>125</v>
      </c>
      <c r="B42" s="255"/>
      <c r="C42" s="143"/>
      <c r="D42" s="137"/>
      <c r="E42" s="137"/>
      <c r="F42" s="141">
        <f>SUM(F40:F41)</f>
        <v>46944</v>
      </c>
    </row>
    <row r="43" spans="1:8" s="118" customFormat="1" ht="34.5" customHeight="1">
      <c r="A43" s="150"/>
      <c r="B43" s="160" t="s">
        <v>250</v>
      </c>
      <c r="C43" s="157"/>
      <c r="D43" s="131"/>
      <c r="E43" s="131"/>
      <c r="F43" s="139"/>
    </row>
    <row r="44" spans="1:8" s="118" customFormat="1" ht="21.75">
      <c r="A44" s="150" t="s">
        <v>62</v>
      </c>
      <c r="B44" s="147" t="s">
        <v>146</v>
      </c>
      <c r="C44" s="113" t="s">
        <v>240</v>
      </c>
      <c r="D44" s="114">
        <v>76.800000000000011</v>
      </c>
      <c r="E44" s="131">
        <v>30</v>
      </c>
      <c r="F44" s="139">
        <f t="shared" si="1"/>
        <v>2304.0000000000005</v>
      </c>
    </row>
    <row r="45" spans="1:8" s="118" customFormat="1" ht="21.75">
      <c r="A45" s="150" t="s">
        <v>107</v>
      </c>
      <c r="B45" s="147" t="s">
        <v>105</v>
      </c>
      <c r="C45" s="113" t="s">
        <v>240</v>
      </c>
      <c r="D45" s="114">
        <v>76.800000000000011</v>
      </c>
      <c r="E45" s="131">
        <v>120</v>
      </c>
      <c r="F45" s="139">
        <f t="shared" si="1"/>
        <v>9216.0000000000018</v>
      </c>
    </row>
    <row r="46" spans="1:8" s="118" customFormat="1" ht="18.75">
      <c r="A46" s="150" t="s">
        <v>64</v>
      </c>
      <c r="B46" s="147" t="s">
        <v>106</v>
      </c>
      <c r="C46" s="113" t="s">
        <v>50</v>
      </c>
      <c r="D46" s="114">
        <v>86.4</v>
      </c>
      <c r="E46" s="131">
        <v>100</v>
      </c>
      <c r="F46" s="139">
        <f t="shared" si="1"/>
        <v>8640</v>
      </c>
    </row>
    <row r="47" spans="1:8" s="118" customFormat="1" ht="21.75">
      <c r="A47" s="150" t="s">
        <v>65</v>
      </c>
      <c r="B47" s="147" t="s">
        <v>66</v>
      </c>
      <c r="C47" s="113" t="s">
        <v>240</v>
      </c>
      <c r="D47" s="114">
        <v>76.800000000000011</v>
      </c>
      <c r="E47" s="131">
        <v>40</v>
      </c>
      <c r="F47" s="139">
        <f t="shared" si="1"/>
        <v>3072.0000000000005</v>
      </c>
    </row>
    <row r="48" spans="1:8" s="118" customFormat="1" ht="18.75">
      <c r="A48" s="150" t="s">
        <v>67</v>
      </c>
      <c r="B48" s="147" t="s">
        <v>251</v>
      </c>
      <c r="C48" s="113" t="s">
        <v>3</v>
      </c>
      <c r="D48" s="114">
        <v>6</v>
      </c>
      <c r="E48" s="131">
        <v>400</v>
      </c>
      <c r="F48" s="139">
        <f t="shared" si="1"/>
        <v>2400</v>
      </c>
    </row>
    <row r="49" spans="1:6" s="118" customFormat="1" ht="18.75">
      <c r="A49" s="150" t="s">
        <v>68</v>
      </c>
      <c r="B49" s="147" t="s">
        <v>252</v>
      </c>
      <c r="C49" s="113" t="s">
        <v>69</v>
      </c>
      <c r="D49" s="114">
        <v>19.200000000000003</v>
      </c>
      <c r="E49" s="131">
        <v>100</v>
      </c>
      <c r="F49" s="139">
        <f t="shared" si="1"/>
        <v>1920.0000000000002</v>
      </c>
    </row>
    <row r="50" spans="1:6" s="118" customFormat="1" ht="34.5" customHeight="1">
      <c r="A50" s="254" t="s">
        <v>253</v>
      </c>
      <c r="B50" s="255"/>
      <c r="C50" s="143"/>
      <c r="D50" s="137"/>
      <c r="E50" s="137"/>
      <c r="F50" s="137">
        <f>SUM(F44:F49)</f>
        <v>27552</v>
      </c>
    </row>
    <row r="51" spans="1:6" s="118" customFormat="1" ht="34.5" customHeight="1">
      <c r="A51" s="150"/>
      <c r="B51" s="160" t="s">
        <v>254</v>
      </c>
      <c r="C51" s="157"/>
      <c r="D51" s="131"/>
      <c r="E51" s="131"/>
      <c r="F51" s="131"/>
    </row>
    <row r="52" spans="1:6" s="118" customFormat="1" ht="20.25">
      <c r="A52" s="150"/>
      <c r="B52" s="120" t="s">
        <v>114</v>
      </c>
      <c r="C52" s="112"/>
      <c r="D52" s="131"/>
      <c r="E52" s="131"/>
      <c r="F52" s="131"/>
    </row>
    <row r="53" spans="1:6" s="118" customFormat="1" ht="21.75">
      <c r="A53" s="150" t="s">
        <v>71</v>
      </c>
      <c r="B53" s="147" t="s">
        <v>115</v>
      </c>
      <c r="C53" s="113" t="s">
        <v>240</v>
      </c>
      <c r="D53" s="114">
        <v>32.400000000000006</v>
      </c>
      <c r="E53" s="131">
        <v>800</v>
      </c>
      <c r="F53" s="139">
        <f t="shared" si="1"/>
        <v>25920.000000000004</v>
      </c>
    </row>
    <row r="54" spans="1:6" s="118" customFormat="1" ht="25.5" customHeight="1">
      <c r="A54" s="150" t="s">
        <v>72</v>
      </c>
      <c r="B54" s="147" t="s">
        <v>255</v>
      </c>
      <c r="C54" s="113" t="s">
        <v>240</v>
      </c>
      <c r="D54" s="114">
        <v>24</v>
      </c>
      <c r="E54" s="131">
        <v>1000</v>
      </c>
      <c r="F54" s="139">
        <f t="shared" si="1"/>
        <v>24000</v>
      </c>
    </row>
    <row r="55" spans="1:6" s="118" customFormat="1" ht="34.5" customHeight="1">
      <c r="A55" s="254" t="s">
        <v>256</v>
      </c>
      <c r="B55" s="255"/>
      <c r="C55" s="143"/>
      <c r="D55" s="136"/>
      <c r="E55" s="137"/>
      <c r="F55" s="137">
        <f>SUM(F53:F54)</f>
        <v>49920</v>
      </c>
    </row>
    <row r="56" spans="1:6" s="118" customFormat="1" ht="34.5" customHeight="1">
      <c r="A56" s="150"/>
      <c r="B56" s="160" t="s">
        <v>257</v>
      </c>
      <c r="C56" s="157"/>
      <c r="D56" s="119"/>
      <c r="E56" s="131"/>
      <c r="F56" s="139"/>
    </row>
    <row r="57" spans="1:6" s="118" customFormat="1" ht="18.75">
      <c r="A57" s="150" t="s">
        <v>75</v>
      </c>
      <c r="B57" s="147" t="s">
        <v>258</v>
      </c>
      <c r="C57" s="113" t="s">
        <v>50</v>
      </c>
      <c r="D57" s="114">
        <v>24</v>
      </c>
      <c r="E57" s="131">
        <v>30</v>
      </c>
      <c r="F57" s="139">
        <f t="shared" si="1"/>
        <v>720</v>
      </c>
    </row>
    <row r="58" spans="1:6" s="118" customFormat="1" ht="21.75" customHeight="1">
      <c r="A58" s="150" t="s">
        <v>77</v>
      </c>
      <c r="B58" s="147" t="s">
        <v>147</v>
      </c>
      <c r="C58" s="113" t="s">
        <v>3</v>
      </c>
      <c r="D58" s="114">
        <v>6</v>
      </c>
      <c r="E58" s="131">
        <v>800</v>
      </c>
      <c r="F58" s="139">
        <f t="shared" si="1"/>
        <v>4800</v>
      </c>
    </row>
    <row r="59" spans="1:6" s="118" customFormat="1" ht="18.75">
      <c r="A59" s="150" t="s">
        <v>78</v>
      </c>
      <c r="B59" s="147" t="s">
        <v>79</v>
      </c>
      <c r="C59" s="113" t="s">
        <v>3</v>
      </c>
      <c r="D59" s="114">
        <v>12</v>
      </c>
      <c r="E59" s="131">
        <v>120</v>
      </c>
      <c r="F59" s="139">
        <f t="shared" si="1"/>
        <v>1440</v>
      </c>
    </row>
    <row r="60" spans="1:6" s="118" customFormat="1" ht="18.75">
      <c r="A60" s="150" t="s">
        <v>80</v>
      </c>
      <c r="B60" s="147" t="s">
        <v>259</v>
      </c>
      <c r="C60" s="113" t="s">
        <v>3</v>
      </c>
      <c r="D60" s="114">
        <v>12</v>
      </c>
      <c r="E60" s="131">
        <v>150</v>
      </c>
      <c r="F60" s="139">
        <f t="shared" si="1"/>
        <v>1800</v>
      </c>
    </row>
    <row r="61" spans="1:6" s="118" customFormat="1" ht="18.75">
      <c r="A61" s="150" t="s">
        <v>82</v>
      </c>
      <c r="B61" s="147" t="s">
        <v>260</v>
      </c>
      <c r="C61" s="113" t="s">
        <v>5</v>
      </c>
      <c r="D61" s="114">
        <v>6</v>
      </c>
      <c r="E61" s="131">
        <v>1000</v>
      </c>
      <c r="F61" s="139">
        <f t="shared" si="1"/>
        <v>6000</v>
      </c>
    </row>
    <row r="62" spans="1:6" s="118" customFormat="1" ht="18.75">
      <c r="A62" s="150" t="s">
        <v>84</v>
      </c>
      <c r="B62" s="147" t="s">
        <v>261</v>
      </c>
      <c r="C62" s="113" t="s">
        <v>4</v>
      </c>
      <c r="D62" s="114">
        <v>112.80000000000001</v>
      </c>
      <c r="E62" s="131">
        <v>50</v>
      </c>
      <c r="F62" s="139">
        <f t="shared" si="1"/>
        <v>5640.0000000000009</v>
      </c>
    </row>
    <row r="63" spans="1:6" s="118" customFormat="1" ht="34.5" customHeight="1">
      <c r="A63" s="254" t="s">
        <v>129</v>
      </c>
      <c r="B63" s="255"/>
      <c r="C63" s="143"/>
      <c r="D63" s="136"/>
      <c r="E63" s="137"/>
      <c r="F63" s="141">
        <f>SUM(F57:F62)</f>
        <v>20400</v>
      </c>
    </row>
    <row r="64" spans="1:6" s="118" customFormat="1" ht="34.5" customHeight="1">
      <c r="A64" s="150"/>
      <c r="B64" s="160" t="s">
        <v>118</v>
      </c>
      <c r="C64" s="157"/>
      <c r="D64" s="119"/>
      <c r="E64" s="131"/>
      <c r="F64" s="139"/>
    </row>
    <row r="65" spans="1:8" s="118" customFormat="1" ht="36">
      <c r="A65" s="150" t="s">
        <v>6</v>
      </c>
      <c r="B65" s="156" t="s">
        <v>86</v>
      </c>
      <c r="C65" s="113" t="s">
        <v>4</v>
      </c>
      <c r="D65" s="114">
        <v>120</v>
      </c>
      <c r="E65" s="131">
        <v>60</v>
      </c>
      <c r="F65" s="139">
        <f t="shared" si="1"/>
        <v>7200</v>
      </c>
    </row>
    <row r="66" spans="1:8" s="118" customFormat="1" ht="18.75">
      <c r="A66" s="150" t="s">
        <v>7</v>
      </c>
      <c r="B66" s="147" t="s">
        <v>87</v>
      </c>
      <c r="C66" s="113" t="s">
        <v>4</v>
      </c>
      <c r="D66" s="114">
        <v>120</v>
      </c>
      <c r="E66" s="131">
        <v>30</v>
      </c>
      <c r="F66" s="139">
        <f t="shared" si="1"/>
        <v>3600</v>
      </c>
    </row>
    <row r="67" spans="1:8" s="118" customFormat="1" ht="18.75">
      <c r="A67" s="150" t="s">
        <v>8</v>
      </c>
      <c r="B67" s="147" t="s">
        <v>88</v>
      </c>
      <c r="C67" s="113" t="s">
        <v>3</v>
      </c>
      <c r="D67" s="114">
        <v>48</v>
      </c>
      <c r="E67" s="131">
        <v>120</v>
      </c>
      <c r="F67" s="139">
        <f t="shared" si="1"/>
        <v>5760</v>
      </c>
    </row>
    <row r="68" spans="1:8" s="118" customFormat="1" ht="18.75">
      <c r="A68" s="150" t="s">
        <v>9</v>
      </c>
      <c r="B68" s="147" t="s">
        <v>89</v>
      </c>
      <c r="C68" s="113" t="s">
        <v>4</v>
      </c>
      <c r="D68" s="114">
        <v>15.600000000000001</v>
      </c>
      <c r="E68" s="131">
        <v>90</v>
      </c>
      <c r="F68" s="139">
        <f t="shared" si="1"/>
        <v>1404.0000000000002</v>
      </c>
    </row>
    <row r="69" spans="1:8" s="118" customFormat="1" ht="18.75">
      <c r="A69" s="150" t="s">
        <v>10</v>
      </c>
      <c r="B69" s="147" t="s">
        <v>90</v>
      </c>
      <c r="C69" s="113" t="s">
        <v>4</v>
      </c>
      <c r="D69" s="114">
        <v>20.399999999999999</v>
      </c>
      <c r="E69" s="131">
        <v>100</v>
      </c>
      <c r="F69" s="139">
        <f t="shared" si="1"/>
        <v>2039.9999999999998</v>
      </c>
    </row>
    <row r="70" spans="1:8" s="118" customFormat="1" ht="18.75">
      <c r="A70" s="150" t="s">
        <v>11</v>
      </c>
      <c r="B70" s="147" t="s">
        <v>262</v>
      </c>
      <c r="C70" s="113" t="s">
        <v>3</v>
      </c>
      <c r="D70" s="117">
        <v>24</v>
      </c>
      <c r="E70" s="131">
        <v>300</v>
      </c>
      <c r="F70" s="139">
        <f t="shared" si="1"/>
        <v>7200</v>
      </c>
    </row>
    <row r="71" spans="1:8" s="118" customFormat="1" ht="18.75">
      <c r="A71" s="150" t="s">
        <v>91</v>
      </c>
      <c r="B71" s="147" t="s">
        <v>263</v>
      </c>
      <c r="C71" s="113" t="s">
        <v>3</v>
      </c>
      <c r="D71" s="114">
        <v>12</v>
      </c>
      <c r="E71" s="131">
        <v>1000</v>
      </c>
      <c r="F71" s="139">
        <f t="shared" si="1"/>
        <v>12000</v>
      </c>
    </row>
    <row r="72" spans="1:8" s="127" customFormat="1" ht="36">
      <c r="A72" s="152" t="s">
        <v>271</v>
      </c>
      <c r="B72" s="156" t="s">
        <v>270</v>
      </c>
      <c r="C72" s="125" t="s">
        <v>3</v>
      </c>
      <c r="D72" s="126">
        <v>6</v>
      </c>
      <c r="E72" s="131">
        <v>1200</v>
      </c>
      <c r="F72" s="139">
        <f t="shared" si="1"/>
        <v>7200</v>
      </c>
      <c r="G72" s="118"/>
      <c r="H72" s="118"/>
    </row>
    <row r="73" spans="1:8" s="118" customFormat="1" ht="34.5" customHeight="1">
      <c r="A73" s="254" t="s">
        <v>130</v>
      </c>
      <c r="B73" s="255"/>
      <c r="C73" s="255"/>
      <c r="D73" s="158"/>
      <c r="E73" s="159"/>
      <c r="F73" s="142">
        <f>SUM(F65:F72)</f>
        <v>46404</v>
      </c>
    </row>
    <row r="74" spans="1:8" s="118" customFormat="1" ht="34.5" customHeight="1">
      <c r="A74" s="150"/>
      <c r="B74" s="160" t="s">
        <v>93</v>
      </c>
      <c r="C74" s="157"/>
      <c r="D74" s="119"/>
      <c r="E74" s="131"/>
      <c r="F74" s="139"/>
    </row>
    <row r="75" spans="1:8" s="118" customFormat="1" ht="27.75" customHeight="1">
      <c r="A75" s="150" t="s">
        <v>12</v>
      </c>
      <c r="B75" s="147" t="s">
        <v>264</v>
      </c>
      <c r="C75" s="113" t="s">
        <v>240</v>
      </c>
      <c r="D75" s="114">
        <v>360</v>
      </c>
      <c r="E75" s="131">
        <v>20</v>
      </c>
      <c r="F75" s="139">
        <f t="shared" si="1"/>
        <v>7200</v>
      </c>
    </row>
    <row r="76" spans="1:8" s="118" customFormat="1" ht="27.75" customHeight="1">
      <c r="A76" s="150" t="s">
        <v>13</v>
      </c>
      <c r="B76" s="147" t="s">
        <v>95</v>
      </c>
      <c r="C76" s="113" t="s">
        <v>240</v>
      </c>
      <c r="D76" s="114">
        <v>252</v>
      </c>
      <c r="E76" s="131">
        <v>20</v>
      </c>
      <c r="F76" s="139">
        <f t="shared" si="1"/>
        <v>5040</v>
      </c>
    </row>
    <row r="77" spans="1:8" s="118" customFormat="1" ht="36">
      <c r="A77" s="150" t="s">
        <v>96</v>
      </c>
      <c r="B77" s="156" t="s">
        <v>120</v>
      </c>
      <c r="C77" s="113" t="s">
        <v>240</v>
      </c>
      <c r="D77" s="114">
        <v>66</v>
      </c>
      <c r="E77" s="131">
        <v>22</v>
      </c>
      <c r="F77" s="139">
        <f t="shared" si="1"/>
        <v>1452</v>
      </c>
    </row>
    <row r="78" spans="1:8" s="118" customFormat="1" ht="36">
      <c r="A78" s="150" t="s">
        <v>265</v>
      </c>
      <c r="B78" s="156" t="s">
        <v>266</v>
      </c>
      <c r="C78" s="113" t="s">
        <v>240</v>
      </c>
      <c r="D78" s="114">
        <v>54</v>
      </c>
      <c r="E78" s="131">
        <v>22</v>
      </c>
      <c r="F78" s="139">
        <f t="shared" si="1"/>
        <v>1188</v>
      </c>
    </row>
    <row r="79" spans="1:8" s="118" customFormat="1" ht="34.5" customHeight="1">
      <c r="A79" s="256" t="s">
        <v>267</v>
      </c>
      <c r="B79" s="257"/>
      <c r="C79" s="143"/>
      <c r="D79" s="136"/>
      <c r="E79" s="144"/>
      <c r="F79" s="145">
        <f>SUM(F75:F78)</f>
        <v>14880</v>
      </c>
    </row>
    <row r="80" spans="1:8" ht="28.5" customHeight="1">
      <c r="A80" s="258" t="s">
        <v>203</v>
      </c>
      <c r="B80" s="259"/>
      <c r="C80" s="259"/>
      <c r="D80" s="259"/>
      <c r="E80" s="259"/>
      <c r="F80" s="260"/>
    </row>
    <row r="81" spans="1:7" ht="17.100000000000001" customHeight="1">
      <c r="A81" s="146">
        <v>100</v>
      </c>
      <c r="B81" s="251" t="s">
        <v>202</v>
      </c>
      <c r="C81" s="252"/>
      <c r="D81" s="252"/>
      <c r="E81" s="253"/>
      <c r="F81" s="148">
        <f>+F38</f>
        <v>267492</v>
      </c>
    </row>
    <row r="82" spans="1:7" ht="22.5" customHeight="1">
      <c r="A82" s="146">
        <v>200</v>
      </c>
      <c r="B82" s="251" t="s">
        <v>272</v>
      </c>
      <c r="C82" s="252"/>
      <c r="D82" s="252"/>
      <c r="E82" s="253"/>
      <c r="F82" s="148">
        <f>+F42</f>
        <v>46944</v>
      </c>
    </row>
    <row r="83" spans="1:7" ht="18.95" customHeight="1">
      <c r="A83" s="146">
        <v>300</v>
      </c>
      <c r="B83" s="251" t="s">
        <v>273</v>
      </c>
      <c r="C83" s="252"/>
      <c r="D83" s="252"/>
      <c r="E83" s="253"/>
      <c r="F83" s="148">
        <f>+F50</f>
        <v>27552</v>
      </c>
    </row>
    <row r="84" spans="1:7" ht="21" customHeight="1">
      <c r="A84" s="146">
        <v>400</v>
      </c>
      <c r="B84" s="251" t="s">
        <v>274</v>
      </c>
      <c r="C84" s="252"/>
      <c r="D84" s="252"/>
      <c r="E84" s="253"/>
      <c r="F84" s="148">
        <f>+F55</f>
        <v>49920</v>
      </c>
    </row>
    <row r="85" spans="1:7" ht="18.600000000000001" customHeight="1">
      <c r="A85" s="146">
        <v>500</v>
      </c>
      <c r="B85" s="251" t="s">
        <v>275</v>
      </c>
      <c r="C85" s="252"/>
      <c r="D85" s="252"/>
      <c r="E85" s="253"/>
      <c r="F85" s="148">
        <f>+F63</f>
        <v>20400</v>
      </c>
    </row>
    <row r="86" spans="1:7" ht="15" customHeight="1">
      <c r="A86" s="146">
        <v>600</v>
      </c>
      <c r="B86" s="251" t="s">
        <v>130</v>
      </c>
      <c r="C86" s="252"/>
      <c r="D86" s="252"/>
      <c r="E86" s="253"/>
      <c r="F86" s="148">
        <f>+F73</f>
        <v>46404</v>
      </c>
    </row>
    <row r="87" spans="1:7" ht="20.45" customHeight="1">
      <c r="A87" s="146">
        <v>700</v>
      </c>
      <c r="B87" s="251" t="s">
        <v>276</v>
      </c>
      <c r="C87" s="252"/>
      <c r="D87" s="252"/>
      <c r="E87" s="253"/>
      <c r="F87" s="148">
        <f>+F79</f>
        <v>14880</v>
      </c>
    </row>
    <row r="88" spans="1:7" s="122" customFormat="1" ht="26.45" customHeight="1">
      <c r="A88" s="250" t="s">
        <v>268</v>
      </c>
      <c r="B88" s="250"/>
      <c r="C88" s="250"/>
      <c r="D88" s="250"/>
      <c r="E88" s="250"/>
      <c r="F88" s="162">
        <f>SUM(F81:F87)</f>
        <v>473592</v>
      </c>
      <c r="G88" s="161"/>
    </row>
    <row r="89" spans="1:7" s="122" customFormat="1" ht="27" customHeight="1">
      <c r="A89" s="250" t="s">
        <v>269</v>
      </c>
      <c r="B89" s="250"/>
      <c r="C89" s="250"/>
      <c r="D89" s="250"/>
      <c r="E89" s="250"/>
      <c r="F89" s="162">
        <f>+F88*20%</f>
        <v>94718.400000000009</v>
      </c>
    </row>
    <row r="90" spans="1:7" s="122" customFormat="1" ht="27.6" customHeight="1">
      <c r="A90" s="250" t="s">
        <v>134</v>
      </c>
      <c r="B90" s="250"/>
      <c r="C90" s="250"/>
      <c r="D90" s="250"/>
      <c r="E90" s="250"/>
      <c r="F90" s="162">
        <f>SUM(F88:F89)</f>
        <v>568310.4</v>
      </c>
    </row>
    <row r="91" spans="1:7" ht="21.6" customHeight="1">
      <c r="A91" s="250" t="s">
        <v>277</v>
      </c>
      <c r="B91" s="250"/>
      <c r="C91" s="250"/>
      <c r="D91" s="250"/>
      <c r="E91" s="250"/>
      <c r="F91" s="121"/>
    </row>
    <row r="92" spans="1:7" ht="21" customHeight="1">
      <c r="A92" s="250" t="s">
        <v>278</v>
      </c>
      <c r="B92" s="250"/>
      <c r="C92" s="250"/>
      <c r="D92" s="250"/>
      <c r="E92" s="250"/>
      <c r="F92" s="121"/>
    </row>
  </sheetData>
  <mergeCells count="29">
    <mergeCell ref="A50:B50"/>
    <mergeCell ref="A1:F1"/>
    <mergeCell ref="A4:F4"/>
    <mergeCell ref="A5:F5"/>
    <mergeCell ref="A6:F6"/>
    <mergeCell ref="A7:F7"/>
    <mergeCell ref="A8:F8"/>
    <mergeCell ref="A9:F9"/>
    <mergeCell ref="E10:F10"/>
    <mergeCell ref="A11:F11"/>
    <mergeCell ref="A38:B38"/>
    <mergeCell ref="A42:B42"/>
    <mergeCell ref="B87:E87"/>
    <mergeCell ref="A55:B55"/>
    <mergeCell ref="A63:B63"/>
    <mergeCell ref="A73:C73"/>
    <mergeCell ref="A79:B79"/>
    <mergeCell ref="A80:F80"/>
    <mergeCell ref="B81:E81"/>
    <mergeCell ref="B82:E82"/>
    <mergeCell ref="B83:E83"/>
    <mergeCell ref="B84:E84"/>
    <mergeCell ref="B85:E85"/>
    <mergeCell ref="B86:E86"/>
    <mergeCell ref="A88:E88"/>
    <mergeCell ref="A89:E89"/>
    <mergeCell ref="A90:E90"/>
    <mergeCell ref="A91:E91"/>
    <mergeCell ref="A92:E92"/>
  </mergeCells>
  <pageMargins left="0.82677165354330717" right="0.62992125984251968" top="0.74803149606299213" bottom="1.5354330708661419" header="0.31496062992125984" footer="0.31496062992125984"/>
  <pageSetup paperSize="9" scale="65" orientation="portrait" useFirstPageNumber="1" r:id="rId1"/>
  <headerFooter alignWithMargins="0">
    <oddFooter>&amp;CPage &amp;P</oddFooter>
  </headerFooter>
  <rowBreaks count="3" manualBreakCount="3">
    <brk id="38" max="5" man="1"/>
    <brk id="73" max="5" man="1"/>
    <brk id="7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bord</vt:lpstr>
      <vt:lpstr>DPN°1</vt:lpstr>
      <vt:lpstr>BORDERAU  LOT N°1</vt:lpstr>
      <vt:lpstr>'BORDERAU  LOT N°1'!Impression_des_titres</vt:lpstr>
      <vt:lpstr>'BORDERAU  LOT N°1'!Zone_d_impression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benjdid</dc:creator>
  <cp:lastModifiedBy>LENOVO</cp:lastModifiedBy>
  <cp:lastPrinted>2022-11-08T09:40:43Z</cp:lastPrinted>
  <dcterms:created xsi:type="dcterms:W3CDTF">2022-06-10T08:27:54Z</dcterms:created>
  <dcterms:modified xsi:type="dcterms:W3CDTF">2026-10-09T10:40:40Z</dcterms:modified>
</cp:coreProperties>
</file>