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RABR\AO 117 DPS 2026\AO 133-DPS-2026\"/>
    </mc:Choice>
  </mc:AlternateContent>
  <xr:revisionPtr revIDLastSave="0" documentId="13_ncr:1_{A1C5666B-B41D-4A1E-9FBE-4E4B0C69CD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DE AO 117" sheetId="2" r:id="rId1"/>
  </sheets>
  <definedNames>
    <definedName name="_xlnm.Print_Area" localSheetId="0">'BPDE AO 117'!$A$1:$F$197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6" i="2" l="1"/>
  <c r="F177" i="2" s="1"/>
  <c r="F189" i="2" s="1"/>
  <c r="F172" i="2"/>
  <c r="F171" i="2"/>
  <c r="F170" i="2"/>
  <c r="F169" i="2"/>
  <c r="F168" i="2"/>
  <c r="F167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6" i="2"/>
  <c r="F95" i="2"/>
  <c r="F94" i="2"/>
  <c r="F93" i="2"/>
  <c r="F92" i="2"/>
  <c r="F91" i="2"/>
  <c r="F90" i="2"/>
  <c r="F89" i="2"/>
  <c r="F97" i="2" s="1"/>
  <c r="F184" i="2" s="1"/>
  <c r="F86" i="2"/>
  <c r="F85" i="2"/>
  <c r="F84" i="2"/>
  <c r="F83" i="2"/>
  <c r="F82" i="2"/>
  <c r="F81" i="2"/>
  <c r="F80" i="2"/>
  <c r="F79" i="2"/>
  <c r="F78" i="2"/>
  <c r="F77" i="2"/>
  <c r="F76" i="2"/>
  <c r="F75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A11" i="2"/>
  <c r="A13" i="2" s="1"/>
  <c r="A15" i="2" s="1"/>
  <c r="A18" i="2" s="1"/>
  <c r="A20" i="2" s="1"/>
  <c r="A22" i="2" s="1"/>
  <c r="A24" i="2" s="1"/>
  <c r="A26" i="2" s="1"/>
  <c r="A29" i="2" s="1"/>
  <c r="A31" i="2" s="1"/>
  <c r="A34" i="2" s="1"/>
  <c r="A36" i="2" s="1"/>
  <c r="A38" i="2" s="1"/>
  <c r="A40" i="2" s="1"/>
  <c r="A43" i="2" s="1"/>
  <c r="A46" i="2" s="1"/>
  <c r="A48" i="2" s="1"/>
  <c r="A50" i="2" s="1"/>
  <c r="A52" i="2" s="1"/>
  <c r="A55" i="2" s="1"/>
  <c r="A58" i="2" s="1"/>
  <c r="A60" i="2" s="1"/>
  <c r="A62" i="2" s="1"/>
  <c r="A65" i="2" s="1"/>
  <c r="A67" i="2" s="1"/>
  <c r="A69" i="2" s="1"/>
  <c r="A71" i="2" s="1"/>
  <c r="A75" i="2" s="1"/>
  <c r="A77" i="2" s="1"/>
  <c r="A79" i="2" s="1"/>
  <c r="A81" i="2" s="1"/>
  <c r="A83" i="2" s="1"/>
  <c r="A85" i="2" s="1"/>
  <c r="A89" i="2" s="1"/>
  <c r="A91" i="2" s="1"/>
  <c r="A93" i="2" s="1"/>
  <c r="A95" i="2" s="1"/>
  <c r="A100" i="2" s="1"/>
  <c r="A102" i="2" s="1"/>
  <c r="A105" i="2" s="1"/>
  <c r="A108" i="2" s="1"/>
  <c r="A110" i="2" s="1"/>
  <c r="A112" i="2" s="1"/>
  <c r="A114" i="2" s="1"/>
  <c r="A118" i="2" s="1"/>
  <c r="A120" i="2" s="1"/>
  <c r="A122" i="2" s="1"/>
  <c r="A124" i="2" s="1"/>
  <c r="A126" i="2" s="1"/>
  <c r="A128" i="2" s="1"/>
  <c r="A130" i="2" s="1"/>
  <c r="A132" i="2" s="1"/>
  <c r="A134" i="2" s="1"/>
  <c r="A138" i="2" s="1"/>
  <c r="A141" i="2" s="1"/>
  <c r="A143" i="2" s="1"/>
  <c r="A145" i="2" s="1"/>
  <c r="A148" i="2" s="1"/>
  <c r="A150" i="2" s="1"/>
  <c r="A152" i="2" s="1"/>
  <c r="A154" i="2" s="1"/>
  <c r="A156" i="2" s="1"/>
  <c r="A159" i="2" s="1"/>
  <c r="A161" i="2" s="1"/>
  <c r="A163" i="2" s="1"/>
  <c r="A167" i="2" s="1"/>
  <c r="A169" i="2" s="1"/>
  <c r="A171" i="2" s="1"/>
  <c r="A175" i="2" s="1"/>
  <c r="F10" i="2"/>
  <c r="F87" i="2" l="1"/>
  <c r="F183" i="2" s="1"/>
  <c r="F165" i="2"/>
  <c r="F187" i="2" s="1"/>
  <c r="F116" i="2"/>
  <c r="F185" i="2" s="1"/>
  <c r="F73" i="2"/>
  <c r="F182" i="2" s="1"/>
  <c r="F173" i="2"/>
  <c r="F188" i="2" s="1"/>
  <c r="F136" i="2"/>
  <c r="F186" i="2" s="1"/>
  <c r="D190" i="2" l="1"/>
  <c r="D191" i="2" s="1"/>
  <c r="D192" i="2" l="1"/>
</calcChain>
</file>

<file path=xl/sharedStrings.xml><?xml version="1.0" encoding="utf-8"?>
<sst xmlns="http://schemas.openxmlformats.org/spreadsheetml/2006/main" count="276" uniqueCount="145">
  <si>
    <t>ROYAUME DU MAROC
Ministère De L’Education Nationale 
de l'Enseignement Préscolaire et des Sports
AREF Casablanca-Settat
Direction Provinciale de Settat</t>
  </si>
  <si>
    <t>BORDEREAU DES PRIX DETAIL ESTIMATIF</t>
  </si>
  <si>
    <t xml:space="preserve">N° </t>
  </si>
  <si>
    <t>Désignation des ouvrages</t>
  </si>
  <si>
    <t>U</t>
  </si>
  <si>
    <t xml:space="preserve">Qté </t>
  </si>
  <si>
    <t xml:space="preserve">P.U </t>
  </si>
  <si>
    <t>Montant  H.T</t>
  </si>
  <si>
    <t>A</t>
  </si>
  <si>
    <t xml:space="preserve">GROS ŒUVRES </t>
  </si>
  <si>
    <t>TERRASSEMENT ET TRAVAUX PREPARATOIRES</t>
  </si>
  <si>
    <t>fouilles en pleine masse dans terrain de toute nature y/c rocher</t>
  </si>
  <si>
    <t>Le mètre cube……………………………………………………………………………………………………………………………..</t>
  </si>
  <si>
    <t>M3</t>
  </si>
  <si>
    <t>Fouilles en rigoles, en tranchées ou en puits dans  terrain de toute nature y/c rocher</t>
  </si>
  <si>
    <t>Evacuation à la décharge publique ou mise en remblai</t>
  </si>
  <si>
    <t>Remblai en tout venant compacté</t>
  </si>
  <si>
    <t>Maçonnerie et travaux divers en fondations</t>
  </si>
  <si>
    <t>Maçonnerie de moellons en fondations</t>
  </si>
  <si>
    <t xml:space="preserve">Gros béton </t>
  </si>
  <si>
    <t>Béton de propreté</t>
  </si>
  <si>
    <t xml:space="preserve">Arase étanche </t>
  </si>
  <si>
    <t>Le mètre linéaire……………………………………………………………………………………………………………………..</t>
  </si>
  <si>
    <t>ML</t>
  </si>
  <si>
    <t xml:space="preserve">Mise à la terre </t>
  </si>
  <si>
    <t>Béton armé en fondations</t>
  </si>
  <si>
    <t xml:space="preserve">Béton pour béton armé en fondations  </t>
  </si>
  <si>
    <t>Armatures en acier HA 500 pour béton armé en fondations</t>
  </si>
  <si>
    <t>Le kilogramme……………………………………………………………………………………………………………………………..</t>
  </si>
  <si>
    <t>Kg</t>
  </si>
  <si>
    <t>Egouts et canalisations</t>
  </si>
  <si>
    <t xml:space="preserve">buses en  pvc type assainissementdn 200mm 
</t>
  </si>
  <si>
    <t xml:space="preserve">buses en  pvc type assainissementdn 315mm 
</t>
  </si>
  <si>
    <t xml:space="preserve"> regards de 0,40x0,40 visitables ou non visitables pour toute  profondeur</t>
  </si>
  <si>
    <t>L'unité………………………………………………………………………………………………………………………………………………</t>
  </si>
  <si>
    <t>regards de 0,60x0,60 visitables ou non visitables pour toute  profondeur</t>
  </si>
  <si>
    <t>Formes et dallages</t>
  </si>
  <si>
    <t>Forme en béton de 13 cm d'épaisseur  y compris acier et film de polyane</t>
  </si>
  <si>
    <t>Le mètre carré……………………………………………………………………………………………………………………………</t>
  </si>
  <si>
    <t>M2</t>
  </si>
  <si>
    <t>Béton armé en élévation</t>
  </si>
  <si>
    <t xml:space="preserve">Béton pour béton armé en élévation </t>
  </si>
  <si>
    <t>Armatures en acier HA 500 pour béton armé en élévation</t>
  </si>
  <si>
    <t>Couronnement d'acrotère y compris larmier</t>
  </si>
  <si>
    <t xml:space="preserve">dallettes en béton arme pour paillasses et placards et couvre joint de dellatation </t>
  </si>
  <si>
    <t>Planchers en corps creux</t>
  </si>
  <si>
    <t>Plancher en  corps creaux  de toutes dimensions</t>
  </si>
  <si>
    <t>Maçonnerie et cloisonnement</t>
  </si>
  <si>
    <t>Double cloisons en briques creuses de 8+6 trous</t>
  </si>
  <si>
    <t>Agglomérés creux en béton de 10cm</t>
  </si>
  <si>
    <t>Agglomérés creux en béton de 15cm</t>
  </si>
  <si>
    <t>Enduits</t>
  </si>
  <si>
    <t>Enduits extérieurs au mortier de ciment lisse y/c baguette d'angle</t>
  </si>
  <si>
    <t>Enduits intérieurs au mortier de ciment sur murs et plafonds</t>
  </si>
  <si>
    <t>Appuis de fenêtres en béton armé y/c façon d'enduit</t>
  </si>
  <si>
    <t>dallage périphérique</t>
  </si>
  <si>
    <t xml:space="preserve"> GROS-ŒUVRES </t>
  </si>
  <si>
    <t>B</t>
  </si>
  <si>
    <t>ETANCHEITE</t>
  </si>
  <si>
    <t>Forme de pente</t>
  </si>
  <si>
    <t>Chape de lissage</t>
  </si>
  <si>
    <t>Complexe d'étanchéité bicouche autoprotégé SBS pour Terrasses</t>
  </si>
  <si>
    <t>Etanchéité des relevés  en SBS</t>
  </si>
  <si>
    <t>Fourniture et pose de gargouille y compris crapaudine</t>
  </si>
  <si>
    <t xml:space="preserve">Descentes en P.V.C pour Evacuation Tous diamètre </t>
  </si>
  <si>
    <t xml:space="preserve"> ETANCHEITE</t>
  </si>
  <si>
    <t>C</t>
  </si>
  <si>
    <t>REVETEMENT</t>
  </si>
  <si>
    <t>Revêtement  souple type gerflex</t>
  </si>
  <si>
    <t xml:space="preserve">Revêtement de sol et mur en carreaux grés cérame </t>
  </si>
  <si>
    <t xml:space="preserve">Revêtement de sol en carreaux grés cérame antidérapant </t>
  </si>
  <si>
    <t xml:space="preserve">Revêtement mural en carreaux grès cérame toute dimension  </t>
  </si>
  <si>
    <t xml:space="preserve">  REVETEMENT </t>
  </si>
  <si>
    <t>D</t>
  </si>
  <si>
    <t>MENUISERIE BOIS, ALUMINIUM ET METALLIQUE</t>
  </si>
  <si>
    <t>Menuiserie Bois</t>
  </si>
  <si>
    <t>Porte en sapin rouge de toutes natures  y/c peinture</t>
  </si>
  <si>
    <t>Porte placards en persienne en bois y/c étagères et peinture</t>
  </si>
  <si>
    <t>Menuiserie Aluminium</t>
  </si>
  <si>
    <t>Fenêtres et Châssis coulissantes ou fixe avec vitrage</t>
  </si>
  <si>
    <t>Menuiserie Métallique</t>
  </si>
  <si>
    <t>portes métalliques grillagé  y/c peinture</t>
  </si>
  <si>
    <t xml:space="preserve">Grille de protection décorative y/c peinture </t>
  </si>
  <si>
    <t>Hampe porte-drapeau complet</t>
  </si>
  <si>
    <t>Rideaux d’obscurcissement</t>
  </si>
  <si>
    <t>E</t>
  </si>
  <si>
    <t>PLOMBERIE SANITAIRE - PROTECTION INCENDIE</t>
  </si>
  <si>
    <t>Raccordement au reseau d'eau potable</t>
  </si>
  <si>
    <t>L'ensemble………………………………………………………………………………………………………………………………………………</t>
  </si>
  <si>
    <t>ENS</t>
  </si>
  <si>
    <t>Fosse septique et puits perdu</t>
  </si>
  <si>
    <t xml:space="preserve">Canalisation extérieur en polyéthylène haute densité PN16 Tous diamètre </t>
  </si>
  <si>
    <t>Canalisation en PPR PN 16 bars tous diamètre</t>
  </si>
  <si>
    <t>Ml</t>
  </si>
  <si>
    <t>Vannes d'arrêts de tout diametre</t>
  </si>
  <si>
    <t>Siphon de sol de 15x15cm en bronze</t>
  </si>
  <si>
    <t xml:space="preserve">Cuvette WC à l'anglaise pour enfants </t>
  </si>
  <si>
    <t>lavabo type enfants y/c siphon , Porte serviette  et Porte savon liquide</t>
  </si>
  <si>
    <t>TOTAL  PLOMBERIE SANITAIRE - PROTECTION INCENDIE</t>
  </si>
  <si>
    <t>F</t>
  </si>
  <si>
    <t xml:space="preserve">ELECTRICITE </t>
  </si>
  <si>
    <t>Tableau de protection secondaire</t>
  </si>
  <si>
    <t xml:space="preserve">Câble et alimentation </t>
  </si>
  <si>
    <t>Câble U1000 RO2V Tous SECTIONS</t>
  </si>
  <si>
    <t>Tranchée et buses du réseau électrique BT</t>
  </si>
  <si>
    <t xml:space="preserve">Regard de tirage </t>
  </si>
  <si>
    <t>Distribution lumière et petite force</t>
  </si>
  <si>
    <t>Foyer simple allumage etanche</t>
  </si>
  <si>
    <t xml:space="preserve">Foyer double allumage </t>
  </si>
  <si>
    <t xml:space="preserve">Foyer supplémentaire </t>
  </si>
  <si>
    <t xml:space="preserve">Foyer sur va et vient simple allumage  </t>
  </si>
  <si>
    <t xml:space="preserve">Prise de courant 16A+T </t>
  </si>
  <si>
    <t xml:space="preserve">Lustrerie </t>
  </si>
  <si>
    <t>Plafonnier 60x60 LED</t>
  </si>
  <si>
    <t xml:space="preserve">hublot étanche </t>
  </si>
  <si>
    <t xml:space="preserve">Bloc de secours 360 L </t>
  </si>
  <si>
    <t>L'unité……………………………………………………………………………………………………………………………………………</t>
  </si>
  <si>
    <t>TOTAL  ELECTRICITE -EQUIPEMENT TELEPHONIQUE ET INFORMATIQUE</t>
  </si>
  <si>
    <t>G</t>
  </si>
  <si>
    <t xml:space="preserve">  PEINTURE</t>
  </si>
  <si>
    <t xml:space="preserve">Peinture Vinylique extérieure  </t>
  </si>
  <si>
    <t xml:space="preserve">Peinture Vinylique intérieure </t>
  </si>
  <si>
    <t>peinture glycérophtalique laquée pour locaux humides</t>
  </si>
  <si>
    <t>TOTAL  PEINTURE</t>
  </si>
  <si>
    <t>H</t>
  </si>
  <si>
    <t xml:space="preserve">  AMENAGEMENT EXTERIEUR</t>
  </si>
  <si>
    <t>Espace de Recreation</t>
  </si>
  <si>
    <t>TOTAL  AMENAGEMENT EXTERIEUR</t>
  </si>
  <si>
    <t>DESIGNATIONS</t>
  </si>
  <si>
    <t xml:space="preserve">A - Gros-œuvres </t>
  </si>
  <si>
    <t xml:space="preserve">B - Etanchéité </t>
  </si>
  <si>
    <t>C - Revêtement</t>
  </si>
  <si>
    <t>D - Menuiserie bois, aluminium et métallique</t>
  </si>
  <si>
    <t xml:space="preserve">E -  Plomberie sanitaire </t>
  </si>
  <si>
    <t>F - Électricité -équipement téléphonique et informatique</t>
  </si>
  <si>
    <t>G -  Peinture</t>
  </si>
  <si>
    <t>H - Aénagement Exterieur</t>
  </si>
  <si>
    <t>TOTAL GENERAL H.T</t>
  </si>
  <si>
    <t>T.V.A  à 20%</t>
  </si>
  <si>
    <t xml:space="preserve">TOTAL GENERAL T.T.C </t>
  </si>
  <si>
    <t>Rabais ou majoration en pourcentage</t>
  </si>
  <si>
    <t>Rabais ou majoration en valeur</t>
  </si>
  <si>
    <t>Total General HT après rabais ou majoration</t>
  </si>
  <si>
    <t xml:space="preserve">OBJET : Travaux de construction de (04) Quatre  salles de classe  préscolaire  et (04)Quatre  blocs sanitaire  et des airs de jeux aux écoles suivantes :
-       oued naanaa centrale à la commune oued naanaa ;    
-       aounate centrale à la commune ras el ain chaouia ; 
-       unité scolaire touahen relevant du secteur scolaire m'rizig à la commune m'rizig ;
-       jbala centrale à la commune m'rizig;
</t>
  </si>
  <si>
    <t>AO 133/DPS/2026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</si>
</sst>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F_-;\-* #,##0\ _F_-;_-* &quot;-&quot;??\ _F_-;_-@_-"/>
    <numFmt numFmtId="166" formatCode="#,##0.00\ _€"/>
    <numFmt numFmtId="167" formatCode="_-* #,##0.00\ _F_-;\-* #,##0.00\ _F_-;_-* &quot;-&quot;??\ _F_-;_-@_-"/>
    <numFmt numFmtId="168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omic Sans MS"/>
      <family val="4"/>
    </font>
    <font>
      <sz val="9"/>
      <color theme="1"/>
      <name val="Comic Sans MS"/>
      <family val="4"/>
    </font>
    <font>
      <sz val="11"/>
      <color theme="1"/>
      <name val="Comic Sans MS"/>
      <family val="4"/>
    </font>
    <font>
      <b/>
      <i/>
      <u/>
      <sz val="9"/>
      <color theme="1"/>
      <name val="Comic Sans MS"/>
      <family val="4"/>
    </font>
    <font>
      <b/>
      <sz val="9"/>
      <name val="Comic Sans MS"/>
      <family val="4"/>
    </font>
    <font>
      <b/>
      <u/>
      <sz val="9"/>
      <color theme="1"/>
      <name val="Comic Sans MS"/>
      <family val="4"/>
    </font>
    <font>
      <sz val="9"/>
      <name val="Comic Sans MS"/>
      <family val="4"/>
    </font>
    <font>
      <sz val="10"/>
      <name val="Arial"/>
      <family val="2"/>
    </font>
    <font>
      <b/>
      <i/>
      <sz val="9"/>
      <name val="Comic Sans MS"/>
      <family val="4"/>
    </font>
    <font>
      <b/>
      <i/>
      <sz val="9"/>
      <color theme="1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Font="0" applyFill="0" applyBorder="0" applyAlignment="0" applyProtection="0"/>
  </cellStyleXfs>
  <cellXfs count="137">
    <xf numFmtId="0" fontId="0" fillId="0" borderId="0" xfId="0"/>
    <xf numFmtId="0" fontId="3" fillId="3" borderId="0" xfId="0" applyFont="1" applyFill="1" applyAlignment="1">
      <alignment vertical="center"/>
    </xf>
    <xf numFmtId="49" fontId="2" fillId="5" borderId="9" xfId="0" applyNumberFormat="1" applyFont="1" applyFill="1" applyBorder="1" applyAlignment="1">
      <alignment horizontal="right" vertical="center" wrapText="1"/>
    </xf>
    <xf numFmtId="0" fontId="7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/>
    </xf>
    <xf numFmtId="166" fontId="6" fillId="5" borderId="9" xfId="1" applyNumberFormat="1" applyFont="1" applyFill="1" applyBorder="1" applyAlignment="1"/>
    <xf numFmtId="0" fontId="8" fillId="5" borderId="9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/>
    </xf>
    <xf numFmtId="166" fontId="6" fillId="2" borderId="9" xfId="1" applyNumberFormat="1" applyFont="1" applyFill="1" applyBorder="1" applyAlignment="1"/>
    <xf numFmtId="165" fontId="6" fillId="2" borderId="9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/>
    </xf>
    <xf numFmtId="166" fontId="6" fillId="0" borderId="9" xfId="1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left" vertical="center"/>
    </xf>
    <xf numFmtId="167" fontId="8" fillId="3" borderId="9" xfId="1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2" fontId="2" fillId="3" borderId="9" xfId="0" applyNumberFormat="1" applyFont="1" applyFill="1" applyBorder="1" applyAlignment="1">
      <alignment horizontal="right" vertical="center" wrapText="1"/>
    </xf>
    <xf numFmtId="0" fontId="5" fillId="3" borderId="9" xfId="0" quotePrefix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9" xfId="0" quotePrefix="1" applyFont="1" applyFill="1" applyBorder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3" fillId="3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7" fontId="8" fillId="0" borderId="9" xfId="2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right" vertical="center"/>
    </xf>
    <xf numFmtId="164" fontId="2" fillId="6" borderId="10" xfId="0" applyNumberFormat="1" applyFont="1" applyFill="1" applyBorder="1" applyAlignment="1">
      <alignment horizontal="center"/>
    </xf>
    <xf numFmtId="49" fontId="2" fillId="5" borderId="11" xfId="0" applyNumberFormat="1" applyFont="1" applyFill="1" applyBorder="1" applyAlignment="1">
      <alignment horizontal="right" vertical="center" wrapText="1"/>
    </xf>
    <xf numFmtId="0" fontId="7" fillId="5" borderId="11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center"/>
    </xf>
    <xf numFmtId="166" fontId="6" fillId="5" borderId="11" xfId="1" applyNumberFormat="1" applyFont="1" applyFill="1" applyBorder="1" applyAlignment="1"/>
    <xf numFmtId="0" fontId="8" fillId="5" borderId="11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/>
    </xf>
    <xf numFmtId="0" fontId="3" fillId="3" borderId="10" xfId="0" quotePrefix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167" fontId="6" fillId="3" borderId="9" xfId="1" applyNumberFormat="1" applyFont="1" applyFill="1" applyBorder="1" applyAlignment="1"/>
    <xf numFmtId="49" fontId="2" fillId="3" borderId="12" xfId="0" applyNumberFormat="1" applyFont="1" applyFill="1" applyBorder="1" applyAlignment="1">
      <alignment horizontal="right" vertical="center" wrapText="1"/>
    </xf>
    <xf numFmtId="167" fontId="8" fillId="3" borderId="0" xfId="1" applyNumberFormat="1" applyFont="1" applyFill="1" applyBorder="1" applyAlignment="1">
      <alignment horizontal="center" vertical="center"/>
    </xf>
    <xf numFmtId="166" fontId="6" fillId="3" borderId="3" xfId="1" applyNumberFormat="1" applyFont="1" applyFill="1" applyBorder="1" applyAlignment="1"/>
    <xf numFmtId="0" fontId="8" fillId="3" borderId="3" xfId="0" applyFont="1" applyFill="1" applyBorder="1" applyAlignment="1">
      <alignment horizontal="center" vertical="center"/>
    </xf>
    <xf numFmtId="167" fontId="8" fillId="3" borderId="3" xfId="1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166" fontId="6" fillId="3" borderId="9" xfId="0" applyNumberFormat="1" applyFont="1" applyFill="1" applyBorder="1" applyAlignment="1">
      <alignment wrapText="1"/>
    </xf>
    <xf numFmtId="164" fontId="2" fillId="6" borderId="9" xfId="0" applyNumberFormat="1" applyFont="1" applyFill="1" applyBorder="1" applyAlignment="1">
      <alignment horizontal="center"/>
    </xf>
    <xf numFmtId="0" fontId="7" fillId="7" borderId="9" xfId="0" applyFont="1" applyFill="1" applyBorder="1" applyAlignment="1">
      <alignment vertical="center"/>
    </xf>
    <xf numFmtId="2" fontId="6" fillId="5" borderId="9" xfId="1" applyNumberFormat="1" applyFont="1" applyFill="1" applyBorder="1" applyAlignment="1"/>
    <xf numFmtId="2" fontId="6" fillId="3" borderId="9" xfId="1" applyNumberFormat="1" applyFont="1" applyFill="1" applyBorder="1" applyAlignment="1"/>
    <xf numFmtId="49" fontId="2" fillId="3" borderId="9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center"/>
    </xf>
    <xf numFmtId="167" fontId="8" fillId="0" borderId="9" xfId="1" applyNumberFormat="1" applyFont="1" applyFill="1" applyBorder="1" applyAlignment="1">
      <alignment horizontal="center" vertical="center"/>
    </xf>
    <xf numFmtId="0" fontId="3" fillId="3" borderId="9" xfId="0" quotePrefix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/>
    </xf>
    <xf numFmtId="166" fontId="6" fillId="3" borderId="9" xfId="1" applyNumberFormat="1" applyFont="1" applyFill="1" applyBorder="1" applyAlignment="1"/>
    <xf numFmtId="0" fontId="7" fillId="3" borderId="9" xfId="0" applyFont="1" applyFill="1" applyBorder="1" applyAlignment="1">
      <alignment vertical="center" wrapText="1"/>
    </xf>
    <xf numFmtId="0" fontId="3" fillId="3" borderId="9" xfId="0" quotePrefix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6" fontId="6" fillId="0" borderId="0" xfId="1" applyNumberFormat="1" applyFont="1" applyFill="1" applyBorder="1" applyAlignment="1"/>
    <xf numFmtId="164" fontId="3" fillId="0" borderId="18" xfId="0" applyNumberFormat="1" applyFont="1" applyBorder="1" applyAlignment="1">
      <alignment horizontal="center"/>
    </xf>
    <xf numFmtId="166" fontId="6" fillId="3" borderId="0" xfId="1" applyNumberFormat="1" applyFont="1" applyFill="1" applyAlignment="1"/>
    <xf numFmtId="167" fontId="10" fillId="3" borderId="0" xfId="1" applyNumberFormat="1" applyFont="1" applyFill="1" applyBorder="1" applyAlignment="1">
      <alignment horizontal="center" vertical="center" wrapText="1"/>
    </xf>
    <xf numFmtId="167" fontId="11" fillId="3" borderId="18" xfId="1" applyNumberFormat="1" applyFont="1" applyFill="1" applyBorder="1" applyAlignment="1">
      <alignment horizontal="center" wrapText="1"/>
    </xf>
    <xf numFmtId="166" fontId="8" fillId="3" borderId="17" xfId="1" applyNumberFormat="1" applyFont="1" applyFill="1" applyBorder="1" applyAlignment="1"/>
    <xf numFmtId="167" fontId="8" fillId="3" borderId="17" xfId="1" applyNumberFormat="1" applyFont="1" applyFill="1" applyBorder="1" applyAlignment="1"/>
    <xf numFmtId="167" fontId="3" fillId="3" borderId="19" xfId="1" applyNumberFormat="1" applyFont="1" applyFill="1" applyBorder="1" applyAlignment="1"/>
    <xf numFmtId="166" fontId="8" fillId="3" borderId="0" xfId="1" applyNumberFormat="1" applyFont="1" applyFill="1" applyBorder="1" applyAlignment="1"/>
    <xf numFmtId="167" fontId="8" fillId="3" borderId="0" xfId="1" applyNumberFormat="1" applyFont="1" applyFill="1" applyBorder="1" applyAlignment="1"/>
    <xf numFmtId="167" fontId="3" fillId="3" borderId="18" xfId="1" applyNumberFormat="1" applyFont="1" applyFill="1" applyBorder="1" applyAlignment="1"/>
    <xf numFmtId="0" fontId="3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168" fontId="3" fillId="3" borderId="0" xfId="0" applyNumberFormat="1" applyFont="1" applyFill="1" applyAlignment="1">
      <alignment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167" fontId="2" fillId="3" borderId="24" xfId="1" applyNumberFormat="1" applyFont="1" applyFill="1" applyBorder="1" applyAlignment="1">
      <alignment horizontal="center"/>
    </xf>
    <xf numFmtId="167" fontId="2" fillId="3" borderId="23" xfId="1" applyNumberFormat="1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/>
    </xf>
    <xf numFmtId="166" fontId="6" fillId="3" borderId="22" xfId="1" applyNumberFormat="1" applyFont="1" applyFill="1" applyBorder="1" applyAlignment="1">
      <alignment horizontal="center"/>
    </xf>
    <xf numFmtId="166" fontId="6" fillId="3" borderId="24" xfId="1" applyNumberFormat="1" applyFont="1" applyFill="1" applyBorder="1" applyAlignment="1">
      <alignment horizontal="center"/>
    </xf>
    <xf numFmtId="166" fontId="6" fillId="3" borderId="23" xfId="1" applyNumberFormat="1" applyFont="1" applyFill="1" applyBorder="1" applyAlignment="1">
      <alignment horizontal="center"/>
    </xf>
    <xf numFmtId="166" fontId="6" fillId="3" borderId="20" xfId="1" applyNumberFormat="1" applyFont="1" applyFill="1" applyBorder="1" applyAlignment="1">
      <alignment horizontal="center"/>
    </xf>
    <xf numFmtId="166" fontId="6" fillId="3" borderId="25" xfId="1" applyNumberFormat="1" applyFont="1" applyFill="1" applyBorder="1" applyAlignment="1">
      <alignment horizontal="center"/>
    </xf>
    <xf numFmtId="166" fontId="6" fillId="3" borderId="21" xfId="1" applyNumberFormat="1" applyFont="1" applyFill="1" applyBorder="1" applyAlignment="1">
      <alignment horizontal="center"/>
    </xf>
    <xf numFmtId="166" fontId="6" fillId="3" borderId="12" xfId="1" applyNumberFormat="1" applyFont="1" applyFill="1" applyBorder="1" applyAlignment="1">
      <alignment horizontal="center"/>
    </xf>
    <xf numFmtId="166" fontId="6" fillId="3" borderId="0" xfId="1" applyNumberFormat="1" applyFont="1" applyFill="1" applyBorder="1" applyAlignment="1">
      <alignment horizontal="center"/>
    </xf>
    <xf numFmtId="166" fontId="6" fillId="3" borderId="18" xfId="1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wrapText="1"/>
    </xf>
    <xf numFmtId="166" fontId="6" fillId="2" borderId="7" xfId="1" applyNumberFormat="1" applyFont="1" applyFill="1" applyBorder="1" applyAlignment="1">
      <alignment wrapText="1"/>
    </xf>
    <xf numFmtId="166" fontId="6" fillId="2" borderId="8" xfId="0" applyNumberFormat="1" applyFont="1" applyFill="1" applyBorder="1" applyAlignment="1">
      <alignment wrapText="1"/>
    </xf>
    <xf numFmtId="165" fontId="6" fillId="2" borderId="7" xfId="1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</cellXfs>
  <cellStyles count="3">
    <cellStyle name="Milliers" xfId="1" builtinId="3"/>
    <cellStyle name="Milliers 7 2" xfId="2" xr:uid="{00000000-0005-0000-0000-000001000000}"/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7"/>
  <sheetViews>
    <sheetView tabSelected="1" view="pageBreakPreview" zoomScaleNormal="100" zoomScaleSheetLayoutView="100" workbookViewId="0">
      <selection activeCell="A3" sqref="A3:F3"/>
    </sheetView>
  </sheetViews>
  <sheetFormatPr baseColWidth="10" defaultColWidth="11.5703125" defaultRowHeight="14.25" x14ac:dyDescent="0.3"/>
  <cols>
    <col min="1" max="1" width="4.5703125" style="29" bestFit="1" customWidth="1"/>
    <col min="2" max="2" width="59" style="1" customWidth="1"/>
    <col min="3" max="3" width="4.7109375" style="43" bestFit="1" customWidth="1"/>
    <col min="4" max="4" width="11.140625" style="71" bestFit="1" customWidth="1"/>
    <col min="5" max="5" width="13.5703125" style="82" customWidth="1"/>
    <col min="6" max="6" width="15.85546875" style="43" bestFit="1" customWidth="1"/>
    <col min="7" max="7" width="11.5703125" style="1"/>
    <col min="8" max="8" width="13.42578125" style="1" bestFit="1" customWidth="1"/>
    <col min="9" max="16384" width="11.5703125" style="1"/>
  </cols>
  <sheetData>
    <row r="1" spans="1:6" ht="72.95" customHeight="1" x14ac:dyDescent="0.25">
      <c r="A1" s="113" t="s">
        <v>0</v>
      </c>
      <c r="B1" s="114"/>
      <c r="C1" s="114"/>
      <c r="D1" s="114"/>
      <c r="E1" s="114"/>
      <c r="F1" s="115"/>
    </row>
    <row r="2" spans="1:6" ht="122.45" customHeight="1" x14ac:dyDescent="0.25">
      <c r="A2" s="116" t="s">
        <v>143</v>
      </c>
      <c r="B2" s="117"/>
      <c r="C2" s="117"/>
      <c r="D2" s="117"/>
      <c r="E2" s="117"/>
      <c r="F2" s="118"/>
    </row>
    <row r="3" spans="1:6" ht="16.5" x14ac:dyDescent="0.25">
      <c r="A3" s="119" t="s">
        <v>144</v>
      </c>
      <c r="B3" s="120"/>
      <c r="C3" s="120"/>
      <c r="D3" s="120"/>
      <c r="E3" s="120"/>
      <c r="F3" s="121"/>
    </row>
    <row r="4" spans="1:6" ht="15.75" x14ac:dyDescent="0.25">
      <c r="A4" s="122" t="s">
        <v>1</v>
      </c>
      <c r="B4" s="123"/>
      <c r="C4" s="123"/>
      <c r="D4" s="123"/>
      <c r="E4" s="123"/>
      <c r="F4" s="124"/>
    </row>
    <row r="5" spans="1:6" x14ac:dyDescent="0.25">
      <c r="A5" s="125" t="s">
        <v>2</v>
      </c>
      <c r="B5" s="125" t="s">
        <v>3</v>
      </c>
      <c r="C5" s="127" t="s">
        <v>4</v>
      </c>
      <c r="D5" s="129" t="s">
        <v>5</v>
      </c>
      <c r="E5" s="131" t="s">
        <v>6</v>
      </c>
      <c r="F5" s="127" t="s">
        <v>7</v>
      </c>
    </row>
    <row r="6" spans="1:6" x14ac:dyDescent="0.25">
      <c r="A6" s="126"/>
      <c r="B6" s="126"/>
      <c r="C6" s="128"/>
      <c r="D6" s="130"/>
      <c r="E6" s="132"/>
      <c r="F6" s="128"/>
    </row>
    <row r="7" spans="1:6" x14ac:dyDescent="0.3">
      <c r="A7" s="2" t="s">
        <v>8</v>
      </c>
      <c r="B7" s="3" t="s">
        <v>9</v>
      </c>
      <c r="C7" s="4"/>
      <c r="D7" s="5"/>
      <c r="E7" s="6"/>
      <c r="F7" s="4"/>
    </row>
    <row r="8" spans="1:6" ht="15.75" x14ac:dyDescent="0.3">
      <c r="A8" s="7"/>
      <c r="B8" s="8" t="s">
        <v>10</v>
      </c>
      <c r="C8" s="9"/>
      <c r="D8" s="10"/>
      <c r="E8" s="11"/>
      <c r="F8" s="9"/>
    </row>
    <row r="9" spans="1:6" x14ac:dyDescent="0.3">
      <c r="A9" s="12">
        <v>1</v>
      </c>
      <c r="B9" s="13" t="s">
        <v>11</v>
      </c>
      <c r="C9" s="14"/>
      <c r="D9" s="15"/>
      <c r="E9" s="16"/>
      <c r="F9" s="14"/>
    </row>
    <row r="10" spans="1:6" x14ac:dyDescent="0.3">
      <c r="A10" s="17"/>
      <c r="B10" s="18" t="s">
        <v>12</v>
      </c>
      <c r="C10" s="14" t="s">
        <v>13</v>
      </c>
      <c r="D10" s="15">
        <v>120</v>
      </c>
      <c r="E10" s="19">
        <v>15</v>
      </c>
      <c r="F10" s="20">
        <f>+E10*D10</f>
        <v>1800</v>
      </c>
    </row>
    <row r="11" spans="1:6" ht="28.5" x14ac:dyDescent="0.3">
      <c r="A11" s="21">
        <f>+A9+1</f>
        <v>2</v>
      </c>
      <c r="B11" s="22" t="s">
        <v>14</v>
      </c>
      <c r="C11" s="14"/>
      <c r="D11" s="15"/>
      <c r="E11" s="19"/>
      <c r="F11" s="20">
        <f t="shared" ref="F11:F72" si="0">+E11*D11</f>
        <v>0</v>
      </c>
    </row>
    <row r="12" spans="1:6" x14ac:dyDescent="0.3">
      <c r="A12" s="12"/>
      <c r="B12" s="18" t="s">
        <v>12</v>
      </c>
      <c r="C12" s="14" t="s">
        <v>13</v>
      </c>
      <c r="D12" s="15">
        <v>184</v>
      </c>
      <c r="E12" s="19">
        <v>15</v>
      </c>
      <c r="F12" s="20">
        <f t="shared" si="0"/>
        <v>2760</v>
      </c>
    </row>
    <row r="13" spans="1:6" x14ac:dyDescent="0.3">
      <c r="A13" s="21">
        <f>+A11+1</f>
        <v>3</v>
      </c>
      <c r="B13" s="23" t="s">
        <v>15</v>
      </c>
      <c r="C13" s="14"/>
      <c r="D13" s="15"/>
      <c r="E13" s="19"/>
      <c r="F13" s="20">
        <f t="shared" si="0"/>
        <v>0</v>
      </c>
    </row>
    <row r="14" spans="1:6" x14ac:dyDescent="0.3">
      <c r="A14" s="12"/>
      <c r="B14" s="18" t="s">
        <v>12</v>
      </c>
      <c r="C14" s="14" t="s">
        <v>13</v>
      </c>
      <c r="D14" s="15">
        <v>304</v>
      </c>
      <c r="E14" s="19">
        <v>20</v>
      </c>
      <c r="F14" s="20">
        <f t="shared" si="0"/>
        <v>6080</v>
      </c>
    </row>
    <row r="15" spans="1:6" x14ac:dyDescent="0.3">
      <c r="A15" s="21">
        <f>+A13+1</f>
        <v>4</v>
      </c>
      <c r="B15" s="23" t="s">
        <v>16</v>
      </c>
      <c r="C15" s="14"/>
      <c r="D15" s="15"/>
      <c r="E15" s="19"/>
      <c r="F15" s="20">
        <f t="shared" si="0"/>
        <v>0</v>
      </c>
    </row>
    <row r="16" spans="1:6" x14ac:dyDescent="0.3">
      <c r="A16" s="12"/>
      <c r="B16" s="18" t="s">
        <v>12</v>
      </c>
      <c r="C16" s="14" t="s">
        <v>13</v>
      </c>
      <c r="D16" s="15">
        <v>44</v>
      </c>
      <c r="E16" s="19">
        <v>100</v>
      </c>
      <c r="F16" s="20">
        <f t="shared" si="0"/>
        <v>4400</v>
      </c>
    </row>
    <row r="17" spans="1:6" ht="15.75" x14ac:dyDescent="0.3">
      <c r="A17" s="21"/>
      <c r="B17" s="24" t="s">
        <v>17</v>
      </c>
      <c r="C17" s="14"/>
      <c r="D17" s="15"/>
      <c r="E17" s="16"/>
      <c r="F17" s="20">
        <f t="shared" si="0"/>
        <v>0</v>
      </c>
    </row>
    <row r="18" spans="1:6" x14ac:dyDescent="0.3">
      <c r="A18" s="21">
        <f>+A15+1</f>
        <v>5</v>
      </c>
      <c r="B18" s="13" t="s">
        <v>18</v>
      </c>
      <c r="C18" s="14"/>
      <c r="D18" s="15"/>
      <c r="E18" s="16"/>
      <c r="F18" s="20">
        <f t="shared" si="0"/>
        <v>0</v>
      </c>
    </row>
    <row r="19" spans="1:6" x14ac:dyDescent="0.3">
      <c r="A19" s="17"/>
      <c r="B19" s="18" t="s">
        <v>12</v>
      </c>
      <c r="C19" s="14" t="s">
        <v>13</v>
      </c>
      <c r="D19" s="15">
        <v>64</v>
      </c>
      <c r="E19" s="19">
        <v>160</v>
      </c>
      <c r="F19" s="20">
        <f t="shared" si="0"/>
        <v>10240</v>
      </c>
    </row>
    <row r="20" spans="1:6" x14ac:dyDescent="0.3">
      <c r="A20" s="21">
        <f>+A18+1</f>
        <v>6</v>
      </c>
      <c r="B20" s="23" t="s">
        <v>19</v>
      </c>
      <c r="C20" s="14"/>
      <c r="D20" s="15"/>
      <c r="E20" s="19"/>
      <c r="F20" s="20">
        <f t="shared" si="0"/>
        <v>0</v>
      </c>
    </row>
    <row r="21" spans="1:6" x14ac:dyDescent="0.3">
      <c r="A21" s="17"/>
      <c r="B21" s="18" t="s">
        <v>12</v>
      </c>
      <c r="C21" s="14" t="s">
        <v>13</v>
      </c>
      <c r="D21" s="15">
        <v>13</v>
      </c>
      <c r="E21" s="19">
        <v>300</v>
      </c>
      <c r="F21" s="20">
        <f t="shared" si="0"/>
        <v>3900</v>
      </c>
    </row>
    <row r="22" spans="1:6" x14ac:dyDescent="0.3">
      <c r="A22" s="21">
        <f>+A20+1</f>
        <v>7</v>
      </c>
      <c r="B22" s="23" t="s">
        <v>20</v>
      </c>
      <c r="C22" s="14"/>
      <c r="D22" s="15"/>
      <c r="E22" s="19"/>
      <c r="F22" s="20">
        <f t="shared" si="0"/>
        <v>0</v>
      </c>
    </row>
    <row r="23" spans="1:6" x14ac:dyDescent="0.3">
      <c r="A23" s="17"/>
      <c r="B23" s="18" t="s">
        <v>12</v>
      </c>
      <c r="C23" s="14" t="s">
        <v>13</v>
      </c>
      <c r="D23" s="15">
        <v>12</v>
      </c>
      <c r="E23" s="19">
        <v>300</v>
      </c>
      <c r="F23" s="20">
        <f t="shared" si="0"/>
        <v>3600</v>
      </c>
    </row>
    <row r="24" spans="1:6" x14ac:dyDescent="0.3">
      <c r="A24" s="21">
        <f>+A22+1</f>
        <v>8</v>
      </c>
      <c r="B24" s="23" t="s">
        <v>21</v>
      </c>
      <c r="C24" s="14"/>
      <c r="D24" s="15"/>
      <c r="E24" s="19"/>
      <c r="F24" s="20">
        <f t="shared" si="0"/>
        <v>0</v>
      </c>
    </row>
    <row r="25" spans="1:6" x14ac:dyDescent="0.3">
      <c r="A25" s="17"/>
      <c r="B25" s="23" t="s">
        <v>22</v>
      </c>
      <c r="C25" s="14" t="s">
        <v>23</v>
      </c>
      <c r="D25" s="15">
        <v>152</v>
      </c>
      <c r="E25" s="19">
        <v>60</v>
      </c>
      <c r="F25" s="20">
        <f t="shared" si="0"/>
        <v>9120</v>
      </c>
    </row>
    <row r="26" spans="1:6" x14ac:dyDescent="0.3">
      <c r="A26" s="21">
        <f>+A24+1</f>
        <v>9</v>
      </c>
      <c r="B26" s="23" t="s">
        <v>24</v>
      </c>
      <c r="C26" s="14"/>
      <c r="D26" s="15"/>
      <c r="E26" s="19"/>
      <c r="F26" s="20">
        <f t="shared" si="0"/>
        <v>0</v>
      </c>
    </row>
    <row r="27" spans="1:6" x14ac:dyDescent="0.3">
      <c r="A27" s="17"/>
      <c r="B27" s="23" t="s">
        <v>22</v>
      </c>
      <c r="C27" s="14" t="s">
        <v>23</v>
      </c>
      <c r="D27" s="15">
        <v>160</v>
      </c>
      <c r="E27" s="19">
        <v>70</v>
      </c>
      <c r="F27" s="20">
        <f t="shared" si="0"/>
        <v>11200</v>
      </c>
    </row>
    <row r="28" spans="1:6" ht="15.75" x14ac:dyDescent="0.3">
      <c r="A28" s="17"/>
      <c r="B28" s="24" t="s">
        <v>25</v>
      </c>
      <c r="C28" s="14"/>
      <c r="D28" s="15"/>
      <c r="E28" s="19"/>
      <c r="F28" s="20">
        <f t="shared" si="0"/>
        <v>0</v>
      </c>
    </row>
    <row r="29" spans="1:6" x14ac:dyDescent="0.3">
      <c r="A29" s="21">
        <f>1+A26</f>
        <v>10</v>
      </c>
      <c r="B29" s="13" t="s">
        <v>26</v>
      </c>
      <c r="C29" s="14"/>
      <c r="D29" s="15"/>
      <c r="E29" s="19"/>
      <c r="F29" s="20">
        <f t="shared" si="0"/>
        <v>0</v>
      </c>
    </row>
    <row r="30" spans="1:6" x14ac:dyDescent="0.3">
      <c r="A30" s="17"/>
      <c r="B30" s="18" t="s">
        <v>12</v>
      </c>
      <c r="C30" s="14" t="s">
        <v>13</v>
      </c>
      <c r="D30" s="15">
        <v>36</v>
      </c>
      <c r="E30" s="19">
        <v>1200</v>
      </c>
      <c r="F30" s="20">
        <f t="shared" si="0"/>
        <v>43200</v>
      </c>
    </row>
    <row r="31" spans="1:6" x14ac:dyDescent="0.3">
      <c r="A31" s="21">
        <f>1+A29</f>
        <v>11</v>
      </c>
      <c r="B31" s="23" t="s">
        <v>27</v>
      </c>
      <c r="C31" s="14"/>
      <c r="D31" s="15"/>
      <c r="E31" s="19"/>
      <c r="F31" s="20">
        <f t="shared" si="0"/>
        <v>0</v>
      </c>
    </row>
    <row r="32" spans="1:6" x14ac:dyDescent="0.3">
      <c r="A32" s="25"/>
      <c r="B32" s="23" t="s">
        <v>28</v>
      </c>
      <c r="C32" s="14" t="s">
        <v>29</v>
      </c>
      <c r="D32" s="15">
        <v>4408</v>
      </c>
      <c r="E32" s="19">
        <v>12</v>
      </c>
      <c r="F32" s="20">
        <f t="shared" si="0"/>
        <v>52896</v>
      </c>
    </row>
    <row r="33" spans="1:7" ht="15.75" x14ac:dyDescent="0.3">
      <c r="A33" s="25"/>
      <c r="B33" s="26" t="s">
        <v>30</v>
      </c>
      <c r="C33" s="14"/>
      <c r="D33" s="15"/>
      <c r="E33" s="19"/>
      <c r="F33" s="20">
        <f t="shared" si="0"/>
        <v>0</v>
      </c>
    </row>
    <row r="34" spans="1:7" x14ac:dyDescent="0.3">
      <c r="A34" s="21">
        <f>+A31+1</f>
        <v>12</v>
      </c>
      <c r="B34" s="23" t="s">
        <v>31</v>
      </c>
      <c r="C34" s="14"/>
      <c r="D34" s="15"/>
      <c r="E34" s="19"/>
      <c r="F34" s="20">
        <f t="shared" si="0"/>
        <v>0</v>
      </c>
    </row>
    <row r="35" spans="1:7" x14ac:dyDescent="0.3">
      <c r="A35" s="25"/>
      <c r="B35" s="23" t="s">
        <v>22</v>
      </c>
      <c r="C35" s="14" t="s">
        <v>23</v>
      </c>
      <c r="D35" s="15">
        <v>23</v>
      </c>
      <c r="E35" s="19">
        <v>140</v>
      </c>
      <c r="F35" s="20">
        <f t="shared" si="0"/>
        <v>3220</v>
      </c>
    </row>
    <row r="36" spans="1:7" s="27" customFormat="1" x14ac:dyDescent="0.3">
      <c r="A36" s="21">
        <f>+A34+1</f>
        <v>13</v>
      </c>
      <c r="B36" s="23" t="s">
        <v>32</v>
      </c>
      <c r="C36" s="14"/>
      <c r="D36" s="15"/>
      <c r="E36" s="19"/>
      <c r="F36" s="20">
        <f t="shared" si="0"/>
        <v>0</v>
      </c>
      <c r="G36" s="1"/>
    </row>
    <row r="37" spans="1:7" s="27" customFormat="1" x14ac:dyDescent="0.3">
      <c r="A37" s="25"/>
      <c r="B37" s="23" t="s">
        <v>22</v>
      </c>
      <c r="C37" s="14" t="s">
        <v>23</v>
      </c>
      <c r="D37" s="15">
        <v>36</v>
      </c>
      <c r="E37" s="19">
        <v>160</v>
      </c>
      <c r="F37" s="20">
        <f t="shared" si="0"/>
        <v>5760</v>
      </c>
      <c r="G37" s="1"/>
    </row>
    <row r="38" spans="1:7" s="27" customFormat="1" x14ac:dyDescent="0.3">
      <c r="A38" s="21">
        <f>+A36+1</f>
        <v>14</v>
      </c>
      <c r="B38" s="28" t="s">
        <v>33</v>
      </c>
      <c r="C38" s="14"/>
      <c r="D38" s="15"/>
      <c r="E38" s="19"/>
      <c r="F38" s="20">
        <f t="shared" si="0"/>
        <v>0</v>
      </c>
      <c r="G38" s="1"/>
    </row>
    <row r="39" spans="1:7" s="27" customFormat="1" x14ac:dyDescent="0.3">
      <c r="A39" s="21"/>
      <c r="B39" s="23" t="s">
        <v>34</v>
      </c>
      <c r="C39" s="14" t="s">
        <v>4</v>
      </c>
      <c r="D39" s="15">
        <v>8</v>
      </c>
      <c r="E39" s="19">
        <v>200</v>
      </c>
      <c r="F39" s="20">
        <f t="shared" si="0"/>
        <v>1600</v>
      </c>
      <c r="G39" s="1"/>
    </row>
    <row r="40" spans="1:7" s="27" customFormat="1" x14ac:dyDescent="0.3">
      <c r="A40" s="21">
        <f t="shared" ref="A40" si="1">+A38+1</f>
        <v>15</v>
      </c>
      <c r="B40" s="28" t="s">
        <v>35</v>
      </c>
      <c r="C40" s="14"/>
      <c r="D40" s="15"/>
      <c r="E40" s="19"/>
      <c r="F40" s="20">
        <f t="shared" si="0"/>
        <v>0</v>
      </c>
      <c r="G40" s="1"/>
    </row>
    <row r="41" spans="1:7" s="27" customFormat="1" x14ac:dyDescent="0.3">
      <c r="A41" s="21"/>
      <c r="B41" s="23" t="s">
        <v>34</v>
      </c>
      <c r="C41" s="14" t="s">
        <v>4</v>
      </c>
      <c r="D41" s="15">
        <v>4</v>
      </c>
      <c r="E41" s="19">
        <v>400</v>
      </c>
      <c r="F41" s="20">
        <f t="shared" si="0"/>
        <v>1600</v>
      </c>
      <c r="G41" s="1"/>
    </row>
    <row r="42" spans="1:7" ht="15.75" x14ac:dyDescent="0.3">
      <c r="A42" s="21"/>
      <c r="B42" s="24" t="s">
        <v>36</v>
      </c>
      <c r="C42" s="14"/>
      <c r="D42" s="15"/>
      <c r="E42" s="16"/>
      <c r="F42" s="20">
        <f t="shared" si="0"/>
        <v>0</v>
      </c>
    </row>
    <row r="43" spans="1:7" s="27" customFormat="1" x14ac:dyDescent="0.3">
      <c r="A43" s="21">
        <f>A40+1</f>
        <v>16</v>
      </c>
      <c r="B43" s="23" t="s">
        <v>37</v>
      </c>
      <c r="C43" s="14"/>
      <c r="D43" s="15"/>
      <c r="E43" s="19"/>
      <c r="F43" s="20">
        <f t="shared" si="0"/>
        <v>0</v>
      </c>
      <c r="G43" s="1"/>
    </row>
    <row r="44" spans="1:7" s="27" customFormat="1" x14ac:dyDescent="0.3">
      <c r="A44" s="21"/>
      <c r="B44" s="23" t="s">
        <v>38</v>
      </c>
      <c r="C44" s="14" t="s">
        <v>39</v>
      </c>
      <c r="D44" s="15">
        <v>232</v>
      </c>
      <c r="E44" s="19">
        <v>150</v>
      </c>
      <c r="F44" s="20">
        <f t="shared" si="0"/>
        <v>34800</v>
      </c>
      <c r="G44" s="1"/>
    </row>
    <row r="45" spans="1:7" ht="15.75" x14ac:dyDescent="0.3">
      <c r="A45" s="21"/>
      <c r="B45" s="24" t="s">
        <v>40</v>
      </c>
      <c r="C45" s="14"/>
      <c r="D45" s="15"/>
      <c r="E45" s="19"/>
      <c r="F45" s="20">
        <f t="shared" si="0"/>
        <v>0</v>
      </c>
    </row>
    <row r="46" spans="1:7" x14ac:dyDescent="0.3">
      <c r="A46" s="21">
        <f>+A43+1</f>
        <v>17</v>
      </c>
      <c r="B46" s="13" t="s">
        <v>41</v>
      </c>
      <c r="C46" s="14"/>
      <c r="D46" s="15"/>
      <c r="E46" s="16"/>
      <c r="F46" s="20">
        <f t="shared" si="0"/>
        <v>0</v>
      </c>
    </row>
    <row r="47" spans="1:7" x14ac:dyDescent="0.3">
      <c r="A47" s="17"/>
      <c r="B47" s="18" t="s">
        <v>12</v>
      </c>
      <c r="C47" s="14" t="s">
        <v>13</v>
      </c>
      <c r="D47" s="15">
        <v>60</v>
      </c>
      <c r="E47" s="19">
        <v>1200</v>
      </c>
      <c r="F47" s="20">
        <f t="shared" si="0"/>
        <v>72000</v>
      </c>
    </row>
    <row r="48" spans="1:7" x14ac:dyDescent="0.3">
      <c r="A48" s="21">
        <f>+A46+1</f>
        <v>18</v>
      </c>
      <c r="B48" s="13" t="s">
        <v>42</v>
      </c>
      <c r="C48" s="14"/>
      <c r="D48" s="15"/>
      <c r="E48" s="19"/>
      <c r="F48" s="20">
        <f t="shared" si="0"/>
        <v>0</v>
      </c>
    </row>
    <row r="49" spans="1:7" x14ac:dyDescent="0.3">
      <c r="A49" s="17"/>
      <c r="B49" s="23" t="s">
        <v>28</v>
      </c>
      <c r="C49" s="14" t="s">
        <v>29</v>
      </c>
      <c r="D49" s="15">
        <v>9324</v>
      </c>
      <c r="E49" s="19">
        <v>12</v>
      </c>
      <c r="F49" s="20">
        <f t="shared" si="0"/>
        <v>111888</v>
      </c>
    </row>
    <row r="50" spans="1:7" x14ac:dyDescent="0.3">
      <c r="A50" s="21">
        <f>+A48+1</f>
        <v>19</v>
      </c>
      <c r="B50" s="23" t="s">
        <v>43</v>
      </c>
      <c r="C50" s="14"/>
      <c r="D50" s="15"/>
      <c r="E50" s="19"/>
      <c r="F50" s="20">
        <f t="shared" si="0"/>
        <v>0</v>
      </c>
    </row>
    <row r="51" spans="1:7" x14ac:dyDescent="0.3">
      <c r="A51" s="17"/>
      <c r="B51" s="23" t="s">
        <v>22</v>
      </c>
      <c r="C51" s="14" t="s">
        <v>23</v>
      </c>
      <c r="D51" s="15">
        <v>215</v>
      </c>
      <c r="E51" s="19">
        <v>70</v>
      </c>
      <c r="F51" s="20">
        <f t="shared" si="0"/>
        <v>15050</v>
      </c>
    </row>
    <row r="52" spans="1:7" x14ac:dyDescent="0.3">
      <c r="A52" s="21">
        <f>+A50+1</f>
        <v>20</v>
      </c>
      <c r="B52" s="23" t="s">
        <v>44</v>
      </c>
      <c r="C52" s="14"/>
      <c r="D52" s="15"/>
      <c r="E52" s="19"/>
      <c r="F52" s="20">
        <f t="shared" si="0"/>
        <v>0</v>
      </c>
    </row>
    <row r="53" spans="1:7" x14ac:dyDescent="0.3">
      <c r="A53" s="17"/>
      <c r="B53" s="23" t="s">
        <v>38</v>
      </c>
      <c r="C53" s="14" t="s">
        <v>39</v>
      </c>
      <c r="D53" s="15">
        <v>2</v>
      </c>
      <c r="E53" s="19">
        <v>90</v>
      </c>
      <c r="F53" s="20">
        <f t="shared" si="0"/>
        <v>180</v>
      </c>
    </row>
    <row r="54" spans="1:7" ht="15.75" x14ac:dyDescent="0.3">
      <c r="B54" s="26" t="s">
        <v>45</v>
      </c>
      <c r="C54" s="14"/>
      <c r="D54" s="15"/>
      <c r="E54" s="16"/>
      <c r="F54" s="20">
        <f t="shared" si="0"/>
        <v>0</v>
      </c>
    </row>
    <row r="55" spans="1:7" s="27" customFormat="1" x14ac:dyDescent="0.3">
      <c r="A55" s="21">
        <f>A52+1</f>
        <v>21</v>
      </c>
      <c r="B55" s="23" t="s">
        <v>46</v>
      </c>
      <c r="C55" s="14"/>
      <c r="D55" s="15"/>
      <c r="E55" s="19"/>
      <c r="F55" s="20">
        <f t="shared" si="0"/>
        <v>0</v>
      </c>
      <c r="G55" s="1"/>
    </row>
    <row r="56" spans="1:7" s="27" customFormat="1" x14ac:dyDescent="0.3">
      <c r="A56" s="12"/>
      <c r="B56" s="23" t="s">
        <v>38</v>
      </c>
      <c r="C56" s="14" t="s">
        <v>39</v>
      </c>
      <c r="D56" s="15">
        <v>216</v>
      </c>
      <c r="E56" s="19">
        <v>220</v>
      </c>
      <c r="F56" s="20">
        <f t="shared" si="0"/>
        <v>47520</v>
      </c>
      <c r="G56" s="1"/>
    </row>
    <row r="57" spans="1:7" ht="15.75" x14ac:dyDescent="0.3">
      <c r="A57" s="17"/>
      <c r="B57" s="24" t="s">
        <v>47</v>
      </c>
      <c r="C57" s="14"/>
      <c r="D57" s="15"/>
      <c r="E57" s="16"/>
      <c r="F57" s="20">
        <f t="shared" si="0"/>
        <v>0</v>
      </c>
    </row>
    <row r="58" spans="1:7" x14ac:dyDescent="0.3">
      <c r="A58" s="21">
        <f>A55+1</f>
        <v>22</v>
      </c>
      <c r="B58" s="30" t="s">
        <v>48</v>
      </c>
      <c r="C58" s="14"/>
      <c r="D58" s="15"/>
      <c r="E58" s="16"/>
      <c r="F58" s="20">
        <f t="shared" si="0"/>
        <v>0</v>
      </c>
    </row>
    <row r="59" spans="1:7" x14ac:dyDescent="0.3">
      <c r="A59" s="17"/>
      <c r="B59" s="23" t="s">
        <v>38</v>
      </c>
      <c r="C59" s="14" t="s">
        <v>39</v>
      </c>
      <c r="D59" s="15">
        <v>315</v>
      </c>
      <c r="E59" s="19">
        <v>160</v>
      </c>
      <c r="F59" s="20">
        <f t="shared" si="0"/>
        <v>50400</v>
      </c>
    </row>
    <row r="60" spans="1:7" x14ac:dyDescent="0.3">
      <c r="A60" s="21">
        <f>A58+1</f>
        <v>23</v>
      </c>
      <c r="B60" s="30" t="s">
        <v>49</v>
      </c>
      <c r="C60" s="14"/>
      <c r="D60" s="15"/>
      <c r="E60" s="19"/>
      <c r="F60" s="20">
        <f t="shared" si="0"/>
        <v>0</v>
      </c>
    </row>
    <row r="61" spans="1:7" x14ac:dyDescent="0.3">
      <c r="A61" s="17"/>
      <c r="B61" s="23" t="s">
        <v>38</v>
      </c>
      <c r="C61" s="14" t="s">
        <v>39</v>
      </c>
      <c r="D61" s="15">
        <v>40</v>
      </c>
      <c r="E61" s="19">
        <v>90</v>
      </c>
      <c r="F61" s="20">
        <f t="shared" si="0"/>
        <v>3600</v>
      </c>
    </row>
    <row r="62" spans="1:7" x14ac:dyDescent="0.3">
      <c r="A62" s="21">
        <f>A60+1</f>
        <v>24</v>
      </c>
      <c r="B62" s="30" t="s">
        <v>50</v>
      </c>
      <c r="C62" s="14"/>
      <c r="D62" s="15"/>
      <c r="E62" s="19"/>
      <c r="F62" s="20">
        <f t="shared" si="0"/>
        <v>0</v>
      </c>
    </row>
    <row r="63" spans="1:7" x14ac:dyDescent="0.3">
      <c r="A63" s="17"/>
      <c r="B63" s="23" t="s">
        <v>38</v>
      </c>
      <c r="C63" s="14" t="s">
        <v>39</v>
      </c>
      <c r="D63" s="15">
        <v>76</v>
      </c>
      <c r="E63" s="19">
        <v>110</v>
      </c>
      <c r="F63" s="20">
        <f t="shared" si="0"/>
        <v>8360</v>
      </c>
    </row>
    <row r="64" spans="1:7" ht="15.75" x14ac:dyDescent="0.3">
      <c r="A64" s="17"/>
      <c r="B64" s="24" t="s">
        <v>51</v>
      </c>
      <c r="C64" s="14"/>
      <c r="D64" s="15"/>
      <c r="E64" s="19"/>
      <c r="F64" s="20">
        <f t="shared" si="0"/>
        <v>0</v>
      </c>
    </row>
    <row r="65" spans="1:6" x14ac:dyDescent="0.3">
      <c r="A65" s="21">
        <f>A62+1</f>
        <v>25</v>
      </c>
      <c r="B65" s="13" t="s">
        <v>52</v>
      </c>
      <c r="C65" s="14"/>
      <c r="D65" s="15"/>
      <c r="E65" s="19"/>
      <c r="F65" s="20">
        <f t="shared" si="0"/>
        <v>0</v>
      </c>
    </row>
    <row r="66" spans="1:6" x14ac:dyDescent="0.3">
      <c r="A66" s="17"/>
      <c r="B66" s="23" t="s">
        <v>38</v>
      </c>
      <c r="C66" s="14" t="s">
        <v>39</v>
      </c>
      <c r="D66" s="15">
        <v>790</v>
      </c>
      <c r="E66" s="19">
        <v>40</v>
      </c>
      <c r="F66" s="20">
        <f t="shared" si="0"/>
        <v>31600</v>
      </c>
    </row>
    <row r="67" spans="1:6" x14ac:dyDescent="0.3">
      <c r="A67" s="21">
        <f>+A65+1</f>
        <v>26</v>
      </c>
      <c r="B67" s="13" t="s">
        <v>53</v>
      </c>
      <c r="C67" s="14"/>
      <c r="D67" s="15"/>
      <c r="E67" s="19"/>
      <c r="F67" s="20">
        <f t="shared" si="0"/>
        <v>0</v>
      </c>
    </row>
    <row r="68" spans="1:6" x14ac:dyDescent="0.3">
      <c r="A68" s="21"/>
      <c r="B68" s="23" t="s">
        <v>38</v>
      </c>
      <c r="C68" s="14" t="s">
        <v>39</v>
      </c>
      <c r="D68" s="15">
        <v>790</v>
      </c>
      <c r="E68" s="19">
        <v>40</v>
      </c>
      <c r="F68" s="20">
        <f t="shared" si="0"/>
        <v>31600</v>
      </c>
    </row>
    <row r="69" spans="1:6" x14ac:dyDescent="0.3">
      <c r="A69" s="21">
        <f>+A67+1</f>
        <v>27</v>
      </c>
      <c r="B69" s="23" t="s">
        <v>54</v>
      </c>
      <c r="C69" s="14"/>
      <c r="D69" s="15"/>
      <c r="E69" s="19"/>
      <c r="F69" s="20">
        <f t="shared" si="0"/>
        <v>0</v>
      </c>
    </row>
    <row r="70" spans="1:6" x14ac:dyDescent="0.3">
      <c r="A70" s="12"/>
      <c r="B70" s="23" t="s">
        <v>22</v>
      </c>
      <c r="C70" s="14" t="s">
        <v>23</v>
      </c>
      <c r="D70" s="15">
        <v>60</v>
      </c>
      <c r="E70" s="19">
        <v>40</v>
      </c>
      <c r="F70" s="20">
        <f t="shared" si="0"/>
        <v>2400</v>
      </c>
    </row>
    <row r="71" spans="1:6" x14ac:dyDescent="0.3">
      <c r="A71" s="21">
        <f>+A69+1</f>
        <v>28</v>
      </c>
      <c r="B71" s="31" t="s">
        <v>55</v>
      </c>
      <c r="C71" s="32"/>
      <c r="D71" s="15"/>
      <c r="E71" s="33"/>
      <c r="F71" s="20">
        <f t="shared" si="0"/>
        <v>0</v>
      </c>
    </row>
    <row r="72" spans="1:6" x14ac:dyDescent="0.3">
      <c r="A72" s="34"/>
      <c r="B72" s="31" t="s">
        <v>38</v>
      </c>
      <c r="C72" s="32" t="s">
        <v>39</v>
      </c>
      <c r="D72" s="15">
        <v>270</v>
      </c>
      <c r="E72" s="33">
        <v>150</v>
      </c>
      <c r="F72" s="20">
        <f t="shared" si="0"/>
        <v>40500</v>
      </c>
    </row>
    <row r="73" spans="1:6" x14ac:dyDescent="0.25">
      <c r="A73" s="133" t="s">
        <v>56</v>
      </c>
      <c r="B73" s="133"/>
      <c r="C73" s="133"/>
      <c r="D73" s="133"/>
      <c r="E73" s="133"/>
      <c r="F73" s="35">
        <f>SUM(F10:F72)</f>
        <v>611274</v>
      </c>
    </row>
    <row r="74" spans="1:6" x14ac:dyDescent="0.3">
      <c r="A74" s="36" t="s">
        <v>57</v>
      </c>
      <c r="B74" s="37" t="s">
        <v>58</v>
      </c>
      <c r="C74" s="38"/>
      <c r="D74" s="39"/>
      <c r="E74" s="40"/>
      <c r="F74" s="41"/>
    </row>
    <row r="75" spans="1:6" x14ac:dyDescent="0.3">
      <c r="A75" s="21">
        <f>+A71+1</f>
        <v>29</v>
      </c>
      <c r="B75" s="23" t="s">
        <v>59</v>
      </c>
      <c r="C75" s="14"/>
      <c r="D75" s="15"/>
      <c r="E75" s="16"/>
      <c r="F75" s="20">
        <f t="shared" ref="F75:F86" si="2">+E75*D75</f>
        <v>0</v>
      </c>
    </row>
    <row r="76" spans="1:6" x14ac:dyDescent="0.3">
      <c r="A76" s="17"/>
      <c r="B76" s="23" t="s">
        <v>38</v>
      </c>
      <c r="C76" s="14" t="s">
        <v>39</v>
      </c>
      <c r="D76" s="15">
        <v>316</v>
      </c>
      <c r="E76" s="19">
        <v>20</v>
      </c>
      <c r="F76" s="20">
        <f t="shared" si="2"/>
        <v>6320</v>
      </c>
    </row>
    <row r="77" spans="1:6" x14ac:dyDescent="0.3">
      <c r="A77" s="21">
        <f>+A75+1</f>
        <v>30</v>
      </c>
      <c r="B77" s="23" t="s">
        <v>60</v>
      </c>
      <c r="C77" s="14"/>
      <c r="D77" s="15"/>
      <c r="E77" s="19"/>
      <c r="F77" s="20">
        <f t="shared" si="2"/>
        <v>0</v>
      </c>
    </row>
    <row r="78" spans="1:6" x14ac:dyDescent="0.3">
      <c r="A78" s="17"/>
      <c r="B78" s="23" t="s">
        <v>38</v>
      </c>
      <c r="C78" s="14" t="s">
        <v>39</v>
      </c>
      <c r="D78" s="15">
        <v>316</v>
      </c>
      <c r="E78" s="19">
        <v>15</v>
      </c>
      <c r="F78" s="20">
        <f t="shared" si="2"/>
        <v>4740</v>
      </c>
    </row>
    <row r="79" spans="1:6" x14ac:dyDescent="0.3">
      <c r="A79" s="21">
        <f>+A77+1</f>
        <v>31</v>
      </c>
      <c r="B79" s="13" t="s">
        <v>61</v>
      </c>
      <c r="C79" s="14"/>
      <c r="D79" s="15"/>
      <c r="E79" s="19"/>
      <c r="F79" s="20">
        <f t="shared" si="2"/>
        <v>0</v>
      </c>
    </row>
    <row r="80" spans="1:6" x14ac:dyDescent="0.3">
      <c r="A80" s="12"/>
      <c r="B80" s="23" t="s">
        <v>38</v>
      </c>
      <c r="C80" s="14" t="s">
        <v>39</v>
      </c>
      <c r="D80" s="15">
        <v>316</v>
      </c>
      <c r="E80" s="19">
        <v>75</v>
      </c>
      <c r="F80" s="20">
        <f t="shared" si="2"/>
        <v>23700</v>
      </c>
    </row>
    <row r="81" spans="1:6" x14ac:dyDescent="0.3">
      <c r="A81" s="21">
        <f>+A79+1</f>
        <v>32</v>
      </c>
      <c r="B81" s="23" t="s">
        <v>62</v>
      </c>
      <c r="C81" s="14"/>
      <c r="D81" s="15"/>
      <c r="E81" s="19"/>
      <c r="F81" s="20">
        <f t="shared" si="2"/>
        <v>0</v>
      </c>
    </row>
    <row r="82" spans="1:6" x14ac:dyDescent="0.3">
      <c r="A82" s="17"/>
      <c r="B82" s="23" t="s">
        <v>22</v>
      </c>
      <c r="C82" s="14" t="s">
        <v>23</v>
      </c>
      <c r="D82" s="15">
        <v>216</v>
      </c>
      <c r="E82" s="19">
        <v>70</v>
      </c>
      <c r="F82" s="20">
        <f t="shared" si="2"/>
        <v>15120</v>
      </c>
    </row>
    <row r="83" spans="1:6" x14ac:dyDescent="0.3">
      <c r="A83" s="21">
        <f>+A81+1</f>
        <v>33</v>
      </c>
      <c r="B83" s="23" t="s">
        <v>63</v>
      </c>
      <c r="C83" s="14"/>
      <c r="D83" s="15"/>
      <c r="E83" s="19"/>
      <c r="F83" s="20">
        <f t="shared" si="2"/>
        <v>0</v>
      </c>
    </row>
    <row r="84" spans="1:6" x14ac:dyDescent="0.3">
      <c r="A84" s="17"/>
      <c r="B84" s="23" t="s">
        <v>34</v>
      </c>
      <c r="C84" s="14" t="s">
        <v>4</v>
      </c>
      <c r="D84" s="15">
        <v>8</v>
      </c>
      <c r="E84" s="19">
        <v>250</v>
      </c>
      <c r="F84" s="20">
        <f t="shared" si="2"/>
        <v>2000</v>
      </c>
    </row>
    <row r="85" spans="1:6" x14ac:dyDescent="0.3">
      <c r="A85" s="21">
        <f>+A83+1</f>
        <v>34</v>
      </c>
      <c r="B85" s="42" t="s">
        <v>64</v>
      </c>
      <c r="D85" s="15"/>
      <c r="E85" s="44"/>
      <c r="F85" s="20">
        <f t="shared" si="2"/>
        <v>0</v>
      </c>
    </row>
    <row r="86" spans="1:6" x14ac:dyDescent="0.3">
      <c r="A86" s="45"/>
      <c r="B86" s="23" t="s">
        <v>22</v>
      </c>
      <c r="C86" s="14" t="s">
        <v>23</v>
      </c>
      <c r="D86" s="15">
        <v>28</v>
      </c>
      <c r="E86" s="46">
        <v>90</v>
      </c>
      <c r="F86" s="20">
        <f t="shared" si="2"/>
        <v>2520</v>
      </c>
    </row>
    <row r="87" spans="1:6" x14ac:dyDescent="0.25">
      <c r="A87" s="133" t="s">
        <v>65</v>
      </c>
      <c r="B87" s="133"/>
      <c r="C87" s="133"/>
      <c r="D87" s="133"/>
      <c r="E87" s="133"/>
      <c r="F87" s="35">
        <f>SUM(F74:F86)</f>
        <v>54400</v>
      </c>
    </row>
    <row r="88" spans="1:6" x14ac:dyDescent="0.3">
      <c r="A88" s="36" t="s">
        <v>66</v>
      </c>
      <c r="B88" s="37" t="s">
        <v>67</v>
      </c>
      <c r="C88" s="38"/>
      <c r="D88" s="39"/>
      <c r="E88" s="40"/>
      <c r="F88" s="41"/>
    </row>
    <row r="89" spans="1:6" x14ac:dyDescent="0.3">
      <c r="A89" s="34">
        <f>+A85+1</f>
        <v>35</v>
      </c>
      <c r="B89" s="13" t="s">
        <v>68</v>
      </c>
      <c r="C89" s="14"/>
      <c r="D89" s="47"/>
      <c r="E89" s="48"/>
      <c r="F89" s="20">
        <f t="shared" ref="F89:F96" si="3">+E89*D89</f>
        <v>0</v>
      </c>
    </row>
    <row r="90" spans="1:6" x14ac:dyDescent="0.3">
      <c r="A90" s="12"/>
      <c r="B90" s="23" t="s">
        <v>38</v>
      </c>
      <c r="C90" s="14" t="s">
        <v>39</v>
      </c>
      <c r="D90" s="15">
        <v>228</v>
      </c>
      <c r="E90" s="49">
        <v>140</v>
      </c>
      <c r="F90" s="20">
        <f t="shared" si="3"/>
        <v>31920</v>
      </c>
    </row>
    <row r="91" spans="1:6" x14ac:dyDescent="0.3">
      <c r="A91" s="34">
        <f>+A89+1</f>
        <v>36</v>
      </c>
      <c r="B91" s="13" t="s">
        <v>69</v>
      </c>
      <c r="C91" s="14"/>
      <c r="D91" s="15"/>
      <c r="E91" s="49"/>
      <c r="F91" s="20">
        <f t="shared" si="3"/>
        <v>0</v>
      </c>
    </row>
    <row r="92" spans="1:6" x14ac:dyDescent="0.3">
      <c r="A92" s="12"/>
      <c r="B92" s="23" t="s">
        <v>38</v>
      </c>
      <c r="C92" s="14" t="s">
        <v>39</v>
      </c>
      <c r="D92" s="15">
        <v>312</v>
      </c>
      <c r="E92" s="49">
        <v>140</v>
      </c>
      <c r="F92" s="20">
        <f t="shared" si="3"/>
        <v>43680</v>
      </c>
    </row>
    <row r="93" spans="1:6" x14ac:dyDescent="0.3">
      <c r="A93" s="34">
        <f>+A91+1</f>
        <v>37</v>
      </c>
      <c r="B93" s="13" t="s">
        <v>70</v>
      </c>
      <c r="C93" s="14"/>
      <c r="D93" s="15"/>
      <c r="E93" s="49"/>
      <c r="F93" s="20">
        <f t="shared" si="3"/>
        <v>0</v>
      </c>
    </row>
    <row r="94" spans="1:6" x14ac:dyDescent="0.3">
      <c r="A94" s="12"/>
      <c r="B94" s="23" t="s">
        <v>38</v>
      </c>
      <c r="C94" s="14" t="s">
        <v>39</v>
      </c>
      <c r="D94" s="15">
        <v>33</v>
      </c>
      <c r="E94" s="49">
        <v>140</v>
      </c>
      <c r="F94" s="20">
        <f t="shared" si="3"/>
        <v>4620</v>
      </c>
    </row>
    <row r="95" spans="1:6" x14ac:dyDescent="0.3">
      <c r="A95" s="34">
        <f>+A93+1</f>
        <v>38</v>
      </c>
      <c r="B95" s="13" t="s">
        <v>71</v>
      </c>
      <c r="C95" s="14"/>
      <c r="D95" s="15"/>
      <c r="E95" s="48"/>
      <c r="F95" s="20">
        <f t="shared" si="3"/>
        <v>0</v>
      </c>
    </row>
    <row r="96" spans="1:6" x14ac:dyDescent="0.3">
      <c r="A96" s="12"/>
      <c r="B96" s="23" t="s">
        <v>38</v>
      </c>
      <c r="C96" s="14" t="s">
        <v>39</v>
      </c>
      <c r="D96" s="15">
        <v>100</v>
      </c>
      <c r="E96" s="49">
        <v>140</v>
      </c>
      <c r="F96" s="20">
        <f t="shared" si="3"/>
        <v>14000</v>
      </c>
    </row>
    <row r="97" spans="1:6" x14ac:dyDescent="0.25">
      <c r="A97" s="133" t="s">
        <v>72</v>
      </c>
      <c r="B97" s="133"/>
      <c r="C97" s="133"/>
      <c r="D97" s="133"/>
      <c r="E97" s="133"/>
      <c r="F97" s="35">
        <f>SUM(F88:F92)</f>
        <v>75600</v>
      </c>
    </row>
    <row r="98" spans="1:6" x14ac:dyDescent="0.3">
      <c r="A98" s="36" t="s">
        <v>73</v>
      </c>
      <c r="B98" s="37" t="s">
        <v>74</v>
      </c>
      <c r="C98" s="38"/>
      <c r="D98" s="39"/>
      <c r="E98" s="40"/>
      <c r="F98" s="41"/>
    </row>
    <row r="99" spans="1:6" ht="15.75" x14ac:dyDescent="0.3">
      <c r="A99" s="17"/>
      <c r="B99" s="24" t="s">
        <v>75</v>
      </c>
      <c r="C99" s="50"/>
      <c r="D99" s="51"/>
      <c r="E99" s="16"/>
      <c r="F99" s="20">
        <f t="shared" ref="F99:F115" si="4">+E99*D99</f>
        <v>0</v>
      </c>
    </row>
    <row r="100" spans="1:6" x14ac:dyDescent="0.3">
      <c r="A100" s="34">
        <f>A95+1</f>
        <v>39</v>
      </c>
      <c r="B100" s="30" t="s">
        <v>76</v>
      </c>
      <c r="C100" s="50"/>
      <c r="D100" s="51"/>
      <c r="E100" s="16"/>
      <c r="F100" s="20">
        <f t="shared" si="4"/>
        <v>0</v>
      </c>
    </row>
    <row r="101" spans="1:6" x14ac:dyDescent="0.3">
      <c r="A101" s="17"/>
      <c r="B101" s="23" t="s">
        <v>38</v>
      </c>
      <c r="C101" s="14" t="s">
        <v>39</v>
      </c>
      <c r="D101" s="15">
        <v>44</v>
      </c>
      <c r="E101" s="19">
        <v>900</v>
      </c>
      <c r="F101" s="20">
        <f t="shared" si="4"/>
        <v>39600</v>
      </c>
    </row>
    <row r="102" spans="1:6" x14ac:dyDescent="0.3">
      <c r="A102" s="34">
        <f>+A100+1</f>
        <v>40</v>
      </c>
      <c r="B102" s="30" t="s">
        <v>77</v>
      </c>
      <c r="C102" s="50"/>
      <c r="D102" s="15"/>
      <c r="E102" s="19"/>
      <c r="F102" s="20">
        <f t="shared" si="4"/>
        <v>0</v>
      </c>
    </row>
    <row r="103" spans="1:6" x14ac:dyDescent="0.3">
      <c r="A103" s="17"/>
      <c r="B103" s="23" t="s">
        <v>38</v>
      </c>
      <c r="C103" s="14" t="s">
        <v>39</v>
      </c>
      <c r="D103" s="15">
        <v>11</v>
      </c>
      <c r="E103" s="19">
        <v>900</v>
      </c>
      <c r="F103" s="20">
        <f t="shared" si="4"/>
        <v>9900</v>
      </c>
    </row>
    <row r="104" spans="1:6" ht="15.75" x14ac:dyDescent="0.3">
      <c r="A104" s="17"/>
      <c r="B104" s="24" t="s">
        <v>78</v>
      </c>
      <c r="C104" s="50"/>
      <c r="D104" s="15"/>
      <c r="E104" s="19"/>
      <c r="F104" s="20">
        <f t="shared" si="4"/>
        <v>0</v>
      </c>
    </row>
    <row r="105" spans="1:6" x14ac:dyDescent="0.3">
      <c r="A105" s="34">
        <f>+A102+1</f>
        <v>41</v>
      </c>
      <c r="B105" s="30" t="s">
        <v>79</v>
      </c>
      <c r="C105" s="50"/>
      <c r="D105" s="15"/>
      <c r="E105" s="19"/>
      <c r="F105" s="20">
        <f t="shared" si="4"/>
        <v>0</v>
      </c>
    </row>
    <row r="106" spans="1:6" x14ac:dyDescent="0.3">
      <c r="A106" s="17"/>
      <c r="B106" s="23" t="s">
        <v>38</v>
      </c>
      <c r="C106" s="14" t="s">
        <v>39</v>
      </c>
      <c r="D106" s="15">
        <v>46</v>
      </c>
      <c r="E106" s="19">
        <v>900</v>
      </c>
      <c r="F106" s="20">
        <f t="shared" si="4"/>
        <v>41400</v>
      </c>
    </row>
    <row r="107" spans="1:6" ht="15.75" x14ac:dyDescent="0.3">
      <c r="A107" s="17"/>
      <c r="B107" s="24" t="s">
        <v>80</v>
      </c>
      <c r="C107" s="50"/>
      <c r="D107" s="15"/>
      <c r="E107" s="19"/>
      <c r="F107" s="20">
        <f t="shared" si="4"/>
        <v>0</v>
      </c>
    </row>
    <row r="108" spans="1:6" x14ac:dyDescent="0.3">
      <c r="A108" s="34">
        <f>+A105+1</f>
        <v>42</v>
      </c>
      <c r="B108" s="30" t="s">
        <v>81</v>
      </c>
      <c r="C108" s="50"/>
      <c r="D108" s="15"/>
      <c r="E108" s="19"/>
      <c r="F108" s="20">
        <f t="shared" si="4"/>
        <v>0</v>
      </c>
    </row>
    <row r="109" spans="1:6" x14ac:dyDescent="0.3">
      <c r="A109" s="17"/>
      <c r="B109" s="23" t="s">
        <v>38</v>
      </c>
      <c r="C109" s="14" t="s">
        <v>39</v>
      </c>
      <c r="D109" s="15">
        <v>27</v>
      </c>
      <c r="E109" s="19">
        <v>900</v>
      </c>
      <c r="F109" s="20">
        <f t="shared" si="4"/>
        <v>24300</v>
      </c>
    </row>
    <row r="110" spans="1:6" x14ac:dyDescent="0.3">
      <c r="A110" s="34">
        <f>+A108+1</f>
        <v>43</v>
      </c>
      <c r="B110" s="30" t="s">
        <v>82</v>
      </c>
      <c r="C110" s="50"/>
      <c r="D110" s="15"/>
      <c r="E110" s="19"/>
      <c r="F110" s="20">
        <f t="shared" si="4"/>
        <v>0</v>
      </c>
    </row>
    <row r="111" spans="1:6" x14ac:dyDescent="0.3">
      <c r="A111" s="17"/>
      <c r="B111" s="23" t="s">
        <v>38</v>
      </c>
      <c r="C111" s="14" t="s">
        <v>39</v>
      </c>
      <c r="D111" s="15">
        <v>46</v>
      </c>
      <c r="E111" s="19">
        <v>400</v>
      </c>
      <c r="F111" s="20">
        <f t="shared" si="4"/>
        <v>18400</v>
      </c>
    </row>
    <row r="112" spans="1:6" x14ac:dyDescent="0.3">
      <c r="A112" s="34">
        <f>+A110+1</f>
        <v>44</v>
      </c>
      <c r="B112" s="30" t="s">
        <v>83</v>
      </c>
      <c r="D112" s="15"/>
      <c r="E112" s="19"/>
      <c r="F112" s="20">
        <f t="shared" si="4"/>
        <v>0</v>
      </c>
    </row>
    <row r="113" spans="1:6" x14ac:dyDescent="0.3">
      <c r="A113" s="17"/>
      <c r="B113" s="23" t="s">
        <v>34</v>
      </c>
      <c r="C113" s="50" t="s">
        <v>4</v>
      </c>
      <c r="D113" s="15">
        <v>4</v>
      </c>
      <c r="E113" s="19">
        <v>600</v>
      </c>
      <c r="F113" s="20">
        <f t="shared" si="4"/>
        <v>2400</v>
      </c>
    </row>
    <row r="114" spans="1:6" x14ac:dyDescent="0.3">
      <c r="A114" s="34">
        <f>+A112+1</f>
        <v>45</v>
      </c>
      <c r="B114" s="13" t="s">
        <v>84</v>
      </c>
      <c r="C114" s="50"/>
      <c r="D114" s="15"/>
      <c r="E114" s="19"/>
      <c r="F114" s="20">
        <f t="shared" si="4"/>
        <v>0</v>
      </c>
    </row>
    <row r="115" spans="1:6" x14ac:dyDescent="0.3">
      <c r="A115" s="17"/>
      <c r="B115" s="23" t="s">
        <v>38</v>
      </c>
      <c r="C115" s="14" t="s">
        <v>39</v>
      </c>
      <c r="D115" s="15">
        <v>75</v>
      </c>
      <c r="E115" s="19">
        <v>120</v>
      </c>
      <c r="F115" s="20">
        <f t="shared" si="4"/>
        <v>9000</v>
      </c>
    </row>
    <row r="116" spans="1:6" x14ac:dyDescent="0.25">
      <c r="A116" s="134" t="s">
        <v>74</v>
      </c>
      <c r="B116" s="135"/>
      <c r="C116" s="135"/>
      <c r="D116" s="135"/>
      <c r="E116" s="136"/>
      <c r="F116" s="52">
        <f>SUM(F98:F115)</f>
        <v>145000</v>
      </c>
    </row>
    <row r="117" spans="1:6" x14ac:dyDescent="0.3">
      <c r="A117" s="2" t="s">
        <v>85</v>
      </c>
      <c r="B117" s="53" t="s">
        <v>86</v>
      </c>
      <c r="C117" s="4"/>
      <c r="D117" s="54"/>
      <c r="E117" s="6"/>
      <c r="F117" s="20"/>
    </row>
    <row r="118" spans="1:6" x14ac:dyDescent="0.3">
      <c r="A118" s="34">
        <f>A114+1</f>
        <v>46</v>
      </c>
      <c r="B118" s="23" t="s">
        <v>87</v>
      </c>
      <c r="C118" s="14"/>
      <c r="D118" s="55"/>
      <c r="E118" s="19"/>
      <c r="F118" s="20">
        <f t="shared" ref="F118:F135" si="5">+E118*D118</f>
        <v>0</v>
      </c>
    </row>
    <row r="119" spans="1:6" x14ac:dyDescent="0.3">
      <c r="A119" s="56"/>
      <c r="B119" s="23" t="s">
        <v>88</v>
      </c>
      <c r="C119" s="57" t="s">
        <v>89</v>
      </c>
      <c r="D119" s="15">
        <v>4</v>
      </c>
      <c r="E119" s="19">
        <v>1200</v>
      </c>
      <c r="F119" s="20">
        <f t="shared" si="5"/>
        <v>4800</v>
      </c>
    </row>
    <row r="120" spans="1:6" x14ac:dyDescent="0.3">
      <c r="A120" s="34">
        <f>+A118+1</f>
        <v>47</v>
      </c>
      <c r="B120" s="31" t="s">
        <v>90</v>
      </c>
      <c r="C120" s="14"/>
      <c r="D120" s="15"/>
      <c r="E120" s="19"/>
      <c r="F120" s="20">
        <f t="shared" si="5"/>
        <v>0</v>
      </c>
    </row>
    <row r="121" spans="1:6" x14ac:dyDescent="0.3">
      <c r="A121" s="56"/>
      <c r="B121" s="23" t="s">
        <v>34</v>
      </c>
      <c r="C121" s="57" t="s">
        <v>4</v>
      </c>
      <c r="D121" s="15">
        <v>4</v>
      </c>
      <c r="E121" s="19">
        <v>15000</v>
      </c>
      <c r="F121" s="20">
        <f t="shared" si="5"/>
        <v>60000</v>
      </c>
    </row>
    <row r="122" spans="1:6" ht="28.5" x14ac:dyDescent="0.3">
      <c r="A122" s="34">
        <f>A120+1</f>
        <v>48</v>
      </c>
      <c r="B122" s="13" t="s">
        <v>91</v>
      </c>
      <c r="C122" s="57"/>
      <c r="D122" s="15"/>
      <c r="E122" s="19"/>
      <c r="F122" s="20">
        <f t="shared" si="5"/>
        <v>0</v>
      </c>
    </row>
    <row r="123" spans="1:6" x14ac:dyDescent="0.3">
      <c r="A123" s="56"/>
      <c r="B123" s="23" t="s">
        <v>22</v>
      </c>
      <c r="C123" s="14" t="s">
        <v>23</v>
      </c>
      <c r="D123" s="15">
        <v>96</v>
      </c>
      <c r="E123" s="19">
        <v>100</v>
      </c>
      <c r="F123" s="20">
        <f t="shared" si="5"/>
        <v>9600</v>
      </c>
    </row>
    <row r="124" spans="1:6" x14ac:dyDescent="0.3">
      <c r="A124" s="34">
        <f>+A122+1</f>
        <v>49</v>
      </c>
      <c r="B124" s="13" t="s">
        <v>92</v>
      </c>
      <c r="C124" s="14"/>
      <c r="D124" s="15"/>
      <c r="E124" s="19"/>
      <c r="F124" s="20">
        <f t="shared" si="5"/>
        <v>0</v>
      </c>
    </row>
    <row r="125" spans="1:6" x14ac:dyDescent="0.3">
      <c r="A125" s="56"/>
      <c r="B125" s="23" t="s">
        <v>22</v>
      </c>
      <c r="C125" s="14" t="s">
        <v>93</v>
      </c>
      <c r="D125" s="15">
        <v>48</v>
      </c>
      <c r="E125" s="19">
        <v>120</v>
      </c>
      <c r="F125" s="20">
        <f t="shared" si="5"/>
        <v>5760</v>
      </c>
    </row>
    <row r="126" spans="1:6" x14ac:dyDescent="0.3">
      <c r="A126" s="34">
        <f>+A124+1</f>
        <v>50</v>
      </c>
      <c r="B126" s="13" t="s">
        <v>94</v>
      </c>
      <c r="C126" s="14"/>
      <c r="D126" s="15"/>
      <c r="E126" s="58"/>
      <c r="F126" s="20">
        <f t="shared" si="5"/>
        <v>0</v>
      </c>
    </row>
    <row r="127" spans="1:6" x14ac:dyDescent="0.3">
      <c r="A127" s="12"/>
      <c r="B127" s="28" t="s">
        <v>34</v>
      </c>
      <c r="C127" s="14" t="s">
        <v>4</v>
      </c>
      <c r="D127" s="15">
        <v>4</v>
      </c>
      <c r="E127" s="58">
        <v>180</v>
      </c>
      <c r="F127" s="20">
        <f t="shared" si="5"/>
        <v>720</v>
      </c>
    </row>
    <row r="128" spans="1:6" x14ac:dyDescent="0.3">
      <c r="A128" s="12">
        <f>+A126+1</f>
        <v>51</v>
      </c>
      <c r="B128" s="59" t="s">
        <v>64</v>
      </c>
      <c r="C128" s="14"/>
      <c r="D128" s="15"/>
      <c r="E128" s="19"/>
      <c r="F128" s="20">
        <f t="shared" si="5"/>
        <v>0</v>
      </c>
    </row>
    <row r="129" spans="1:6" x14ac:dyDescent="0.3">
      <c r="A129" s="12"/>
      <c r="B129" s="23" t="s">
        <v>22</v>
      </c>
      <c r="C129" s="14" t="s">
        <v>93</v>
      </c>
      <c r="D129" s="15">
        <v>20</v>
      </c>
      <c r="E129" s="19">
        <v>60</v>
      </c>
      <c r="F129" s="20">
        <f t="shared" si="5"/>
        <v>1200</v>
      </c>
    </row>
    <row r="130" spans="1:6" x14ac:dyDescent="0.3">
      <c r="A130" s="12">
        <f>A128+1</f>
        <v>52</v>
      </c>
      <c r="B130" s="13" t="s">
        <v>95</v>
      </c>
      <c r="C130" s="14"/>
      <c r="D130" s="15"/>
      <c r="E130" s="19"/>
      <c r="F130" s="20">
        <f t="shared" si="5"/>
        <v>0</v>
      </c>
    </row>
    <row r="131" spans="1:6" x14ac:dyDescent="0.3">
      <c r="A131" s="12"/>
      <c r="B131" s="23" t="s">
        <v>34</v>
      </c>
      <c r="C131" s="14" t="s">
        <v>4</v>
      </c>
      <c r="D131" s="15">
        <v>4</v>
      </c>
      <c r="E131" s="19">
        <v>200</v>
      </c>
      <c r="F131" s="20">
        <f t="shared" si="5"/>
        <v>800</v>
      </c>
    </row>
    <row r="132" spans="1:6" x14ac:dyDescent="0.3">
      <c r="A132" s="12">
        <f>+A130+1</f>
        <v>53</v>
      </c>
      <c r="B132" s="13" t="s">
        <v>96</v>
      </c>
      <c r="C132" s="14"/>
      <c r="D132" s="15"/>
      <c r="E132" s="19"/>
      <c r="F132" s="20">
        <f t="shared" si="5"/>
        <v>0</v>
      </c>
    </row>
    <row r="133" spans="1:6" x14ac:dyDescent="0.3">
      <c r="A133" s="12"/>
      <c r="B133" s="23" t="s">
        <v>34</v>
      </c>
      <c r="C133" s="14" t="s">
        <v>4</v>
      </c>
      <c r="D133" s="15">
        <v>8</v>
      </c>
      <c r="E133" s="19">
        <v>1200</v>
      </c>
      <c r="F133" s="20">
        <f t="shared" si="5"/>
        <v>9600</v>
      </c>
    </row>
    <row r="134" spans="1:6" x14ac:dyDescent="0.3">
      <c r="A134" s="12">
        <f>+A132+1</f>
        <v>54</v>
      </c>
      <c r="B134" s="60" t="s">
        <v>97</v>
      </c>
      <c r="C134" s="14"/>
      <c r="D134" s="15"/>
      <c r="E134" s="19"/>
      <c r="F134" s="20">
        <f t="shared" si="5"/>
        <v>0</v>
      </c>
    </row>
    <row r="135" spans="1:6" x14ac:dyDescent="0.3">
      <c r="A135" s="12"/>
      <c r="B135" s="23" t="s">
        <v>34</v>
      </c>
      <c r="C135" s="14" t="s">
        <v>4</v>
      </c>
      <c r="D135" s="15">
        <v>8</v>
      </c>
      <c r="E135" s="19">
        <v>800</v>
      </c>
      <c r="F135" s="20">
        <f t="shared" si="5"/>
        <v>6400</v>
      </c>
    </row>
    <row r="136" spans="1:6" x14ac:dyDescent="0.25">
      <c r="A136" s="101" t="s">
        <v>98</v>
      </c>
      <c r="B136" s="102"/>
      <c r="C136" s="102"/>
      <c r="D136" s="102"/>
      <c r="E136" s="102"/>
      <c r="F136" s="52">
        <f>SUM(F119:F135)</f>
        <v>98880</v>
      </c>
    </row>
    <row r="137" spans="1:6" x14ac:dyDescent="0.3">
      <c r="A137" s="2" t="s">
        <v>99</v>
      </c>
      <c r="B137" s="3" t="s">
        <v>100</v>
      </c>
      <c r="C137" s="4"/>
      <c r="D137" s="5"/>
      <c r="E137" s="6"/>
      <c r="F137" s="20"/>
    </row>
    <row r="138" spans="1:6" x14ac:dyDescent="0.3">
      <c r="A138" s="34">
        <f>A134+1</f>
        <v>55</v>
      </c>
      <c r="B138" s="13" t="s">
        <v>101</v>
      </c>
      <c r="C138" s="14"/>
      <c r="D138" s="61"/>
      <c r="E138" s="19"/>
      <c r="F138" s="20">
        <f t="shared" ref="F138:F164" si="6">+E138*D138</f>
        <v>0</v>
      </c>
    </row>
    <row r="139" spans="1:6" x14ac:dyDescent="0.3">
      <c r="A139" s="12"/>
      <c r="B139" s="23" t="s">
        <v>34</v>
      </c>
      <c r="C139" s="14" t="s">
        <v>4</v>
      </c>
      <c r="D139" s="15">
        <v>4</v>
      </c>
      <c r="E139" s="19">
        <v>700</v>
      </c>
      <c r="F139" s="20">
        <f t="shared" si="6"/>
        <v>2800</v>
      </c>
    </row>
    <row r="140" spans="1:6" x14ac:dyDescent="0.3">
      <c r="A140" s="1"/>
      <c r="B140" s="62" t="s">
        <v>102</v>
      </c>
      <c r="C140" s="14"/>
      <c r="D140" s="15"/>
      <c r="E140" s="19"/>
      <c r="F140" s="20">
        <f t="shared" si="6"/>
        <v>0</v>
      </c>
    </row>
    <row r="141" spans="1:6" x14ac:dyDescent="0.3">
      <c r="A141" s="12">
        <f>+A138+1</f>
        <v>56</v>
      </c>
      <c r="B141" s="28" t="s">
        <v>103</v>
      </c>
      <c r="C141" s="14"/>
      <c r="D141" s="15"/>
      <c r="E141" s="19"/>
      <c r="F141" s="20">
        <f t="shared" si="6"/>
        <v>0</v>
      </c>
    </row>
    <row r="142" spans="1:6" x14ac:dyDescent="0.3">
      <c r="A142" s="1"/>
      <c r="B142" s="23" t="s">
        <v>22</v>
      </c>
      <c r="C142" s="14" t="s">
        <v>23</v>
      </c>
      <c r="D142" s="15">
        <v>80</v>
      </c>
      <c r="E142" s="19">
        <v>150</v>
      </c>
      <c r="F142" s="20">
        <f t="shared" si="6"/>
        <v>12000</v>
      </c>
    </row>
    <row r="143" spans="1:6" x14ac:dyDescent="0.3">
      <c r="A143" s="12">
        <f>+A141+1</f>
        <v>57</v>
      </c>
      <c r="B143" s="23" t="s">
        <v>104</v>
      </c>
      <c r="C143" s="14"/>
      <c r="D143" s="15"/>
      <c r="E143" s="19"/>
      <c r="F143" s="20">
        <f t="shared" si="6"/>
        <v>0</v>
      </c>
    </row>
    <row r="144" spans="1:6" x14ac:dyDescent="0.3">
      <c r="A144" s="12"/>
      <c r="B144" s="23" t="s">
        <v>22</v>
      </c>
      <c r="C144" s="14" t="s">
        <v>23</v>
      </c>
      <c r="D144" s="15">
        <v>60</v>
      </c>
      <c r="E144" s="19">
        <v>90</v>
      </c>
      <c r="F144" s="20">
        <f t="shared" si="6"/>
        <v>5400</v>
      </c>
    </row>
    <row r="145" spans="1:6" x14ac:dyDescent="0.3">
      <c r="A145" s="12">
        <f>+A143+1</f>
        <v>58</v>
      </c>
      <c r="B145" s="23" t="s">
        <v>105</v>
      </c>
      <c r="C145" s="14"/>
      <c r="D145" s="15"/>
      <c r="E145" s="19"/>
      <c r="F145" s="20">
        <f t="shared" si="6"/>
        <v>0</v>
      </c>
    </row>
    <row r="146" spans="1:6" x14ac:dyDescent="0.3">
      <c r="A146" s="12"/>
      <c r="B146" s="23" t="s">
        <v>34</v>
      </c>
      <c r="C146" s="14" t="s">
        <v>4</v>
      </c>
      <c r="D146" s="15">
        <v>8</v>
      </c>
      <c r="E146" s="19">
        <v>350</v>
      </c>
      <c r="F146" s="20">
        <f t="shared" si="6"/>
        <v>2800</v>
      </c>
    </row>
    <row r="147" spans="1:6" x14ac:dyDescent="0.3">
      <c r="A147" s="12"/>
      <c r="B147" s="62" t="s">
        <v>106</v>
      </c>
      <c r="C147" s="14"/>
      <c r="D147" s="15"/>
      <c r="E147" s="19"/>
      <c r="F147" s="20">
        <f t="shared" si="6"/>
        <v>0</v>
      </c>
    </row>
    <row r="148" spans="1:6" x14ac:dyDescent="0.3">
      <c r="A148" s="12">
        <f>A145+1</f>
        <v>59</v>
      </c>
      <c r="B148" s="13" t="s">
        <v>107</v>
      </c>
      <c r="C148" s="14"/>
      <c r="D148" s="15"/>
      <c r="E148" s="19"/>
      <c r="F148" s="20">
        <f t="shared" si="6"/>
        <v>0</v>
      </c>
    </row>
    <row r="149" spans="1:6" x14ac:dyDescent="0.3">
      <c r="A149" s="12"/>
      <c r="B149" s="23" t="s">
        <v>34</v>
      </c>
      <c r="C149" s="14" t="s">
        <v>4</v>
      </c>
      <c r="D149" s="15">
        <v>4</v>
      </c>
      <c r="E149" s="19">
        <v>120</v>
      </c>
      <c r="F149" s="20">
        <f t="shared" si="6"/>
        <v>480</v>
      </c>
    </row>
    <row r="150" spans="1:6" x14ac:dyDescent="0.3">
      <c r="A150" s="12">
        <f t="shared" ref="A150:A154" si="7">+A148+1</f>
        <v>60</v>
      </c>
      <c r="B150" s="13" t="s">
        <v>108</v>
      </c>
      <c r="C150" s="14"/>
      <c r="D150" s="15"/>
      <c r="E150" s="19"/>
      <c r="F150" s="20">
        <f t="shared" si="6"/>
        <v>0</v>
      </c>
    </row>
    <row r="151" spans="1:6" x14ac:dyDescent="0.3">
      <c r="A151" s="12"/>
      <c r="B151" s="23" t="s">
        <v>34</v>
      </c>
      <c r="C151" s="14" t="s">
        <v>4</v>
      </c>
      <c r="D151" s="15">
        <v>4</v>
      </c>
      <c r="E151" s="19">
        <v>150</v>
      </c>
      <c r="F151" s="20">
        <f t="shared" si="6"/>
        <v>600</v>
      </c>
    </row>
    <row r="152" spans="1:6" x14ac:dyDescent="0.3">
      <c r="A152" s="12">
        <f>+A150+1</f>
        <v>61</v>
      </c>
      <c r="B152" s="13" t="s">
        <v>109</v>
      </c>
      <c r="C152" s="14"/>
      <c r="D152" s="15"/>
      <c r="E152" s="19"/>
      <c r="F152" s="20">
        <f t="shared" si="6"/>
        <v>0</v>
      </c>
    </row>
    <row r="153" spans="1:6" x14ac:dyDescent="0.3">
      <c r="A153" s="12"/>
      <c r="B153" s="23" t="s">
        <v>34</v>
      </c>
      <c r="C153" s="14" t="s">
        <v>4</v>
      </c>
      <c r="D153" s="15">
        <v>16</v>
      </c>
      <c r="E153" s="19">
        <v>80</v>
      </c>
      <c r="F153" s="20">
        <f t="shared" si="6"/>
        <v>1280</v>
      </c>
    </row>
    <row r="154" spans="1:6" x14ac:dyDescent="0.3">
      <c r="A154" s="12">
        <f t="shared" si="7"/>
        <v>62</v>
      </c>
      <c r="B154" s="13" t="s">
        <v>110</v>
      </c>
      <c r="C154" s="14"/>
      <c r="D154" s="15"/>
      <c r="E154" s="19"/>
      <c r="F154" s="20">
        <f t="shared" si="6"/>
        <v>0</v>
      </c>
    </row>
    <row r="155" spans="1:6" x14ac:dyDescent="0.3">
      <c r="A155" s="12"/>
      <c r="B155" s="23" t="s">
        <v>34</v>
      </c>
      <c r="C155" s="14" t="s">
        <v>4</v>
      </c>
      <c r="D155" s="15">
        <v>4</v>
      </c>
      <c r="E155" s="19">
        <v>200</v>
      </c>
      <c r="F155" s="20">
        <f t="shared" si="6"/>
        <v>800</v>
      </c>
    </row>
    <row r="156" spans="1:6" x14ac:dyDescent="0.3">
      <c r="A156" s="12">
        <f>A154+1</f>
        <v>63</v>
      </c>
      <c r="B156" s="59" t="s">
        <v>111</v>
      </c>
      <c r="C156" s="14"/>
      <c r="D156" s="15"/>
      <c r="E156" s="19"/>
      <c r="F156" s="20">
        <f t="shared" si="6"/>
        <v>0</v>
      </c>
    </row>
    <row r="157" spans="1:6" x14ac:dyDescent="0.3">
      <c r="A157" s="12"/>
      <c r="B157" s="28" t="s">
        <v>34</v>
      </c>
      <c r="C157" s="14" t="s">
        <v>4</v>
      </c>
      <c r="D157" s="15">
        <v>8</v>
      </c>
      <c r="E157" s="19">
        <v>150</v>
      </c>
      <c r="F157" s="20">
        <f t="shared" si="6"/>
        <v>1200</v>
      </c>
    </row>
    <row r="158" spans="1:6" x14ac:dyDescent="0.3">
      <c r="A158" s="12"/>
      <c r="B158" s="62" t="s">
        <v>112</v>
      </c>
      <c r="C158" s="14"/>
      <c r="D158" s="15"/>
      <c r="E158" s="19"/>
      <c r="F158" s="20">
        <f t="shared" si="6"/>
        <v>0</v>
      </c>
    </row>
    <row r="159" spans="1:6" x14ac:dyDescent="0.3">
      <c r="A159" s="12">
        <f>A156+1</f>
        <v>64</v>
      </c>
      <c r="B159" s="23" t="s">
        <v>113</v>
      </c>
      <c r="C159" s="14"/>
      <c r="D159" s="15"/>
      <c r="E159" s="19"/>
      <c r="F159" s="20">
        <f t="shared" si="6"/>
        <v>0</v>
      </c>
    </row>
    <row r="160" spans="1:6" x14ac:dyDescent="0.3">
      <c r="A160" s="12"/>
      <c r="B160" s="23" t="s">
        <v>34</v>
      </c>
      <c r="C160" s="14" t="s">
        <v>4</v>
      </c>
      <c r="D160" s="15">
        <v>24</v>
      </c>
      <c r="E160" s="19">
        <v>250</v>
      </c>
      <c r="F160" s="20">
        <f t="shared" si="6"/>
        <v>6000</v>
      </c>
    </row>
    <row r="161" spans="1:7" x14ac:dyDescent="0.3">
      <c r="A161" s="12">
        <f>+A159+1</f>
        <v>65</v>
      </c>
      <c r="B161" s="13" t="s">
        <v>114</v>
      </c>
      <c r="C161" s="14"/>
      <c r="D161" s="15"/>
      <c r="E161" s="19"/>
      <c r="F161" s="20">
        <f t="shared" si="6"/>
        <v>0</v>
      </c>
    </row>
    <row r="162" spans="1:7" x14ac:dyDescent="0.3">
      <c r="A162" s="12"/>
      <c r="B162" s="23" t="s">
        <v>34</v>
      </c>
      <c r="C162" s="14" t="s">
        <v>4</v>
      </c>
      <c r="D162" s="15">
        <v>22</v>
      </c>
      <c r="E162" s="19">
        <v>160</v>
      </c>
      <c r="F162" s="20">
        <f t="shared" si="6"/>
        <v>3520</v>
      </c>
    </row>
    <row r="163" spans="1:7" x14ac:dyDescent="0.3">
      <c r="A163" s="12">
        <f>A161+1</f>
        <v>66</v>
      </c>
      <c r="B163" s="28" t="s">
        <v>115</v>
      </c>
      <c r="C163" s="63"/>
      <c r="D163" s="15"/>
      <c r="E163" s="19"/>
      <c r="F163" s="20">
        <f t="shared" si="6"/>
        <v>0</v>
      </c>
    </row>
    <row r="164" spans="1:7" x14ac:dyDescent="0.3">
      <c r="A164" s="12"/>
      <c r="B164" s="18" t="s">
        <v>116</v>
      </c>
      <c r="C164" s="14" t="s">
        <v>4</v>
      </c>
      <c r="D164" s="15">
        <v>4</v>
      </c>
      <c r="E164" s="19">
        <v>250</v>
      </c>
      <c r="F164" s="20">
        <f t="shared" si="6"/>
        <v>1000</v>
      </c>
    </row>
    <row r="165" spans="1:7" x14ac:dyDescent="0.25">
      <c r="A165" s="101" t="s">
        <v>117</v>
      </c>
      <c r="B165" s="102"/>
      <c r="C165" s="102"/>
      <c r="D165" s="102"/>
      <c r="E165" s="102"/>
      <c r="F165" s="52">
        <f>SUM(F137:F164)</f>
        <v>37880</v>
      </c>
    </row>
    <row r="166" spans="1:7" s="27" customFormat="1" x14ac:dyDescent="0.3">
      <c r="A166" s="2" t="s">
        <v>118</v>
      </c>
      <c r="B166" s="3" t="s">
        <v>119</v>
      </c>
      <c r="C166" s="4"/>
      <c r="D166" s="5"/>
      <c r="E166" s="6"/>
      <c r="F166" s="20"/>
      <c r="G166" s="1"/>
    </row>
    <row r="167" spans="1:7" s="27" customFormat="1" x14ac:dyDescent="0.3">
      <c r="A167" s="12">
        <f>A163+1</f>
        <v>67</v>
      </c>
      <c r="B167" s="23" t="s">
        <v>120</v>
      </c>
      <c r="C167" s="14"/>
      <c r="D167" s="61"/>
      <c r="E167" s="16"/>
      <c r="F167" s="20">
        <f t="shared" ref="F167:F172" si="8">+E167*D167</f>
        <v>0</v>
      </c>
      <c r="G167" s="1"/>
    </row>
    <row r="168" spans="1:7" s="27" customFormat="1" x14ac:dyDescent="0.3">
      <c r="A168" s="17"/>
      <c r="B168" s="23" t="s">
        <v>38</v>
      </c>
      <c r="C168" s="14" t="s">
        <v>39</v>
      </c>
      <c r="D168" s="15">
        <v>630</v>
      </c>
      <c r="E168" s="19">
        <v>30</v>
      </c>
      <c r="F168" s="20">
        <f t="shared" si="8"/>
        <v>18900</v>
      </c>
      <c r="G168" s="1"/>
    </row>
    <row r="169" spans="1:7" s="27" customFormat="1" x14ac:dyDescent="0.3">
      <c r="A169" s="12">
        <f>+A167+1</f>
        <v>68</v>
      </c>
      <c r="B169" s="23" t="s">
        <v>121</v>
      </c>
      <c r="C169" s="14"/>
      <c r="D169" s="15"/>
      <c r="E169" s="19"/>
      <c r="F169" s="20">
        <f t="shared" si="8"/>
        <v>0</v>
      </c>
      <c r="G169" s="1"/>
    </row>
    <row r="170" spans="1:7" s="27" customFormat="1" x14ac:dyDescent="0.3">
      <c r="A170" s="17"/>
      <c r="B170" s="23" t="s">
        <v>38</v>
      </c>
      <c r="C170" s="14" t="s">
        <v>39</v>
      </c>
      <c r="D170" s="15">
        <v>680</v>
      </c>
      <c r="E170" s="19">
        <v>30</v>
      </c>
      <c r="F170" s="20">
        <f t="shared" si="8"/>
        <v>20400</v>
      </c>
      <c r="G170" s="1"/>
    </row>
    <row r="171" spans="1:7" s="27" customFormat="1" x14ac:dyDescent="0.3">
      <c r="A171" s="12">
        <f>+A169+1</f>
        <v>69</v>
      </c>
      <c r="B171" s="23" t="s">
        <v>122</v>
      </c>
      <c r="C171" s="14"/>
      <c r="D171" s="15"/>
      <c r="E171" s="19"/>
      <c r="F171" s="20">
        <f t="shared" si="8"/>
        <v>0</v>
      </c>
      <c r="G171" s="1"/>
    </row>
    <row r="172" spans="1:7" s="27" customFormat="1" x14ac:dyDescent="0.3">
      <c r="A172" s="17"/>
      <c r="B172" s="23" t="s">
        <v>38</v>
      </c>
      <c r="C172" s="14" t="s">
        <v>39</v>
      </c>
      <c r="D172" s="15">
        <v>70</v>
      </c>
      <c r="E172" s="19">
        <v>30</v>
      </c>
      <c r="F172" s="20">
        <f t="shared" si="8"/>
        <v>2100</v>
      </c>
      <c r="G172" s="1"/>
    </row>
    <row r="173" spans="1:7" s="27" customFormat="1" x14ac:dyDescent="0.25">
      <c r="A173" s="101" t="s">
        <v>123</v>
      </c>
      <c r="B173" s="102"/>
      <c r="C173" s="102"/>
      <c r="D173" s="102"/>
      <c r="E173" s="102"/>
      <c r="F173" s="52">
        <f>SUM(F166:F172)</f>
        <v>41400</v>
      </c>
      <c r="G173" s="1"/>
    </row>
    <row r="174" spans="1:7" s="27" customFormat="1" x14ac:dyDescent="0.3">
      <c r="A174" s="2" t="s">
        <v>124</v>
      </c>
      <c r="B174" s="3" t="s">
        <v>125</v>
      </c>
      <c r="C174" s="4"/>
      <c r="D174" s="5"/>
      <c r="E174" s="6"/>
      <c r="F174" s="20"/>
      <c r="G174" s="1"/>
    </row>
    <row r="175" spans="1:7" s="65" customFormat="1" x14ac:dyDescent="0.3">
      <c r="A175" s="12">
        <f>A171+1</f>
        <v>70</v>
      </c>
      <c r="B175" s="23" t="s">
        <v>126</v>
      </c>
      <c r="C175" s="14"/>
      <c r="D175" s="15"/>
      <c r="E175" s="64"/>
      <c r="F175" s="20"/>
      <c r="G175" s="1"/>
    </row>
    <row r="176" spans="1:7" s="27" customFormat="1" x14ac:dyDescent="0.3">
      <c r="A176" s="17"/>
      <c r="B176" s="23" t="s">
        <v>38</v>
      </c>
      <c r="C176" s="14" t="s">
        <v>39</v>
      </c>
      <c r="D176" s="15">
        <v>112</v>
      </c>
      <c r="E176" s="64">
        <v>140</v>
      </c>
      <c r="F176" s="20">
        <f>+E176*D176</f>
        <v>15680</v>
      </c>
      <c r="G176" s="1"/>
    </row>
    <row r="177" spans="1:7" s="27" customFormat="1" x14ac:dyDescent="0.25">
      <c r="A177" s="101" t="s">
        <v>127</v>
      </c>
      <c r="B177" s="102"/>
      <c r="C177" s="102"/>
      <c r="D177" s="102"/>
      <c r="E177" s="102"/>
      <c r="F177" s="52">
        <f>SUM(F176)</f>
        <v>15680</v>
      </c>
      <c r="G177" s="1"/>
    </row>
    <row r="178" spans="1:7" s="65" customFormat="1" x14ac:dyDescent="0.3">
      <c r="A178" s="66"/>
      <c r="B178" s="67"/>
      <c r="C178" s="68"/>
      <c r="D178" s="69"/>
      <c r="E178" s="64"/>
      <c r="F178" s="70"/>
    </row>
    <row r="179" spans="1:7" ht="15.75" x14ac:dyDescent="0.35">
      <c r="E179" s="72"/>
      <c r="F179" s="73"/>
    </row>
    <row r="180" spans="1:7" x14ac:dyDescent="0.25">
      <c r="B180" s="103" t="s">
        <v>128</v>
      </c>
      <c r="C180" s="104"/>
      <c r="D180" s="107"/>
      <c r="E180" s="107"/>
      <c r="F180" s="107"/>
    </row>
    <row r="181" spans="1:7" x14ac:dyDescent="0.25">
      <c r="B181" s="105"/>
      <c r="C181" s="106"/>
      <c r="D181" s="108"/>
      <c r="E181" s="108"/>
      <c r="F181" s="108"/>
    </row>
    <row r="182" spans="1:7" x14ac:dyDescent="0.3">
      <c r="B182" s="109" t="s">
        <v>129</v>
      </c>
      <c r="C182" s="110"/>
      <c r="D182" s="74"/>
      <c r="E182" s="75"/>
      <c r="F182" s="76">
        <f>F73</f>
        <v>611274</v>
      </c>
    </row>
    <row r="183" spans="1:7" x14ac:dyDescent="0.3">
      <c r="B183" s="111" t="s">
        <v>130</v>
      </c>
      <c r="C183" s="112"/>
      <c r="D183" s="77"/>
      <c r="E183" s="78"/>
      <c r="F183" s="79">
        <f>F87</f>
        <v>54400</v>
      </c>
    </row>
    <row r="184" spans="1:7" x14ac:dyDescent="0.3">
      <c r="B184" s="111" t="s">
        <v>131</v>
      </c>
      <c r="C184" s="112"/>
      <c r="D184" s="77"/>
      <c r="E184" s="78"/>
      <c r="F184" s="79">
        <f>F97</f>
        <v>75600</v>
      </c>
    </row>
    <row r="185" spans="1:7" x14ac:dyDescent="0.3">
      <c r="B185" s="111" t="s">
        <v>132</v>
      </c>
      <c r="C185" s="112"/>
      <c r="D185" s="77"/>
      <c r="E185" s="78"/>
      <c r="F185" s="79">
        <f>F116</f>
        <v>145000</v>
      </c>
    </row>
    <row r="186" spans="1:7" x14ac:dyDescent="0.3">
      <c r="A186" s="80"/>
      <c r="B186" s="80" t="s">
        <v>133</v>
      </c>
      <c r="C186" s="1"/>
      <c r="D186" s="1"/>
      <c r="E186" s="1"/>
      <c r="F186" s="79">
        <f>+F136</f>
        <v>98880</v>
      </c>
    </row>
    <row r="187" spans="1:7" x14ac:dyDescent="0.3">
      <c r="B187" s="111" t="s">
        <v>134</v>
      </c>
      <c r="C187" s="112"/>
      <c r="D187" s="77"/>
      <c r="E187" s="78"/>
      <c r="F187" s="79">
        <f>F165</f>
        <v>37880</v>
      </c>
    </row>
    <row r="188" spans="1:7" x14ac:dyDescent="0.3">
      <c r="B188" s="111" t="s">
        <v>135</v>
      </c>
      <c r="C188" s="112"/>
      <c r="D188" s="77"/>
      <c r="E188" s="78"/>
      <c r="F188" s="79">
        <f>F173</f>
        <v>41400</v>
      </c>
    </row>
    <row r="189" spans="1:7" x14ac:dyDescent="0.3">
      <c r="B189" s="81" t="s">
        <v>136</v>
      </c>
      <c r="C189" s="27"/>
      <c r="D189" s="77"/>
      <c r="E189" s="78"/>
      <c r="F189" s="79">
        <f>F177</f>
        <v>15680</v>
      </c>
    </row>
    <row r="190" spans="1:7" x14ac:dyDescent="0.25">
      <c r="B190" s="84" t="s">
        <v>137</v>
      </c>
      <c r="C190" s="85"/>
      <c r="D190" s="86">
        <f>SUM(F182:F189)</f>
        <v>1080114</v>
      </c>
      <c r="E190" s="86"/>
      <c r="F190" s="87"/>
    </row>
    <row r="191" spans="1:7" x14ac:dyDescent="0.25">
      <c r="B191" s="84" t="s">
        <v>138</v>
      </c>
      <c r="C191" s="85"/>
      <c r="D191" s="86">
        <f>D190*20%</f>
        <v>216022.80000000002</v>
      </c>
      <c r="E191" s="86"/>
      <c r="F191" s="87"/>
    </row>
    <row r="192" spans="1:7" x14ac:dyDescent="0.25">
      <c r="B192" s="84" t="s">
        <v>139</v>
      </c>
      <c r="C192" s="88"/>
      <c r="D192" s="86">
        <f>D190+D191</f>
        <v>1296136.8</v>
      </c>
      <c r="E192" s="86"/>
      <c r="F192" s="87"/>
    </row>
    <row r="193" spans="2:8" x14ac:dyDescent="0.25">
      <c r="B193" s="98" t="s">
        <v>140</v>
      </c>
      <c r="C193" s="98"/>
      <c r="D193" s="89"/>
      <c r="E193" s="90"/>
      <c r="F193" s="91"/>
      <c r="H193" s="83"/>
    </row>
    <row r="194" spans="2:8" x14ac:dyDescent="0.25">
      <c r="B194" s="98" t="s">
        <v>141</v>
      </c>
      <c r="C194" s="98"/>
      <c r="D194" s="95"/>
      <c r="E194" s="96"/>
      <c r="F194" s="97"/>
    </row>
    <row r="195" spans="2:8" x14ac:dyDescent="0.25">
      <c r="B195" s="98" t="s">
        <v>142</v>
      </c>
      <c r="C195" s="98"/>
      <c r="D195" s="89"/>
      <c r="E195" s="90"/>
      <c r="F195" s="91"/>
    </row>
    <row r="196" spans="2:8" x14ac:dyDescent="0.25">
      <c r="B196" s="98" t="s">
        <v>138</v>
      </c>
      <c r="C196" s="98"/>
      <c r="D196" s="92"/>
      <c r="E196" s="93"/>
      <c r="F196" s="94"/>
    </row>
    <row r="197" spans="2:8" x14ac:dyDescent="0.25">
      <c r="B197" s="99" t="s">
        <v>139</v>
      </c>
      <c r="C197" s="100"/>
      <c r="D197" s="89"/>
      <c r="E197" s="90"/>
      <c r="F197" s="91"/>
    </row>
  </sheetData>
  <mergeCells count="42">
    <mergeCell ref="A165:E165"/>
    <mergeCell ref="A1:F1"/>
    <mergeCell ref="A2:F2"/>
    <mergeCell ref="A3:F3"/>
    <mergeCell ref="A4:F4"/>
    <mergeCell ref="A5:A6"/>
    <mergeCell ref="B5:B6"/>
    <mergeCell ref="C5:C6"/>
    <mergeCell ref="D5:D6"/>
    <mergeCell ref="E5:E6"/>
    <mergeCell ref="F5:F6"/>
    <mergeCell ref="A73:E73"/>
    <mergeCell ref="A87:E87"/>
    <mergeCell ref="A97:E97"/>
    <mergeCell ref="A116:E116"/>
    <mergeCell ref="A136:E136"/>
    <mergeCell ref="D190:F190"/>
    <mergeCell ref="A173:E173"/>
    <mergeCell ref="A177:E177"/>
    <mergeCell ref="B180:C181"/>
    <mergeCell ref="D180:F181"/>
    <mergeCell ref="B182:C182"/>
    <mergeCell ref="B183:C183"/>
    <mergeCell ref="B184:C184"/>
    <mergeCell ref="B185:C185"/>
    <mergeCell ref="B187:C187"/>
    <mergeCell ref="B188:C188"/>
    <mergeCell ref="B190:C190"/>
    <mergeCell ref="B191:C191"/>
    <mergeCell ref="D191:F191"/>
    <mergeCell ref="B192:C192"/>
    <mergeCell ref="D192:F192"/>
    <mergeCell ref="D197:F197"/>
    <mergeCell ref="D196:F196"/>
    <mergeCell ref="D195:F195"/>
    <mergeCell ref="D194:F194"/>
    <mergeCell ref="D193:F193"/>
    <mergeCell ref="B193:C193"/>
    <mergeCell ref="B194:C194"/>
    <mergeCell ref="B195:C195"/>
    <mergeCell ref="B196:C196"/>
    <mergeCell ref="B197:C197"/>
  </mergeCells>
  <conditionalFormatting sqref="B18 B5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3" manualBreakCount="3">
    <brk id="52" max="5" man="1"/>
    <brk id="116" max="5" man="1"/>
    <brk id="177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 117</vt:lpstr>
      <vt:lpstr>'BPDE AO 117'!Zone_d_impression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2026-09-14T08:31:26Z</cp:lastPrinted>
  <dcterms:created xsi:type="dcterms:W3CDTF">2025-10-15T13:59:11Z</dcterms:created>
  <dcterms:modified xsi:type="dcterms:W3CDTF">2026-10-14T17:35:01Z</dcterms:modified>
</cp:coreProperties>
</file>