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XERCICE 2026\DAO ORMVAO EX 2026\DAO-89-2026-OR-OZ-SE\"/>
    </mc:Choice>
  </mc:AlternateContent>
  <bookViews>
    <workbookView xWindow="-120" yWindow="-120" windowWidth="29040" windowHeight="15720"/>
  </bookViews>
  <sheets>
    <sheet name="bb" sheetId="1" r:id="rId1"/>
  </sheets>
  <definedNames>
    <definedName name="_xlnm._FilterDatabase" localSheetId="0" hidden="1">bb!$A$11:$H$40</definedName>
    <definedName name="Pint_Titles" localSheetId="0">#N/A</definedName>
    <definedName name="Prix">#N/A</definedName>
    <definedName name="Qté">#N/A</definedName>
    <definedName name="_xlnm.Print_Area" localSheetId="0">bb!$A$1:$F$40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1" l="1"/>
  <c r="F34" i="1"/>
  <c r="F31" i="1"/>
  <c r="F32" i="1" s="1"/>
  <c r="F28" i="1"/>
  <c r="F27" i="1"/>
  <c r="F22" i="1"/>
  <c r="F23" i="1"/>
  <c r="F21" i="1"/>
  <c r="F16" i="1"/>
  <c r="F19" i="1"/>
  <c r="F15" i="1"/>
  <c r="F36" i="1" l="1"/>
  <c r="F29" i="1"/>
  <c r="D18" i="1" l="1"/>
  <c r="F18" i="1" s="1"/>
  <c r="D24" i="1"/>
  <c r="F24" i="1" s="1"/>
  <c r="D17" i="1"/>
  <c r="F17" i="1" s="1"/>
  <c r="F25" i="1" l="1"/>
  <c r="A16" i="1"/>
  <c r="F38" i="1" l="1"/>
  <c r="A17" i="1"/>
  <c r="F39" i="1" l="1"/>
  <c r="F40" i="1" s="1"/>
  <c r="A18" i="1"/>
  <c r="A19" i="1" s="1"/>
  <c r="A21" i="1" s="1"/>
  <c r="A22" i="1" l="1"/>
  <c r="A23" i="1" s="1"/>
  <c r="A24" i="1" s="1"/>
  <c r="A27" i="1" s="1"/>
  <c r="A28" i="1" l="1"/>
  <c r="A31" i="1" s="1"/>
  <c r="A34" i="1" l="1"/>
  <c r="A35" i="1" s="1"/>
</calcChain>
</file>

<file path=xl/sharedStrings.xml><?xml version="1.0" encoding="utf-8"?>
<sst xmlns="http://schemas.openxmlformats.org/spreadsheetml/2006/main" count="52" uniqueCount="44">
  <si>
    <t>Quantité</t>
  </si>
  <si>
    <t>Désignations des prestations</t>
  </si>
  <si>
    <t>Unité  de mesure ou de compte</t>
  </si>
  <si>
    <t xml:space="preserve">Total en chiffres </t>
  </si>
  <si>
    <t xml:space="preserve">TOTAL  T.T.C </t>
  </si>
  <si>
    <t>TOTAL  HORS T.V.A</t>
  </si>
  <si>
    <t xml:space="preserve">TOTAL T.V.A (Taux=20%)  </t>
  </si>
  <si>
    <t>N°
du prix</t>
  </si>
  <si>
    <t>Prix unitaire en Dhs (Hors TVA) En chiffres.</t>
  </si>
  <si>
    <t>5 = 3x4</t>
  </si>
  <si>
    <t>Récapitulation :</t>
  </si>
  <si>
    <t xml:space="preserve"> kg </t>
  </si>
  <si>
    <t>FOUILLES EN PLEINE MASSE DANS TOUT TERRAIN Y/C ROCHERS</t>
  </si>
  <si>
    <t>FOUILLES EN PUITS, TRANCHÉES OU EN RIGOLES DANS TOUT TERRAIN Y/C ROCHERS</t>
  </si>
  <si>
    <t>APPORT ET MISE EN PLACE DE TOUT VENANT COMPACTÉ</t>
  </si>
  <si>
    <t>U</t>
  </si>
  <si>
    <t>MISE EN REMBLAIS OU ÉVACUATION AUX DÉCHARGES PUBLIQUES</t>
  </si>
  <si>
    <t>BÉTON DE PROPRETÉ</t>
  </si>
  <si>
    <t>B - TRAVAUX EN FONDATIONS</t>
  </si>
  <si>
    <t>GROS BÉTON EN FONDATIONS</t>
  </si>
  <si>
    <t xml:space="preserve">BÉTON POUR BÉTON ARMÉ EN FONDATIONS POUR TOUT OUVRAGE </t>
  </si>
  <si>
    <t>ARMATURES EN ACIER HA POUR BÉTON ARMÉ EN FONDATIONS</t>
  </si>
  <si>
    <t>I - GROS-ŒUVRES</t>
  </si>
  <si>
    <t>A - TERRASSEMENTS ET DEMOLITION</t>
  </si>
  <si>
    <t>DEMOLITION DES OUVRAGES EXISTANTS ET L’ENLEVEMENTS DES MATERIAUX ET MATERIELS EXISTANTS</t>
  </si>
  <si>
    <t>CHARPENTE METTALIQUE</t>
  </si>
  <si>
    <t>COUVERTURE METALLIQUE AUTOPORTANTE</t>
  </si>
  <si>
    <t>REVETEMENT DE SOL EN PAVE AUTOBLOQUANT Y COMPRIS TRAVAUX PREPARATOIRES</t>
  </si>
  <si>
    <t>BOURDURES DE TROTTOIRS TYPE T3/T4</t>
  </si>
  <si>
    <t>ml</t>
  </si>
  <si>
    <t>PROJECTEUR SOLAIRE AUTONOME A LED DE 60 W AVEC PANNEAU PHOTOVOLTAÏQUE SEPARE</t>
  </si>
  <si>
    <t>SOUS TOTAL I</t>
  </si>
  <si>
    <t xml:space="preserve">II - CHARPENTE METALLIQUE </t>
  </si>
  <si>
    <t>SOUS TOTAL II</t>
  </si>
  <si>
    <t>SOUS TOTAL III</t>
  </si>
  <si>
    <t xml:space="preserve">III - REVETEMENT </t>
  </si>
  <si>
    <t>IV - DIVERS</t>
  </si>
  <si>
    <t>SOUS TOTAL IV</t>
  </si>
  <si>
    <r>
      <t xml:space="preserve"> m</t>
    </r>
    <r>
      <rPr>
        <vertAlign val="superscript"/>
        <sz val="12"/>
        <color indexed="8"/>
        <rFont val="Times New Roman"/>
        <family val="1"/>
      </rPr>
      <t>2</t>
    </r>
    <r>
      <rPr>
        <sz val="12"/>
        <color indexed="8"/>
        <rFont val="Times New Roman"/>
        <family val="1"/>
      </rPr>
      <t xml:space="preserve"> </t>
    </r>
  </si>
  <si>
    <r>
      <t xml:space="preserve"> m</t>
    </r>
    <r>
      <rPr>
        <vertAlign val="superscript"/>
        <sz val="12"/>
        <color indexed="8"/>
        <rFont val="Times New Roman"/>
        <family val="1"/>
      </rPr>
      <t>3</t>
    </r>
    <r>
      <rPr>
        <sz val="12"/>
        <color indexed="8"/>
        <rFont val="Times New Roman"/>
        <family val="1"/>
      </rPr>
      <t xml:space="preserve"> </t>
    </r>
  </si>
  <si>
    <t>Forfait</t>
  </si>
  <si>
    <t>Travaux de construction d'une plateforme de vente des dattes dans la commune territoriale de Zagora, Province de Zagora.</t>
  </si>
  <si>
    <t>BORDEREAU DES PRIX - DETAIL ESTIMATIF</t>
  </si>
  <si>
    <t>AOON N°:89/2026/OR/OZ/SE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</si>
</sst>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.00_-;\-* #,##0.00_-;_-* &quot;-&quot;??_-;_-@_-"/>
    <numFmt numFmtId="165" formatCode="_-* #,##0.00\ _D_H_-;\-* #,##0.00\ _D_H_-;_-* &quot;-&quot;??\ _D_H_-;_-@_-"/>
    <numFmt numFmtId="166" formatCode="_-* #,##0.000000000000_-;\-* #,##0.000000000000_-;_-* &quot;-&quot;??_-;_-@_-"/>
  </numFmts>
  <fonts count="17" x14ac:knownFonts="1">
    <font>
      <sz val="11"/>
      <color indexed="8"/>
      <name val="Calibri"/>
      <family val="2"/>
    </font>
    <font>
      <sz val="9"/>
      <name val="Calibri Light"/>
      <family val="2"/>
    </font>
    <font>
      <b/>
      <sz val="9"/>
      <name val="Calibri Light"/>
      <family val="2"/>
    </font>
    <font>
      <b/>
      <sz val="14"/>
      <name val="Arial Black"/>
      <family val="2"/>
    </font>
    <font>
      <b/>
      <sz val="12"/>
      <name val="Times New Roman"/>
      <family val="1"/>
    </font>
    <font>
      <sz val="8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indexed="8"/>
      <name val="Times New Roman"/>
      <family val="1"/>
    </font>
    <font>
      <sz val="11"/>
      <color indexed="8"/>
      <name val="Calibri"/>
      <family val="2"/>
    </font>
    <font>
      <sz val="12"/>
      <color indexed="8"/>
      <name val="Times New Roman"/>
      <family val="1"/>
    </font>
    <font>
      <b/>
      <sz val="12"/>
      <color rgb="FF3F3F3F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Calibri Light"/>
      <family val="2"/>
    </font>
    <font>
      <vertAlign val="superscript"/>
      <sz val="12"/>
      <color indexed="8"/>
      <name val="Times New Roman"/>
      <family val="1"/>
    </font>
    <font>
      <sz val="12"/>
      <color rgb="FF3F3F3F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62"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3" fontId="6" fillId="0" borderId="0" xfId="0" applyNumberFormat="1" applyFont="1" applyAlignment="1">
      <alignment vertical="center" wrapText="1"/>
    </xf>
    <xf numFmtId="43" fontId="7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3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3" fontId="2" fillId="0" borderId="0" xfId="0" applyNumberFormat="1" applyFont="1" applyAlignment="1">
      <alignment horizontal="center" vertical="center" wrapText="1"/>
    </xf>
    <xf numFmtId="43" fontId="2" fillId="0" borderId="0" xfId="0" applyNumberFormat="1" applyFont="1" applyAlignment="1">
      <alignment horizontal="right" vertical="center" wrapText="1"/>
    </xf>
    <xf numFmtId="43" fontId="2" fillId="0" borderId="0" xfId="0" applyNumberFormat="1" applyFont="1" applyAlignment="1">
      <alignment horizontal="center" wrapText="1"/>
    </xf>
    <xf numFmtId="43" fontId="2" fillId="0" borderId="0" xfId="0" applyNumberFormat="1" applyFont="1" applyAlignment="1">
      <alignment horizontal="right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165" fontId="1" fillId="0" borderId="0" xfId="0" applyNumberFormat="1" applyFont="1" applyAlignment="1">
      <alignment wrapText="1"/>
    </xf>
    <xf numFmtId="164" fontId="1" fillId="0" borderId="0" xfId="1" applyFont="1" applyAlignment="1">
      <alignment wrapText="1"/>
    </xf>
    <xf numFmtId="166" fontId="5" fillId="0" borderId="0" xfId="1" applyNumberFormat="1" applyFont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horizontal="center" vertical="center" wrapText="1"/>
    </xf>
    <xf numFmtId="4" fontId="11" fillId="6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3" fontId="13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4" fontId="16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64" fontId="3" fillId="0" borderId="0" xfId="1" applyFont="1" applyAlignment="1">
      <alignment horizontal="center" vertical="center" wrapText="1"/>
    </xf>
    <xf numFmtId="164" fontId="7" fillId="0" borderId="0" xfId="1" applyFont="1" applyAlignment="1">
      <alignment horizontal="center" vertical="center" wrapText="1"/>
    </xf>
    <xf numFmtId="164" fontId="6" fillId="0" borderId="0" xfId="1" applyFont="1" applyAlignment="1">
      <alignment vertical="center" wrapText="1"/>
    </xf>
    <xf numFmtId="164" fontId="13" fillId="0" borderId="1" xfId="1" applyFont="1" applyBorder="1" applyAlignment="1">
      <alignment horizontal="center" vertical="center" wrapText="1"/>
    </xf>
    <xf numFmtId="164" fontId="8" fillId="2" borderId="1" xfId="1" applyFont="1" applyFill="1" applyBorder="1" applyAlignment="1">
      <alignment horizontal="center" vertical="center" wrapText="1"/>
    </xf>
    <xf numFmtId="164" fontId="8" fillId="4" borderId="1" xfId="1" applyFont="1" applyFill="1" applyBorder="1" applyAlignment="1">
      <alignment vertical="center"/>
    </xf>
    <xf numFmtId="164" fontId="8" fillId="5" borderId="1" xfId="1" applyFont="1" applyFill="1" applyBorder="1" applyAlignment="1">
      <alignment vertical="center"/>
    </xf>
    <xf numFmtId="164" fontId="16" fillId="2" borderId="1" xfId="1" applyFont="1" applyFill="1" applyBorder="1" applyAlignment="1">
      <alignment horizontal="center" vertical="center"/>
    </xf>
    <xf numFmtId="164" fontId="11" fillId="6" borderId="1" xfId="1" applyFont="1" applyFill="1" applyBorder="1" applyAlignment="1">
      <alignment horizontal="center" vertical="center"/>
    </xf>
    <xf numFmtId="164" fontId="8" fillId="3" borderId="1" xfId="1" applyFont="1" applyFill="1" applyBorder="1" applyAlignment="1">
      <alignment horizontal="right" vertical="center" wrapText="1"/>
    </xf>
    <xf numFmtId="164" fontId="4" fillId="0" borderId="1" xfId="1" applyFont="1" applyBorder="1" applyAlignment="1">
      <alignment horizontal="right" vertical="center" wrapText="1"/>
    </xf>
    <xf numFmtId="164" fontId="2" fillId="0" borderId="0" xfId="1" applyFont="1" applyAlignment="1">
      <alignment horizontal="right" vertical="center" wrapText="1"/>
    </xf>
    <xf numFmtId="164" fontId="2" fillId="0" borderId="0" xfId="1" applyFont="1" applyAlignment="1">
      <alignment horizontal="right" wrapText="1"/>
    </xf>
    <xf numFmtId="164" fontId="1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F5F8EE"/>
      <color rgb="FFF1F5E7"/>
      <color rgb="FFEEF0DF"/>
      <color rgb="FFEBF0E1"/>
      <color rgb="FFFAF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zoomScale="120" zoomScaleNormal="120" zoomScaleSheetLayoutView="130" workbookViewId="0">
      <selection sqref="A1:F1"/>
    </sheetView>
  </sheetViews>
  <sheetFormatPr baseColWidth="10" defaultColWidth="11.42578125" defaultRowHeight="12" x14ac:dyDescent="0.2"/>
  <cols>
    <col min="1" max="1" width="4.85546875" style="9" bestFit="1" customWidth="1"/>
    <col min="2" max="2" width="46.5703125" style="8" bestFit="1" customWidth="1"/>
    <col min="3" max="3" width="9.42578125" style="9" bestFit="1" customWidth="1"/>
    <col min="4" max="4" width="10.140625" style="14" bestFit="1" customWidth="1"/>
    <col min="5" max="5" width="13.28515625" style="15" bestFit="1" customWidth="1"/>
    <col min="6" max="6" width="15" style="48" bestFit="1" customWidth="1"/>
    <col min="7" max="7" width="10.85546875" style="8" bestFit="1" customWidth="1"/>
    <col min="8" max="16384" width="11.42578125" style="8"/>
  </cols>
  <sheetData>
    <row r="1" spans="1:7" ht="22.5" x14ac:dyDescent="0.2">
      <c r="A1" s="50" t="s">
        <v>43</v>
      </c>
      <c r="B1" s="50"/>
      <c r="C1" s="50"/>
      <c r="D1" s="50"/>
      <c r="E1" s="50"/>
      <c r="F1" s="50"/>
    </row>
    <row r="2" spans="1:7" ht="23.25" thickBot="1" x14ac:dyDescent="0.25">
      <c r="A2" s="5"/>
      <c r="B2" s="5"/>
      <c r="C2" s="5"/>
      <c r="D2" s="7"/>
      <c r="E2" s="7"/>
      <c r="F2" s="36"/>
    </row>
    <row r="3" spans="1:7" x14ac:dyDescent="0.2">
      <c r="A3" s="51" t="s">
        <v>41</v>
      </c>
      <c r="B3" s="52"/>
      <c r="C3" s="52"/>
      <c r="D3" s="52"/>
      <c r="E3" s="52"/>
      <c r="F3" s="53"/>
    </row>
    <row r="4" spans="1:7" x14ac:dyDescent="0.2">
      <c r="A4" s="54"/>
      <c r="B4" s="55"/>
      <c r="C4" s="55"/>
      <c r="D4" s="55"/>
      <c r="E4" s="55"/>
      <c r="F4" s="56"/>
    </row>
    <row r="5" spans="1:7" x14ac:dyDescent="0.2">
      <c r="A5" s="54"/>
      <c r="B5" s="55"/>
      <c r="C5" s="55"/>
      <c r="D5" s="55"/>
      <c r="E5" s="55"/>
      <c r="F5" s="56"/>
    </row>
    <row r="6" spans="1:7" x14ac:dyDescent="0.2">
      <c r="A6" s="54"/>
      <c r="B6" s="55"/>
      <c r="C6" s="55"/>
      <c r="D6" s="55"/>
      <c r="E6" s="55"/>
      <c r="F6" s="56"/>
    </row>
    <row r="7" spans="1:7" ht="12.75" thickBot="1" x14ac:dyDescent="0.25">
      <c r="A7" s="57"/>
      <c r="B7" s="58"/>
      <c r="C7" s="58"/>
      <c r="D7" s="58"/>
      <c r="E7" s="58"/>
      <c r="F7" s="59"/>
    </row>
    <row r="8" spans="1:7" ht="15" x14ac:dyDescent="0.2">
      <c r="A8" s="6"/>
      <c r="B8" s="6"/>
      <c r="C8" s="6"/>
      <c r="D8" s="4"/>
      <c r="E8" s="4"/>
      <c r="F8" s="37"/>
    </row>
    <row r="9" spans="1:7" ht="22.5" x14ac:dyDescent="0.2">
      <c r="A9" s="50" t="s">
        <v>42</v>
      </c>
      <c r="B9" s="50"/>
      <c r="C9" s="50"/>
      <c r="D9" s="50"/>
      <c r="E9" s="50"/>
      <c r="F9" s="50"/>
    </row>
    <row r="10" spans="1:7" ht="15" x14ac:dyDescent="0.2">
      <c r="A10" s="1"/>
      <c r="B10" s="2"/>
      <c r="C10" s="2"/>
      <c r="D10" s="3"/>
      <c r="E10" s="3"/>
      <c r="F10" s="38"/>
    </row>
    <row r="11" spans="1:7" s="32" customFormat="1" ht="71.25" x14ac:dyDescent="0.25">
      <c r="A11" s="30" t="s">
        <v>7</v>
      </c>
      <c r="B11" s="30" t="s">
        <v>1</v>
      </c>
      <c r="C11" s="30" t="s">
        <v>2</v>
      </c>
      <c r="D11" s="31" t="s">
        <v>0</v>
      </c>
      <c r="E11" s="31" t="s">
        <v>8</v>
      </c>
      <c r="F11" s="39" t="s">
        <v>3</v>
      </c>
    </row>
    <row r="12" spans="1:7" ht="15.75" x14ac:dyDescent="0.2">
      <c r="A12" s="22"/>
      <c r="B12" s="22">
        <v>1</v>
      </c>
      <c r="C12" s="22">
        <v>2</v>
      </c>
      <c r="D12" s="22">
        <v>3</v>
      </c>
      <c r="E12" s="22">
        <v>4</v>
      </c>
      <c r="F12" s="40" t="s">
        <v>9</v>
      </c>
    </row>
    <row r="13" spans="1:7" s="17" customFormat="1" ht="15.75" x14ac:dyDescent="0.2">
      <c r="A13" s="23"/>
      <c r="B13" s="23" t="s">
        <v>22</v>
      </c>
      <c r="C13" s="23"/>
      <c r="D13" s="23"/>
      <c r="E13" s="23"/>
      <c r="F13" s="41"/>
      <c r="G13" s="16"/>
    </row>
    <row r="14" spans="1:7" s="17" customFormat="1" ht="15.75" x14ac:dyDescent="0.2">
      <c r="A14" s="27"/>
      <c r="B14" s="27" t="s">
        <v>23</v>
      </c>
      <c r="C14" s="27"/>
      <c r="D14" s="27"/>
      <c r="E14" s="27"/>
      <c r="F14" s="42"/>
      <c r="G14" s="16"/>
    </row>
    <row r="15" spans="1:7" s="18" customFormat="1" ht="31.5" x14ac:dyDescent="0.2">
      <c r="A15" s="22">
        <v>1</v>
      </c>
      <c r="B15" s="24" t="s">
        <v>12</v>
      </c>
      <c r="C15" s="33" t="s">
        <v>38</v>
      </c>
      <c r="D15" s="34">
        <v>3000</v>
      </c>
      <c r="E15" s="34"/>
      <c r="F15" s="43">
        <f>ROUND(+D15*E15,2)</f>
        <v>0</v>
      </c>
      <c r="G15" s="21"/>
    </row>
    <row r="16" spans="1:7" s="18" customFormat="1" ht="47.25" x14ac:dyDescent="0.2">
      <c r="A16" s="22">
        <f>+A15+1</f>
        <v>2</v>
      </c>
      <c r="B16" s="24" t="s">
        <v>13</v>
      </c>
      <c r="C16" s="33" t="s">
        <v>39</v>
      </c>
      <c r="D16" s="34">
        <v>100</v>
      </c>
      <c r="E16" s="34"/>
      <c r="F16" s="43">
        <f t="shared" ref="F16:F19" si="0">ROUND(+D16*E16,2)</f>
        <v>0</v>
      </c>
      <c r="G16" s="21"/>
    </row>
    <row r="17" spans="1:7" s="18" customFormat="1" ht="31.5" x14ac:dyDescent="0.2">
      <c r="A17" s="22">
        <f>+A16+1</f>
        <v>3</v>
      </c>
      <c r="B17" s="24" t="s">
        <v>16</v>
      </c>
      <c r="C17" s="33" t="s">
        <v>39</v>
      </c>
      <c r="D17" s="34">
        <f>+D16+D15</f>
        <v>3100</v>
      </c>
      <c r="E17" s="34"/>
      <c r="F17" s="43">
        <f t="shared" si="0"/>
        <v>0</v>
      </c>
      <c r="G17" s="21"/>
    </row>
    <row r="18" spans="1:7" s="18" customFormat="1" ht="31.5" x14ac:dyDescent="0.2">
      <c r="A18" s="22">
        <f>+A17+1</f>
        <v>4</v>
      </c>
      <c r="B18" s="24" t="s">
        <v>14</v>
      </c>
      <c r="C18" s="33" t="s">
        <v>39</v>
      </c>
      <c r="D18" s="34">
        <f>+D15*0.2</f>
        <v>600</v>
      </c>
      <c r="E18" s="34"/>
      <c r="F18" s="43">
        <f t="shared" si="0"/>
        <v>0</v>
      </c>
      <c r="G18" s="21"/>
    </row>
    <row r="19" spans="1:7" s="18" customFormat="1" ht="47.25" x14ac:dyDescent="0.2">
      <c r="A19" s="22">
        <f>+A18+1</f>
        <v>5</v>
      </c>
      <c r="B19" s="24" t="s">
        <v>24</v>
      </c>
      <c r="C19" s="33" t="s">
        <v>40</v>
      </c>
      <c r="D19" s="34">
        <v>1</v>
      </c>
      <c r="E19" s="34"/>
      <c r="F19" s="43">
        <f t="shared" si="0"/>
        <v>0</v>
      </c>
      <c r="G19" s="21"/>
    </row>
    <row r="20" spans="1:7" s="17" customFormat="1" ht="15.75" x14ac:dyDescent="0.2">
      <c r="A20" s="27"/>
      <c r="B20" s="27" t="s">
        <v>18</v>
      </c>
      <c r="C20" s="27"/>
      <c r="D20" s="27"/>
      <c r="E20" s="27"/>
      <c r="F20" s="42"/>
      <c r="G20" s="16"/>
    </row>
    <row r="21" spans="1:7" s="18" customFormat="1" ht="18.75" x14ac:dyDescent="0.2">
      <c r="A21" s="22">
        <f>+A19+1</f>
        <v>6</v>
      </c>
      <c r="B21" s="24" t="s">
        <v>17</v>
      </c>
      <c r="C21" s="33" t="s">
        <v>39</v>
      </c>
      <c r="D21" s="34">
        <v>10</v>
      </c>
      <c r="E21" s="34"/>
      <c r="F21" s="43">
        <f>ROUND(+D21*E21,2)</f>
        <v>0</v>
      </c>
      <c r="G21" s="21"/>
    </row>
    <row r="22" spans="1:7" s="18" customFormat="1" ht="18.75" x14ac:dyDescent="0.2">
      <c r="A22" s="22">
        <f t="shared" ref="A22:A24" si="1">+A21+1</f>
        <v>7</v>
      </c>
      <c r="B22" s="24" t="s">
        <v>19</v>
      </c>
      <c r="C22" s="33" t="s">
        <v>39</v>
      </c>
      <c r="D22" s="34">
        <v>6</v>
      </c>
      <c r="E22" s="34"/>
      <c r="F22" s="43">
        <f t="shared" ref="F22:F24" si="2">ROUND(+D22*E22,2)</f>
        <v>0</v>
      </c>
      <c r="G22" s="21"/>
    </row>
    <row r="23" spans="1:7" s="17" customFormat="1" ht="31.5" x14ac:dyDescent="0.2">
      <c r="A23" s="22">
        <f t="shared" si="1"/>
        <v>8</v>
      </c>
      <c r="B23" s="24" t="s">
        <v>20</v>
      </c>
      <c r="C23" s="35" t="s">
        <v>39</v>
      </c>
      <c r="D23" s="34">
        <v>45</v>
      </c>
      <c r="E23" s="34"/>
      <c r="F23" s="43">
        <f t="shared" si="2"/>
        <v>0</v>
      </c>
      <c r="G23" s="21"/>
    </row>
    <row r="24" spans="1:7" s="18" customFormat="1" ht="31.5" x14ac:dyDescent="0.2">
      <c r="A24" s="22">
        <f t="shared" si="1"/>
        <v>9</v>
      </c>
      <c r="B24" s="24" t="s">
        <v>21</v>
      </c>
      <c r="C24" s="33" t="s">
        <v>11</v>
      </c>
      <c r="D24" s="34">
        <f>+D23*90</f>
        <v>4050</v>
      </c>
      <c r="E24" s="34"/>
      <c r="F24" s="43">
        <f t="shared" si="2"/>
        <v>0</v>
      </c>
      <c r="G24" s="21"/>
    </row>
    <row r="25" spans="1:7" s="18" customFormat="1" ht="15.75" x14ac:dyDescent="0.2">
      <c r="A25" s="28"/>
      <c r="B25" s="28" t="s">
        <v>31</v>
      </c>
      <c r="C25" s="28"/>
      <c r="D25" s="29"/>
      <c r="E25" s="29"/>
      <c r="F25" s="44">
        <f>SUM(F15:F24)</f>
        <v>0</v>
      </c>
      <c r="G25" s="21"/>
    </row>
    <row r="26" spans="1:7" s="17" customFormat="1" ht="15.75" x14ac:dyDescent="0.2">
      <c r="A26" s="23"/>
      <c r="B26" s="23" t="s">
        <v>32</v>
      </c>
      <c r="C26" s="23"/>
      <c r="D26" s="23"/>
      <c r="E26" s="23"/>
      <c r="F26" s="41"/>
      <c r="G26" s="16"/>
    </row>
    <row r="27" spans="1:7" s="18" customFormat="1" ht="15.75" x14ac:dyDescent="0.2">
      <c r="A27" s="22">
        <f>+A24+1</f>
        <v>10</v>
      </c>
      <c r="B27" s="24" t="s">
        <v>25</v>
      </c>
      <c r="C27" s="33" t="s">
        <v>11</v>
      </c>
      <c r="D27" s="34">
        <v>19900</v>
      </c>
      <c r="E27" s="34"/>
      <c r="F27" s="43">
        <f>ROUND(+D27*E27,2)</f>
        <v>0</v>
      </c>
      <c r="G27" s="21"/>
    </row>
    <row r="28" spans="1:7" s="18" customFormat="1" ht="31.5" x14ac:dyDescent="0.2">
      <c r="A28" s="22">
        <f>+A27+1</f>
        <v>11</v>
      </c>
      <c r="B28" s="24" t="s">
        <v>26</v>
      </c>
      <c r="C28" s="33" t="s">
        <v>38</v>
      </c>
      <c r="D28" s="34">
        <v>2000</v>
      </c>
      <c r="E28" s="34"/>
      <c r="F28" s="43">
        <f>ROUND(+D28*E28,2)</f>
        <v>0</v>
      </c>
      <c r="G28" s="21"/>
    </row>
    <row r="29" spans="1:7" s="18" customFormat="1" ht="15.75" x14ac:dyDescent="0.2">
      <c r="A29" s="28"/>
      <c r="B29" s="28" t="s">
        <v>33</v>
      </c>
      <c r="C29" s="28"/>
      <c r="D29" s="29"/>
      <c r="E29" s="29"/>
      <c r="F29" s="44">
        <f>SUM(F27:F28)</f>
        <v>0</v>
      </c>
      <c r="G29" s="21"/>
    </row>
    <row r="30" spans="1:7" s="17" customFormat="1" ht="15.75" x14ac:dyDescent="0.2">
      <c r="A30" s="23"/>
      <c r="B30" s="23" t="s">
        <v>35</v>
      </c>
      <c r="C30" s="23"/>
      <c r="D30" s="23"/>
      <c r="E30" s="23"/>
      <c r="F30" s="41"/>
      <c r="G30" s="16"/>
    </row>
    <row r="31" spans="1:7" s="18" customFormat="1" ht="47.25" x14ac:dyDescent="0.2">
      <c r="A31" s="22">
        <f>+A28+1</f>
        <v>12</v>
      </c>
      <c r="B31" s="24" t="s">
        <v>27</v>
      </c>
      <c r="C31" s="33" t="s">
        <v>38</v>
      </c>
      <c r="D31" s="34">
        <v>2900</v>
      </c>
      <c r="E31" s="34"/>
      <c r="F31" s="43">
        <f>ROUND(+D31*E31,2)</f>
        <v>0</v>
      </c>
      <c r="G31" s="21"/>
    </row>
    <row r="32" spans="1:7" s="18" customFormat="1" ht="15.75" x14ac:dyDescent="0.2">
      <c r="A32" s="28"/>
      <c r="B32" s="28" t="s">
        <v>34</v>
      </c>
      <c r="C32" s="28"/>
      <c r="D32" s="29"/>
      <c r="E32" s="29"/>
      <c r="F32" s="44">
        <f>SUM(F31)</f>
        <v>0</v>
      </c>
      <c r="G32" s="21"/>
    </row>
    <row r="33" spans="1:8" s="17" customFormat="1" ht="15.75" x14ac:dyDescent="0.2">
      <c r="A33" s="23"/>
      <c r="B33" s="23" t="s">
        <v>36</v>
      </c>
      <c r="C33" s="23"/>
      <c r="D33" s="23"/>
      <c r="E33" s="23"/>
      <c r="F33" s="41"/>
      <c r="G33" s="16"/>
    </row>
    <row r="34" spans="1:8" s="18" customFormat="1" ht="15.75" x14ac:dyDescent="0.2">
      <c r="A34" s="22">
        <f>+A31+1</f>
        <v>13</v>
      </c>
      <c r="B34" s="24" t="s">
        <v>28</v>
      </c>
      <c r="C34" s="33" t="s">
        <v>29</v>
      </c>
      <c r="D34" s="34">
        <v>300</v>
      </c>
      <c r="E34" s="34"/>
      <c r="F34" s="43">
        <f>ROUND(+D34*E34,2)</f>
        <v>0</v>
      </c>
      <c r="G34" s="21"/>
    </row>
    <row r="35" spans="1:8" s="18" customFormat="1" ht="47.25" x14ac:dyDescent="0.2">
      <c r="A35" s="25">
        <f>+A34+1</f>
        <v>14</v>
      </c>
      <c r="B35" s="26" t="s">
        <v>30</v>
      </c>
      <c r="C35" s="33" t="s">
        <v>15</v>
      </c>
      <c r="D35" s="34">
        <v>30</v>
      </c>
      <c r="E35" s="34"/>
      <c r="F35" s="43">
        <f>ROUND(+D35*E35,2)</f>
        <v>0</v>
      </c>
      <c r="G35" s="21"/>
    </row>
    <row r="36" spans="1:8" s="18" customFormat="1" ht="15.75" x14ac:dyDescent="0.2">
      <c r="A36" s="28"/>
      <c r="B36" s="28" t="s">
        <v>37</v>
      </c>
      <c r="C36" s="28"/>
      <c r="D36" s="29"/>
      <c r="E36" s="29"/>
      <c r="F36" s="44">
        <f>SUM(F34:F35)</f>
        <v>0</v>
      </c>
      <c r="G36" s="21"/>
    </row>
    <row r="37" spans="1:8" ht="15.75" x14ac:dyDescent="0.2">
      <c r="A37" s="61" t="s">
        <v>10</v>
      </c>
      <c r="B37" s="61"/>
      <c r="C37" s="61"/>
      <c r="D37" s="61"/>
      <c r="E37" s="61"/>
      <c r="F37" s="45"/>
    </row>
    <row r="38" spans="1:8" ht="15.75" x14ac:dyDescent="0.2">
      <c r="A38" s="60" t="s">
        <v>5</v>
      </c>
      <c r="B38" s="60"/>
      <c r="C38" s="60"/>
      <c r="D38" s="60"/>
      <c r="E38" s="60"/>
      <c r="F38" s="46">
        <f>+F25+F29+F32+F36</f>
        <v>0</v>
      </c>
      <c r="G38" s="20"/>
      <c r="H38" s="49"/>
    </row>
    <row r="39" spans="1:8" ht="15.75" x14ac:dyDescent="0.2">
      <c r="A39" s="60" t="s">
        <v>6</v>
      </c>
      <c r="B39" s="60"/>
      <c r="C39" s="60"/>
      <c r="D39" s="60"/>
      <c r="E39" s="60"/>
      <c r="F39" s="46">
        <f>ROUND(F38*0.2,2)</f>
        <v>0</v>
      </c>
    </row>
    <row r="40" spans="1:8" ht="15.75" x14ac:dyDescent="0.2">
      <c r="A40" s="60" t="s">
        <v>4</v>
      </c>
      <c r="B40" s="60"/>
      <c r="C40" s="60"/>
      <c r="D40" s="60"/>
      <c r="E40" s="60"/>
      <c r="F40" s="46">
        <f>F38+F39</f>
        <v>0</v>
      </c>
      <c r="G40" s="20"/>
    </row>
    <row r="41" spans="1:8" x14ac:dyDescent="0.2">
      <c r="A41" s="10"/>
      <c r="B41" s="11"/>
      <c r="C41" s="10"/>
      <c r="D41" s="12"/>
      <c r="E41" s="13"/>
      <c r="F41" s="47"/>
    </row>
    <row r="55" spans="8:8" x14ac:dyDescent="0.2">
      <c r="H55" s="19"/>
    </row>
  </sheetData>
  <mergeCells count="7">
    <mergeCell ref="A1:F1"/>
    <mergeCell ref="A3:F7"/>
    <mergeCell ref="A9:F9"/>
    <mergeCell ref="A39:E39"/>
    <mergeCell ref="A40:E40"/>
    <mergeCell ref="A37:E37"/>
    <mergeCell ref="A38:E38"/>
  </mergeCells>
  <printOptions horizontalCentered="1"/>
  <pageMargins left="0.39370078740157483" right="0.39370078740157483" top="0.39370078740157483" bottom="0.39370078740157483" header="3.937007874015748E-2" footer="0.31496062992125984"/>
  <pageSetup paperSize="9" scale="95" orientation="portrait" r:id="rId1"/>
  <rowBreaks count="1" manualBreakCount="1">
    <brk id="3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bb</vt:lpstr>
      <vt:lpstr>bb!Zone_d_impression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kqs</dc:creator>
  <cp:lastModifiedBy>User</cp:lastModifiedBy>
  <cp:lastPrinted>2026-09-21T09:51:03Z</cp:lastPrinted>
  <dcterms:created xsi:type="dcterms:W3CDTF">2012-11-07T13:50:26Z</dcterms:created>
  <dcterms:modified xsi:type="dcterms:W3CDTF">2026-10-16T10:10:50Z</dcterms:modified>
</cp:coreProperties>
</file>