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ERCICE 2026\DAO ORMVAO EX 2026\DAO-86-2026-OR-OZ-SE\"/>
    </mc:Choice>
  </mc:AlternateContent>
  <bookViews>
    <workbookView xWindow="0" yWindow="0" windowWidth="28800" windowHeight="12435"/>
  </bookViews>
  <sheets>
    <sheet name="B" sheetId="1" r:id="rId1"/>
  </sheets>
  <definedNames>
    <definedName name="_xlnm._FilterDatabase" localSheetId="0" hidden="1">#N/A</definedName>
    <definedName name="Pint_Titles" localSheetId="0">#N/A</definedName>
    <definedName name="Prix">#N/A</definedName>
    <definedName name="Qté">#N/A</definedName>
    <definedName name="_xlnm.Print_Area" localSheetId="0">#N/A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1" l="1"/>
  <c r="F41" i="1"/>
  <c r="F127" i="1" l="1"/>
  <c r="F128" i="1"/>
  <c r="F126" i="1"/>
  <c r="F122" i="1"/>
  <c r="F123" i="1"/>
  <c r="F121" i="1"/>
  <c r="F129" i="1" l="1"/>
  <c r="F114" i="1" l="1"/>
  <c r="F115" i="1"/>
  <c r="F116" i="1"/>
  <c r="F117" i="1"/>
  <c r="F118" i="1"/>
  <c r="F113" i="1"/>
  <c r="F110" i="1" l="1"/>
  <c r="F109" i="1"/>
  <c r="F105" i="1"/>
  <c r="F106" i="1"/>
  <c r="F107" i="1"/>
  <c r="F104" i="1"/>
  <c r="F111" i="1" l="1"/>
  <c r="F98" i="1"/>
  <c r="F101" i="1"/>
  <c r="F84" i="1"/>
  <c r="F97" i="1"/>
  <c r="F85" i="1"/>
  <c r="F86" i="1"/>
  <c r="F87" i="1"/>
  <c r="F88" i="1"/>
  <c r="F89" i="1"/>
  <c r="F90" i="1"/>
  <c r="F91" i="1"/>
  <c r="F92" i="1"/>
  <c r="F93" i="1"/>
  <c r="F94" i="1"/>
  <c r="F95" i="1"/>
  <c r="F96" i="1"/>
  <c r="F81" i="1"/>
  <c r="F79" i="1"/>
  <c r="F76" i="1"/>
  <c r="F77" i="1"/>
  <c r="F78" i="1"/>
  <c r="F75" i="1"/>
  <c r="F70" i="1"/>
  <c r="F71" i="1"/>
  <c r="F72" i="1"/>
  <c r="F73" i="1"/>
  <c r="F69" i="1"/>
  <c r="F65" i="1"/>
  <c r="F66" i="1"/>
  <c r="F67" i="1"/>
  <c r="F64" i="1"/>
  <c r="F59" i="1"/>
  <c r="F62" i="1"/>
  <c r="F54" i="1"/>
  <c r="F55" i="1"/>
  <c r="F56" i="1"/>
  <c r="F57" i="1"/>
  <c r="F58" i="1"/>
  <c r="F60" i="1"/>
  <c r="F61" i="1"/>
  <c r="F53" i="1"/>
  <c r="F49" i="1"/>
  <c r="F50" i="1"/>
  <c r="F48" i="1"/>
  <c r="F45" i="1"/>
  <c r="F44" i="1"/>
  <c r="F51" i="1" l="1"/>
  <c r="F40" i="1"/>
  <c r="F37" i="1"/>
  <c r="F38" i="1"/>
  <c r="F36" i="1"/>
  <c r="F29" i="1"/>
  <c r="F30" i="1"/>
  <c r="F31" i="1"/>
  <c r="F32" i="1"/>
  <c r="F33" i="1"/>
  <c r="F34" i="1"/>
  <c r="F20" i="1"/>
  <c r="F21" i="1"/>
  <c r="F22" i="1"/>
  <c r="F23" i="1"/>
  <c r="F24" i="1"/>
  <c r="F25" i="1"/>
  <c r="F26" i="1"/>
  <c r="F27" i="1"/>
  <c r="F19" i="1"/>
  <c r="F14" i="1"/>
  <c r="F15" i="1"/>
  <c r="F16" i="1"/>
  <c r="F17" i="1"/>
  <c r="F102" i="1" l="1"/>
  <c r="F124" i="1" l="1"/>
  <c r="F119" i="1"/>
  <c r="A15" i="1"/>
  <c r="F46" i="1" l="1"/>
  <c r="F82" i="1"/>
  <c r="F99" i="1"/>
  <c r="A16" i="1"/>
  <c r="F132" i="1" l="1"/>
  <c r="A17" i="1"/>
  <c r="F133" i="1" l="1"/>
  <c r="F134" i="1" s="1"/>
  <c r="A19" i="1"/>
  <c r="A20" i="1" l="1"/>
  <c r="A21" i="1" l="1"/>
  <c r="A22" i="1" l="1"/>
  <c r="A23" i="1" l="1"/>
  <c r="A24" i="1" l="1"/>
  <c r="A25" i="1" l="1"/>
  <c r="A26" i="1" l="1"/>
  <c r="A27" i="1" l="1"/>
  <c r="A29" i="1" l="1"/>
  <c r="A30" i="1" l="1"/>
  <c r="A31" i="1" l="1"/>
  <c r="A32" i="1" l="1"/>
  <c r="A33" i="1" l="1"/>
  <c r="A34" i="1" l="1"/>
  <c r="A36" i="1" l="1"/>
  <c r="A37" i="1" l="1"/>
  <c r="A38" i="1" s="1"/>
  <c r="A40" i="1" s="1"/>
  <c r="A41" i="1" l="1"/>
  <c r="A42" i="1" s="1"/>
  <c r="A44" i="1" s="1"/>
  <c r="A45" i="1" s="1"/>
  <c r="A48" i="1" s="1"/>
  <c r="A49" i="1" s="1"/>
  <c r="A50" i="1" s="1"/>
  <c r="A53" i="1" s="1"/>
  <c r="A54" i="1" l="1"/>
  <c r="A55" i="1" l="1"/>
  <c r="A56" i="1" l="1"/>
  <c r="A57" i="1" l="1"/>
  <c r="A58" i="1" l="1"/>
  <c r="A59" i="1" l="1"/>
  <c r="A60" i="1" l="1"/>
  <c r="A61" i="1" l="1"/>
  <c r="A62" i="1" l="1"/>
  <c r="A64" i="1" l="1"/>
  <c r="A65" i="1" l="1"/>
  <c r="A66" i="1" l="1"/>
  <c r="A67" i="1" l="1"/>
  <c r="A69" i="1" l="1"/>
  <c r="A70" i="1" l="1"/>
  <c r="A71" i="1" l="1"/>
  <c r="A72" i="1" l="1"/>
  <c r="A73" i="1" l="1"/>
  <c r="A75" i="1" l="1"/>
  <c r="A76" i="1" l="1"/>
  <c r="A77" i="1" l="1"/>
  <c r="A78" i="1" l="1"/>
  <c r="A79" i="1" l="1"/>
  <c r="A81" i="1" l="1"/>
  <c r="A84" i="1" l="1"/>
  <c r="A85" i="1" l="1"/>
  <c r="A86" i="1" l="1"/>
  <c r="A87" i="1" s="1"/>
  <c r="A88" i="1" s="1"/>
  <c r="A89" i="1" s="1"/>
  <c r="A90" i="1" s="1"/>
  <c r="A91" i="1" l="1"/>
  <c r="A92" i="1" l="1"/>
  <c r="A93" i="1" l="1"/>
  <c r="A94" i="1" l="1"/>
  <c r="A95" i="1" l="1"/>
  <c r="A96" i="1" l="1"/>
  <c r="A97" i="1" l="1"/>
  <c r="A98" i="1" l="1"/>
  <c r="A101" i="1" l="1"/>
  <c r="A104" i="1" l="1"/>
  <c r="A105" i="1" l="1"/>
  <c r="A106" i="1" l="1"/>
  <c r="A107" i="1" l="1"/>
  <c r="A109" i="1" s="1"/>
  <c r="A110" i="1" s="1"/>
  <c r="A113" i="1" s="1"/>
  <c r="A114" i="1" l="1"/>
  <c r="A115" i="1" s="1"/>
  <c r="A116" i="1" s="1"/>
  <c r="A117" i="1" l="1"/>
  <c r="A118" i="1" l="1"/>
  <c r="A121" i="1" l="1"/>
  <c r="A122" i="1" l="1"/>
  <c r="A123" i="1" l="1"/>
  <c r="A126" i="1" l="1"/>
  <c r="A127" i="1" s="1"/>
  <c r="A128" i="1" s="1"/>
</calcChain>
</file>

<file path=xl/sharedStrings.xml><?xml version="1.0" encoding="utf-8"?>
<sst xmlns="http://schemas.openxmlformats.org/spreadsheetml/2006/main" count="221" uniqueCount="144">
  <si>
    <t>Quantité</t>
  </si>
  <si>
    <t>Désignations des prestations</t>
  </si>
  <si>
    <t>Unité  de mesure ou de compte</t>
  </si>
  <si>
    <t xml:space="preserve">Total en chiffres </t>
  </si>
  <si>
    <t xml:space="preserve">TOTAL  T.T.C </t>
  </si>
  <si>
    <t>TOTAL  HORS T.V.A</t>
  </si>
  <si>
    <t xml:space="preserve">TOTAL T.V.A (Taux=20%)  </t>
  </si>
  <si>
    <t>N°
du prix</t>
  </si>
  <si>
    <t>Prix unitaire en Dhs (Hors TVA) En chiffres.</t>
  </si>
  <si>
    <t>5 = 3x4</t>
  </si>
  <si>
    <t>Récapitulation :</t>
  </si>
  <si>
    <t>BORDEREAU DES PRIX - DETAIL ESTIMATIF</t>
  </si>
  <si>
    <t xml:space="preserve"> kg </t>
  </si>
  <si>
    <t xml:space="preserve"> ml </t>
  </si>
  <si>
    <t xml:space="preserve"> Ens </t>
  </si>
  <si>
    <t xml:space="preserve"> U </t>
  </si>
  <si>
    <t xml:space="preserve"> F </t>
  </si>
  <si>
    <t xml:space="preserve">TABLEAU GÉNÉRAL BASSE TENSION   </t>
  </si>
  <si>
    <t>TABLEAU ÉLECTRIQUE DIVISIONNAIRE AVEC DISJONCTEURS</t>
  </si>
  <si>
    <t xml:space="preserve"> ENS </t>
  </si>
  <si>
    <t>FOYER VA ET VIENT</t>
  </si>
  <si>
    <t xml:space="preserve">PROJECTEUR 100W 220V IP65 </t>
  </si>
  <si>
    <t xml:space="preserve">BLOC AUTONOME DE SÉCURITÉ BAS 60 LM </t>
  </si>
  <si>
    <t>BRANCHEMENT EN EAU POTABLE</t>
  </si>
  <si>
    <t>TOTAL PROTECTION INCENDIE</t>
  </si>
  <si>
    <t>TOTAL DIVERS</t>
  </si>
  <si>
    <t>A - TERRASSEMENTS</t>
  </si>
  <si>
    <t>FOUILLES EN PLEINE MASSE DANS TOUT TERRAIN Y/C ROCHERS</t>
  </si>
  <si>
    <t>FOUILLES EN PUITS, TRANCHÉES OU EN RIGOLES DANS TOUT TERRAIN Y/C ROCHERS</t>
  </si>
  <si>
    <t>APPORT ET MISE EN PLACE DE TOUT VENANT COMPACTÉ</t>
  </si>
  <si>
    <t>U</t>
  </si>
  <si>
    <t>MISE EN REMBLAIS OU ÉVACUATION AUX DÉCHARGES PUBLIQUES</t>
  </si>
  <si>
    <t>BÉTON DE PROPRETÉ</t>
  </si>
  <si>
    <t>B - TRAVAUX EN FONDATIONS</t>
  </si>
  <si>
    <t>GROS BÉTON EN FONDATIONS</t>
  </si>
  <si>
    <t>MAÇONNERIE DE MOELLONS EN FONDATIONS</t>
  </si>
  <si>
    <t>ARASE ÉTANCHE SUR MAÇONNERIE DE MOELLONS</t>
  </si>
  <si>
    <t>HÉRISSONNAGE EN PIERRES SÈCHES DE 0.20M D’ÉPAISSEUR Y/C FILM POLYANE</t>
  </si>
  <si>
    <t>FORME EN BÉTON DE 15 CM D’ÉPAISSEUR Y/C ACIERS</t>
  </si>
  <si>
    <t xml:space="preserve">BÉTON POUR BÉTON ARMÉ EN FONDATIONS POUR TOUT OUVRAGE </t>
  </si>
  <si>
    <t>ARMATURES EN ACIER HA POUR BÉTON ARMÉ EN FONDATIONS</t>
  </si>
  <si>
    <t>TRAVERSÉES DANS BÉTON OU MAÇONNERIES</t>
  </si>
  <si>
    <t>C - ASSAINISSEMENT</t>
  </si>
  <si>
    <t xml:space="preserve">CANALISATION EN P.V.C. SÉRIE I TYPE ASSAINISSEMENT DE Ф 200 MM </t>
  </si>
  <si>
    <t xml:space="preserve">CANALISATION EN P.V.C. SÉRIE I TYPE ASSAINISSEMENT DE Ф 100 MM </t>
  </si>
  <si>
    <t>FOURNITURE ET POSE PORTE PLEINE EN BOIS</t>
  </si>
  <si>
    <t xml:space="preserve">FENÊTRES EN ALUMINIUM Y/C VITRAGE 6MM ET FILET MOUSTIQUAIRE </t>
  </si>
  <si>
    <t>I - GROS-ŒUVRES</t>
  </si>
  <si>
    <t>D - TRAVAUX EN ÉLÉVATION</t>
  </si>
  <si>
    <t xml:space="preserve">REGARD VISITABLE ET NON VISITABLE POUR ÉVACUATION DE 60 CM X 60 CM </t>
  </si>
  <si>
    <t xml:space="preserve">REGARD VISITABLE ET NON VISITABLE POUR ÉVACUATION DE 40 CM X 40 CM </t>
  </si>
  <si>
    <t xml:space="preserve">CANALISATION EN P.V.C. SÉRIE I TYPE ASSAINISSEMENT DE Ф 50 MM </t>
  </si>
  <si>
    <t>BÉTON POUR BÉTON ARMÉ EN ÉLÉVATION POUR TOUT OUVRAGE</t>
  </si>
  <si>
    <t xml:space="preserve">ARMATURES EN ACIER HA POUR BÉTON ARMÉ EN ÉLÉVATION  </t>
  </si>
  <si>
    <t>DOUBLE CLOISON EN BRIQUES CREUSES CÉRAMIQUES DE 12T+8T Y/C TÊTE DE DOUBLE CLOISON</t>
  </si>
  <si>
    <t>F - ENDUITS</t>
  </si>
  <si>
    <t>ENDUIT EXTÉRIEUR AU MORTIER DE CIMENT</t>
  </si>
  <si>
    <t>TOTAL AMÉNAGEMENT EXTÉRIEUR</t>
  </si>
  <si>
    <t xml:space="preserve">BRANCHEMENT ÉLECTRIQUE AU RÉSEAU PUBLIC </t>
  </si>
  <si>
    <t xml:space="preserve">BOITE DE COUPURE  </t>
  </si>
  <si>
    <t xml:space="preserve">COFFRET COMPTEUR 4 FILS </t>
  </si>
  <si>
    <t>TOTAL ÉLECTRICITÉ - LUSTRERIE</t>
  </si>
  <si>
    <t xml:space="preserve">MISE À LA TERRE  </t>
  </si>
  <si>
    <t>CHEMIN DE CÂBLE TOUTES LES DIMENSIONS</t>
  </si>
  <si>
    <t xml:space="preserve">CÂBLE ÉLECTRIQUE U1000 RO2V - 3X6 MM² + T </t>
  </si>
  <si>
    <t xml:space="preserve">CÂBLE ÉLECTRIQUE U1000 RO2V - 3X10 MM² + T </t>
  </si>
  <si>
    <t xml:space="preserve">CÂBLE ÉLECTRIQUE U1000 RO2V - 2X4 MM² + T </t>
  </si>
  <si>
    <t xml:space="preserve">G - FOYER LUMINEUX </t>
  </si>
  <si>
    <t xml:space="preserve">FOYER LUMINEUX DOUBLE ALLUMAGE </t>
  </si>
  <si>
    <t xml:space="preserve">FOYER LUMINEUX SIMPLE ALLUMAGE ÉTANCHE </t>
  </si>
  <si>
    <t xml:space="preserve">LIAISONS ÉQUIPOTENTIELLES POUR TOUS LES LOCAUX HUMIDES DU PROJET </t>
  </si>
  <si>
    <t xml:space="preserve">H - LUSTRERIE </t>
  </si>
  <si>
    <t>PANEL ROND LED -18W-220V</t>
  </si>
  <si>
    <t>PANEL ROND ÉTANCHE LED -18W-220V</t>
  </si>
  <si>
    <t xml:space="preserve">APPLIQUE LAVABO </t>
  </si>
  <si>
    <t>PANEL LED 1.20M- 40W-220V IP54</t>
  </si>
  <si>
    <t>I - DISTRIBUTION – PRISES</t>
  </si>
  <si>
    <t xml:space="preserve">PRISES DE COURANT NORMALES Y/C CÂBLAGE </t>
  </si>
  <si>
    <t xml:space="preserve">PRISES DE COURANT ÉTANCHES Y/C CÂBLAGE </t>
  </si>
  <si>
    <t>PRISE INFORMATIQUE</t>
  </si>
  <si>
    <t xml:space="preserve">PRISES TRIPHASÉES </t>
  </si>
  <si>
    <t>PRISE TÉLÉFONIQUE</t>
  </si>
  <si>
    <t>J - ÉCLAIRAGE DE SÉCURITÉ</t>
  </si>
  <si>
    <t xml:space="preserve">TABLEAU DE PLOMBERIE  </t>
  </si>
  <si>
    <t xml:space="preserve">CHUTE EN PVC DIAMÈTRE 125MM </t>
  </si>
  <si>
    <t xml:space="preserve">CHUTE EN PVC DIAMÈTRE 110MM </t>
  </si>
  <si>
    <t xml:space="preserve">GLACE MIROIR </t>
  </si>
  <si>
    <t xml:space="preserve">ROBINET DE PUISAGE </t>
  </si>
  <si>
    <t xml:space="preserve">SIPHON DE SOL DE 15X15 CM   </t>
  </si>
  <si>
    <t>DISTRIBUTION EXTÉRIEURE EN PEHD DN25 Y COMPRIS VANNE D'ARRÊT</t>
  </si>
  <si>
    <t xml:space="preserve">W.C À L'ANGLAISE À CHASSE BASSE </t>
  </si>
  <si>
    <t>LAVABO SUR COLONNE</t>
  </si>
  <si>
    <t>LAVABO À COMMANDE FÉMORALE</t>
  </si>
  <si>
    <t>RECEVEUR DE DOUCHE</t>
  </si>
  <si>
    <t>TOTAL PLOMBERIE - SANITAIRE</t>
  </si>
  <si>
    <t xml:space="preserve">EXTINCTEURS 9KG </t>
  </si>
  <si>
    <t xml:space="preserve">REVÊTEMENT SOL EN CARREAUX DE GRÈS CÉRAME </t>
  </si>
  <si>
    <t xml:space="preserve">REVÊTEMENT SOL EN CARREAUX DE GRÈS CÉRAME ANTIDÉRAPANT </t>
  </si>
  <si>
    <t>TOTAL REVÊTEMENT</t>
  </si>
  <si>
    <t xml:space="preserve">FOURNITURE ET POSE DE PORTES EN ALUMINIUM </t>
  </si>
  <si>
    <t>FOURNITURE ET POSE DE PORTE MÉTALLIQUE GRILLAGÉE</t>
  </si>
  <si>
    <t>TOTAL MENUISERIE BOIS-ALUMINIUM-MÉTALLIQUE</t>
  </si>
  <si>
    <t>PEINTURE VINYLIQUE EXTÉRIEURE</t>
  </si>
  <si>
    <t>FOURNITURE ET POSE DE MAT DE DRAPEAU</t>
  </si>
  <si>
    <t xml:space="preserve">CONDUITE RETUBE RÉTICULÉE PER Ø 13/16 MM  </t>
  </si>
  <si>
    <t>CONDUITE RETUBE RÉTICULÉE PER Ø 16/20 MM</t>
  </si>
  <si>
    <t>FOURNITURE ET POSE D’ENSEIGNE EN INOX</t>
  </si>
  <si>
    <t>TOTAL PEINTURE</t>
  </si>
  <si>
    <t xml:space="preserve">PEINTURE LAQUÉE SUR MENUISERIE MÉTALLIQUE </t>
  </si>
  <si>
    <t>TOTAL GROS-ŒUVRES</t>
  </si>
  <si>
    <t xml:space="preserve">E - MAÇONNERIE ET CLOISONS EN ÉLÉVATION  </t>
  </si>
  <si>
    <t>CHARPENTE MÉTALLIQUE</t>
  </si>
  <si>
    <t>MUR DE CLÔTURE GRILLAGÉ</t>
  </si>
  <si>
    <t>MUR DE CLÔTURE EN AGGLOS DE 20 CM</t>
  </si>
  <si>
    <t>DALLAGE PÉRIPHÉRIQUE Y/C HÉRISSONNAGE ET ACIERS</t>
  </si>
  <si>
    <t xml:space="preserve">CHAUFFE EAU SOLAIRE 200L </t>
  </si>
  <si>
    <t>K - FAUX PLAFONDS</t>
  </si>
  <si>
    <t>FAUX PLAFONDS EN ARMSTRONG</t>
  </si>
  <si>
    <t>FAUX PLAFONDS EN STAFF LISSE</t>
  </si>
  <si>
    <t>FOURNITURE ET POSE DE PORTE MÉTALLIQUE</t>
  </si>
  <si>
    <t>FOURNITURE ET POSE DES PANNEAUX SIGNALÉTIQUES EN INOX 30X25 CM</t>
  </si>
  <si>
    <t xml:space="preserve">IX - DIVERS </t>
  </si>
  <si>
    <t>VIII - PEINTURE</t>
  </si>
  <si>
    <t>VII - MENUISERIE BOIS-ALUMINIUM-MÉTALLIQUE</t>
  </si>
  <si>
    <t>VI - REVÊTEMENT</t>
  </si>
  <si>
    <t>V - PROTECTION INCENDIE</t>
  </si>
  <si>
    <t>IV - PLOMBERIE - SANITAIRE</t>
  </si>
  <si>
    <t>III - ÉLECTRICITÉ - LUSTRERIE</t>
  </si>
  <si>
    <t>II - AMÉNAGEMENT EXTÉRIEUR</t>
  </si>
  <si>
    <t xml:space="preserve">FOSSE SEPTIQUE ET PUITS PERDUS  </t>
  </si>
  <si>
    <r>
      <t xml:space="preserve"> m</t>
    </r>
    <r>
      <rPr>
        <b/>
        <vertAlign val="superscript"/>
        <sz val="9"/>
        <rFont val="Times New Roman"/>
        <family val="1"/>
      </rPr>
      <t>3</t>
    </r>
    <r>
      <rPr>
        <b/>
        <sz val="9"/>
        <rFont val="Times New Roman"/>
        <family val="1"/>
      </rPr>
      <t xml:space="preserve"> </t>
    </r>
  </si>
  <si>
    <r>
      <t xml:space="preserve"> m</t>
    </r>
    <r>
      <rPr>
        <b/>
        <vertAlign val="superscript"/>
        <sz val="9"/>
        <rFont val="Times New Roman"/>
        <family val="1"/>
      </rPr>
      <t>2</t>
    </r>
    <r>
      <rPr>
        <b/>
        <sz val="9"/>
        <rFont val="Times New Roman"/>
        <family val="1"/>
      </rPr>
      <t xml:space="preserve"> </t>
    </r>
  </si>
  <si>
    <t>ENDUIT INTÉRIEUR AU MORTIER DE CIMENT SUR MURS</t>
  </si>
  <si>
    <r>
      <t>m</t>
    </r>
    <r>
      <rPr>
        <b/>
        <vertAlign val="superscript"/>
        <sz val="9"/>
        <rFont val="Times New Roman"/>
        <family val="1"/>
      </rPr>
      <t>2</t>
    </r>
  </si>
  <si>
    <r>
      <t xml:space="preserve"> m</t>
    </r>
    <r>
      <rPr>
        <b/>
        <vertAlign val="superscript"/>
        <sz val="9"/>
        <rFont val="Times New Roman"/>
        <family val="1"/>
      </rPr>
      <t xml:space="preserve">2 </t>
    </r>
  </si>
  <si>
    <t>REVÊTEMENT MURAL EN CARREAUX DE GRÈS CÉRAME</t>
  </si>
  <si>
    <r>
      <t xml:space="preserve"> 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 xml:space="preserve"> </t>
    </r>
  </si>
  <si>
    <t>FOURNITURE ET POSE DE GRILLE DE PROTECTION MÉTALLIQUE</t>
  </si>
  <si>
    <t>PEINTURE VINYLIQUE INTÉRIEURE SUR MURS</t>
  </si>
  <si>
    <t>CLOISON EN AGGLOS CREUX DE CIMENT DE 15 CM</t>
  </si>
  <si>
    <t>PLINTHE DROITE OU RAMPENTE EN CARREAUX DE GRÈS CÉRAME</t>
  </si>
  <si>
    <t xml:space="preserve"> Travaux de construction d’une unité de traitement des dattes non exploitables pour la production d’aliments de bétail dans la commune territoriale de Tazarine, Province de Zagora. </t>
  </si>
  <si>
    <t>CLOISON EN AGGLOS CREUX DE CIMENT DE 10 CM</t>
  </si>
  <si>
    <t>AOON N°:86/2026/OR/OZ/SE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</si>
</sst>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9" x14ac:knownFonts="1">
    <font>
      <sz val="11"/>
      <color indexed="8"/>
      <name val="Calibri"/>
      <family val="2"/>
    </font>
    <font>
      <sz val="9"/>
      <name val="Calibri Light"/>
      <family val="2"/>
    </font>
    <font>
      <b/>
      <sz val="9"/>
      <name val="Calibri Light"/>
      <family val="2"/>
    </font>
    <font>
      <b/>
      <sz val="14"/>
      <name val="Arial Black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0"/>
      <color indexed="8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indexed="8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b/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sz val="11"/>
      <color indexed="8"/>
      <name val="Calibri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83"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3" fontId="9" fillId="0" borderId="0" xfId="0" applyNumberFormat="1" applyFont="1" applyAlignment="1">
      <alignment vertical="center" wrapText="1"/>
    </xf>
    <xf numFmtId="43" fontId="1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3" fontId="2" fillId="0" borderId="0" xfId="0" applyNumberFormat="1" applyFont="1" applyAlignment="1">
      <alignment horizontal="center" vertical="center" wrapText="1"/>
    </xf>
    <xf numFmtId="43" fontId="2" fillId="0" borderId="0" xfId="0" applyNumberFormat="1" applyFont="1" applyAlignment="1">
      <alignment horizontal="right" vertical="center" wrapText="1"/>
    </xf>
    <xf numFmtId="43" fontId="2" fillId="0" borderId="0" xfId="0" applyNumberFormat="1" applyFont="1" applyAlignment="1">
      <alignment horizontal="center" wrapText="1"/>
    </xf>
    <xf numFmtId="43" fontId="2" fillId="0" borderId="0" xfId="0" applyNumberFormat="1" applyFont="1" applyAlignment="1">
      <alignment horizontal="right" wrapText="1"/>
    </xf>
    <xf numFmtId="43" fontId="6" fillId="3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43" fontId="6" fillId="3" borderId="0" xfId="0" applyNumberFormat="1" applyFont="1" applyFill="1" applyAlignment="1">
      <alignment vertical="center" wrapText="1"/>
    </xf>
    <xf numFmtId="0" fontId="7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3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4" fontId="12" fillId="2" borderId="12" xfId="0" applyNumberFormat="1" applyFont="1" applyFill="1" applyBorder="1" applyAlignment="1">
      <alignment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4" fontId="4" fillId="2" borderId="14" xfId="0" applyNumberFormat="1" applyFont="1" applyFill="1" applyBorder="1" applyAlignment="1">
      <alignment horizontal="center" vertical="center" wrapText="1"/>
    </xf>
    <xf numFmtId="4" fontId="12" fillId="2" borderId="11" xfId="0" applyNumberFormat="1" applyFont="1" applyFill="1" applyBorder="1" applyAlignment="1">
      <alignment horizontal="center" vertical="center" wrapText="1"/>
    </xf>
    <xf numFmtId="4" fontId="4" fillId="2" borderId="12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9" fontId="7" fillId="0" borderId="0" xfId="1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5F8EE"/>
      <color rgb="FFF1F5E7"/>
      <color rgb="FFEEF0DF"/>
      <color rgb="FFEBF0E1"/>
      <color rgb="FFFAF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tabSelected="1" zoomScale="90" zoomScaleNormal="90" zoomScaleSheetLayoutView="130" workbookViewId="0">
      <selection activeCell="L21" sqref="L21"/>
    </sheetView>
  </sheetViews>
  <sheetFormatPr baseColWidth="10" defaultColWidth="11.42578125" defaultRowHeight="12" x14ac:dyDescent="0.2"/>
  <cols>
    <col min="1" max="1" width="47.5703125" style="12" bestFit="1" customWidth="1"/>
    <col min="2" max="2" width="58.42578125" style="11" bestFit="1" customWidth="1"/>
    <col min="3" max="3" width="9.85546875" style="12" bestFit="1" customWidth="1"/>
    <col min="4" max="4" width="8.7109375" style="17" bestFit="1" customWidth="1"/>
    <col min="5" max="5" width="14.85546875" style="18" bestFit="1" customWidth="1"/>
    <col min="6" max="6" width="14.28515625" style="18" bestFit="1" customWidth="1"/>
    <col min="7" max="9" width="11.42578125" style="11"/>
    <col min="10" max="10" width="13.85546875" style="11" bestFit="1" customWidth="1"/>
    <col min="11" max="16384" width="11.42578125" style="11"/>
  </cols>
  <sheetData>
    <row r="1" spans="1:9" ht="22.5" x14ac:dyDescent="0.2">
      <c r="A1" s="69" t="s">
        <v>143</v>
      </c>
      <c r="B1" s="69"/>
      <c r="C1" s="69"/>
      <c r="D1" s="69"/>
      <c r="E1" s="69"/>
      <c r="F1" s="69"/>
    </row>
    <row r="2" spans="1:9" ht="23.25" thickBot="1" x14ac:dyDescent="0.25">
      <c r="A2" s="5"/>
      <c r="B2" s="5"/>
      <c r="C2" s="5"/>
      <c r="D2" s="7"/>
      <c r="E2" s="7"/>
      <c r="F2" s="7"/>
    </row>
    <row r="3" spans="1:9" x14ac:dyDescent="0.2">
      <c r="A3" s="70" t="s">
        <v>141</v>
      </c>
      <c r="B3" s="71"/>
      <c r="C3" s="71"/>
      <c r="D3" s="71"/>
      <c r="E3" s="71"/>
      <c r="F3" s="72"/>
    </row>
    <row r="4" spans="1:9" x14ac:dyDescent="0.2">
      <c r="A4" s="73"/>
      <c r="B4" s="74"/>
      <c r="C4" s="74"/>
      <c r="D4" s="74"/>
      <c r="E4" s="74"/>
      <c r="F4" s="75"/>
    </row>
    <row r="5" spans="1:9" x14ac:dyDescent="0.2">
      <c r="A5" s="73"/>
      <c r="B5" s="74"/>
      <c r="C5" s="74"/>
      <c r="D5" s="74"/>
      <c r="E5" s="74"/>
      <c r="F5" s="75"/>
    </row>
    <row r="6" spans="1:9" ht="12.75" thickBot="1" x14ac:dyDescent="0.25">
      <c r="A6" s="76"/>
      <c r="B6" s="77"/>
      <c r="C6" s="77"/>
      <c r="D6" s="77"/>
      <c r="E6" s="77"/>
      <c r="F6" s="78"/>
    </row>
    <row r="7" spans="1:9" ht="15" x14ac:dyDescent="0.2">
      <c r="A7" s="6"/>
      <c r="B7" s="6"/>
      <c r="C7" s="6"/>
      <c r="D7" s="4"/>
      <c r="E7" s="4"/>
      <c r="F7" s="4"/>
    </row>
    <row r="8" spans="1:9" ht="22.5" x14ac:dyDescent="0.2">
      <c r="A8" s="69" t="s">
        <v>11</v>
      </c>
      <c r="B8" s="69"/>
      <c r="C8" s="69"/>
      <c r="D8" s="69"/>
      <c r="E8" s="69"/>
      <c r="F8" s="69"/>
    </row>
    <row r="9" spans="1:9" ht="15" x14ac:dyDescent="0.2">
      <c r="A9" s="1"/>
      <c r="B9" s="2"/>
      <c r="C9" s="2"/>
      <c r="D9" s="3"/>
      <c r="E9" s="3"/>
      <c r="F9" s="3"/>
    </row>
    <row r="10" spans="1:9" s="12" customFormat="1" ht="38.25" x14ac:dyDescent="0.2">
      <c r="A10" s="8" t="s">
        <v>7</v>
      </c>
      <c r="B10" s="8" t="s">
        <v>1</v>
      </c>
      <c r="C10" s="8" t="s">
        <v>2</v>
      </c>
      <c r="D10" s="9" t="s">
        <v>0</v>
      </c>
      <c r="E10" s="9" t="s">
        <v>8</v>
      </c>
      <c r="F10" s="9" t="s">
        <v>3</v>
      </c>
    </row>
    <row r="11" spans="1:9" ht="13.5" thickBot="1" x14ac:dyDescent="0.25">
      <c r="A11" s="24"/>
      <c r="B11" s="24">
        <v>1</v>
      </c>
      <c r="C11" s="24">
        <v>2</v>
      </c>
      <c r="D11" s="24">
        <v>3</v>
      </c>
      <c r="E11" s="24">
        <v>4</v>
      </c>
      <c r="F11" s="25" t="s">
        <v>9</v>
      </c>
    </row>
    <row r="12" spans="1:9" s="23" customFormat="1" ht="13.5" thickBot="1" x14ac:dyDescent="0.25">
      <c r="A12" s="40" t="s">
        <v>47</v>
      </c>
      <c r="B12" s="41"/>
      <c r="C12" s="42"/>
      <c r="D12" s="41"/>
      <c r="E12" s="41"/>
      <c r="F12" s="43"/>
    </row>
    <row r="13" spans="1:9" s="23" customFormat="1" ht="13.5" thickBot="1" x14ac:dyDescent="0.25">
      <c r="A13" s="44" t="s">
        <v>26</v>
      </c>
      <c r="B13" s="45"/>
      <c r="C13" s="46"/>
      <c r="D13" s="45"/>
      <c r="E13" s="45"/>
      <c r="F13" s="47"/>
    </row>
    <row r="14" spans="1:9" s="23" customFormat="1" ht="16.5" thickBot="1" x14ac:dyDescent="0.3">
      <c r="A14" s="29">
        <v>1</v>
      </c>
      <c r="B14" s="31" t="s">
        <v>27</v>
      </c>
      <c r="C14" s="32" t="s">
        <v>130</v>
      </c>
      <c r="D14" s="48">
        <v>70</v>
      </c>
      <c r="E14" s="48"/>
      <c r="F14" s="48">
        <f>ROUND(+D14*E14,2)</f>
        <v>0</v>
      </c>
      <c r="H14" s="67"/>
      <c r="I14" s="68"/>
    </row>
    <row r="15" spans="1:9" s="23" customFormat="1" ht="26.25" thickBot="1" x14ac:dyDescent="0.3">
      <c r="A15" s="29">
        <f>+A14+1</f>
        <v>2</v>
      </c>
      <c r="B15" s="31" t="s">
        <v>28</v>
      </c>
      <c r="C15" s="32" t="s">
        <v>130</v>
      </c>
      <c r="D15" s="48">
        <v>120</v>
      </c>
      <c r="E15" s="48"/>
      <c r="F15" s="48">
        <f t="shared" ref="F15:F17" si="0">ROUND(+D15*E15,2)</f>
        <v>0</v>
      </c>
      <c r="H15" s="67"/>
      <c r="I15" s="68"/>
    </row>
    <row r="16" spans="1:9" s="23" customFormat="1" ht="26.25" thickBot="1" x14ac:dyDescent="0.3">
      <c r="A16" s="29">
        <f>+A15+1</f>
        <v>3</v>
      </c>
      <c r="B16" s="31" t="s">
        <v>31</v>
      </c>
      <c r="C16" s="32" t="s">
        <v>130</v>
      </c>
      <c r="D16" s="48">
        <v>190</v>
      </c>
      <c r="E16" s="48"/>
      <c r="F16" s="48">
        <f t="shared" si="0"/>
        <v>0</v>
      </c>
      <c r="H16" s="67"/>
      <c r="I16" s="68"/>
    </row>
    <row r="17" spans="1:9" s="23" customFormat="1" ht="16.5" thickBot="1" x14ac:dyDescent="0.3">
      <c r="A17" s="29">
        <f>+A16+1</f>
        <v>4</v>
      </c>
      <c r="B17" s="31" t="s">
        <v>29</v>
      </c>
      <c r="C17" s="32" t="s">
        <v>130</v>
      </c>
      <c r="D17" s="48">
        <v>50</v>
      </c>
      <c r="E17" s="48"/>
      <c r="F17" s="48">
        <f t="shared" si="0"/>
        <v>0</v>
      </c>
      <c r="H17" s="67"/>
      <c r="I17" s="68"/>
    </row>
    <row r="18" spans="1:9" s="23" customFormat="1" ht="16.5" thickBot="1" x14ac:dyDescent="0.3">
      <c r="A18" s="49" t="s">
        <v>33</v>
      </c>
      <c r="B18" s="50"/>
      <c r="C18" s="51"/>
      <c r="D18" s="50"/>
      <c r="E18" s="50"/>
      <c r="F18" s="52"/>
      <c r="H18" s="67"/>
      <c r="I18" s="68"/>
    </row>
    <row r="19" spans="1:9" s="23" customFormat="1" ht="16.5" thickBot="1" x14ac:dyDescent="0.3">
      <c r="A19" s="29">
        <f>+A17+1</f>
        <v>5</v>
      </c>
      <c r="B19" s="31" t="s">
        <v>32</v>
      </c>
      <c r="C19" s="32" t="s">
        <v>130</v>
      </c>
      <c r="D19" s="48">
        <v>10</v>
      </c>
      <c r="E19" s="48"/>
      <c r="F19" s="48">
        <f>ROUND(+D19*E19,2)</f>
        <v>0</v>
      </c>
      <c r="H19" s="67"/>
      <c r="I19" s="68"/>
    </row>
    <row r="20" spans="1:9" s="23" customFormat="1" ht="16.5" thickBot="1" x14ac:dyDescent="0.3">
      <c r="A20" s="29">
        <f t="shared" ref="A20:A27" si="1">+A19+1</f>
        <v>6</v>
      </c>
      <c r="B20" s="31" t="s">
        <v>34</v>
      </c>
      <c r="C20" s="32" t="s">
        <v>130</v>
      </c>
      <c r="D20" s="48">
        <v>15</v>
      </c>
      <c r="E20" s="48"/>
      <c r="F20" s="48">
        <f t="shared" ref="F20:F27" si="2">ROUND(+D20*E20,2)</f>
        <v>0</v>
      </c>
      <c r="H20" s="67"/>
      <c r="I20" s="68"/>
    </row>
    <row r="21" spans="1:9" s="23" customFormat="1" ht="16.5" thickBot="1" x14ac:dyDescent="0.3">
      <c r="A21" s="29">
        <f t="shared" si="1"/>
        <v>7</v>
      </c>
      <c r="B21" s="31" t="s">
        <v>35</v>
      </c>
      <c r="C21" s="32" t="s">
        <v>130</v>
      </c>
      <c r="D21" s="48">
        <v>38</v>
      </c>
      <c r="E21" s="48"/>
      <c r="F21" s="48">
        <f t="shared" si="2"/>
        <v>0</v>
      </c>
      <c r="H21" s="67"/>
      <c r="I21" s="68"/>
    </row>
    <row r="22" spans="1:9" s="23" customFormat="1" ht="16.5" thickBot="1" x14ac:dyDescent="0.3">
      <c r="A22" s="29">
        <f t="shared" si="1"/>
        <v>8</v>
      </c>
      <c r="B22" s="31" t="s">
        <v>36</v>
      </c>
      <c r="C22" s="32" t="s">
        <v>131</v>
      </c>
      <c r="D22" s="48">
        <v>55</v>
      </c>
      <c r="E22" s="48"/>
      <c r="F22" s="48">
        <f t="shared" si="2"/>
        <v>0</v>
      </c>
      <c r="H22" s="67"/>
      <c r="I22" s="68"/>
    </row>
    <row r="23" spans="1:9" s="23" customFormat="1" ht="26.25" thickBot="1" x14ac:dyDescent="0.3">
      <c r="A23" s="29">
        <f t="shared" si="1"/>
        <v>9</v>
      </c>
      <c r="B23" s="31" t="s">
        <v>37</v>
      </c>
      <c r="C23" s="32" t="s">
        <v>131</v>
      </c>
      <c r="D23" s="48">
        <v>190</v>
      </c>
      <c r="E23" s="48"/>
      <c r="F23" s="48">
        <f t="shared" si="2"/>
        <v>0</v>
      </c>
      <c r="H23" s="67"/>
      <c r="I23" s="68"/>
    </row>
    <row r="24" spans="1:9" s="23" customFormat="1" ht="16.5" thickBot="1" x14ac:dyDescent="0.3">
      <c r="A24" s="29">
        <f t="shared" si="1"/>
        <v>10</v>
      </c>
      <c r="B24" s="31" t="s">
        <v>38</v>
      </c>
      <c r="C24" s="32" t="s">
        <v>131</v>
      </c>
      <c r="D24" s="48">
        <v>190</v>
      </c>
      <c r="E24" s="48"/>
      <c r="F24" s="48">
        <f t="shared" si="2"/>
        <v>0</v>
      </c>
      <c r="H24" s="67"/>
      <c r="I24" s="68"/>
    </row>
    <row r="25" spans="1:9" s="23" customFormat="1" ht="26.25" thickBot="1" x14ac:dyDescent="0.3">
      <c r="A25" s="29">
        <f t="shared" si="1"/>
        <v>11</v>
      </c>
      <c r="B25" s="31" t="s">
        <v>39</v>
      </c>
      <c r="C25" s="32" t="s">
        <v>130</v>
      </c>
      <c r="D25" s="48">
        <v>28</v>
      </c>
      <c r="E25" s="48"/>
      <c r="F25" s="48">
        <f t="shared" si="2"/>
        <v>0</v>
      </c>
      <c r="H25" s="67"/>
      <c r="I25" s="68"/>
    </row>
    <row r="26" spans="1:9" s="23" customFormat="1" ht="16.5" thickBot="1" x14ac:dyDescent="0.3">
      <c r="A26" s="29">
        <f t="shared" si="1"/>
        <v>12</v>
      </c>
      <c r="B26" s="31" t="s">
        <v>40</v>
      </c>
      <c r="C26" s="32" t="s">
        <v>12</v>
      </c>
      <c r="D26" s="48">
        <v>3360</v>
      </c>
      <c r="E26" s="48"/>
      <c r="F26" s="48">
        <f t="shared" si="2"/>
        <v>0</v>
      </c>
      <c r="H26" s="67"/>
      <c r="I26" s="68"/>
    </row>
    <row r="27" spans="1:9" s="23" customFormat="1" ht="16.5" thickBot="1" x14ac:dyDescent="0.3">
      <c r="A27" s="29">
        <f t="shared" si="1"/>
        <v>13</v>
      </c>
      <c r="B27" s="31" t="s">
        <v>41</v>
      </c>
      <c r="C27" s="37" t="s">
        <v>30</v>
      </c>
      <c r="D27" s="53">
        <v>2</v>
      </c>
      <c r="E27" s="53"/>
      <c r="F27" s="48">
        <f t="shared" si="2"/>
        <v>0</v>
      </c>
      <c r="H27" s="67"/>
      <c r="I27" s="68"/>
    </row>
    <row r="28" spans="1:9" s="23" customFormat="1" ht="16.5" thickBot="1" x14ac:dyDescent="0.3">
      <c r="A28" s="49" t="s">
        <v>42</v>
      </c>
      <c r="B28" s="50"/>
      <c r="C28" s="51"/>
      <c r="D28" s="50"/>
      <c r="E28" s="50"/>
      <c r="F28" s="52"/>
      <c r="H28" s="67"/>
      <c r="I28" s="68"/>
    </row>
    <row r="29" spans="1:9" s="23" customFormat="1" ht="26.25" thickBot="1" x14ac:dyDescent="0.3">
      <c r="A29" s="29">
        <f>+A27+1</f>
        <v>14</v>
      </c>
      <c r="B29" s="31" t="s">
        <v>43</v>
      </c>
      <c r="C29" s="32" t="s">
        <v>13</v>
      </c>
      <c r="D29" s="48">
        <v>23</v>
      </c>
      <c r="E29" s="48"/>
      <c r="F29" s="48">
        <f>ROUND(+D29*E29,2)</f>
        <v>0</v>
      </c>
      <c r="H29" s="67"/>
      <c r="I29" s="68"/>
    </row>
    <row r="30" spans="1:9" s="23" customFormat="1" ht="26.25" thickBot="1" x14ac:dyDescent="0.3">
      <c r="A30" s="29">
        <f>+A29+1</f>
        <v>15</v>
      </c>
      <c r="B30" s="31" t="s">
        <v>44</v>
      </c>
      <c r="C30" s="32" t="s">
        <v>13</v>
      </c>
      <c r="D30" s="48">
        <v>18</v>
      </c>
      <c r="E30" s="48"/>
      <c r="F30" s="48">
        <f t="shared" ref="F30:F34" si="3">ROUND(+D30*E30,2)</f>
        <v>0</v>
      </c>
      <c r="H30" s="67"/>
      <c r="I30" s="68"/>
    </row>
    <row r="31" spans="1:9" s="23" customFormat="1" ht="26.25" thickBot="1" x14ac:dyDescent="0.3">
      <c r="A31" s="29">
        <f>+A30+1</f>
        <v>16</v>
      </c>
      <c r="B31" s="31" t="s">
        <v>51</v>
      </c>
      <c r="C31" s="32" t="s">
        <v>13</v>
      </c>
      <c r="D31" s="48">
        <v>18</v>
      </c>
      <c r="E31" s="48"/>
      <c r="F31" s="48">
        <f t="shared" si="3"/>
        <v>0</v>
      </c>
      <c r="H31" s="67"/>
      <c r="I31" s="68"/>
    </row>
    <row r="32" spans="1:9" s="23" customFormat="1" ht="26.25" thickBot="1" x14ac:dyDescent="0.3">
      <c r="A32" s="29">
        <f>+A31+1</f>
        <v>17</v>
      </c>
      <c r="B32" s="31" t="s">
        <v>50</v>
      </c>
      <c r="C32" s="32" t="s">
        <v>30</v>
      </c>
      <c r="D32" s="48">
        <v>6</v>
      </c>
      <c r="E32" s="48"/>
      <c r="F32" s="48">
        <f t="shared" si="3"/>
        <v>0</v>
      </c>
      <c r="H32" s="67"/>
      <c r="I32" s="67"/>
    </row>
    <row r="33" spans="1:10" s="23" customFormat="1" ht="26.25" thickBot="1" x14ac:dyDescent="0.3">
      <c r="A33" s="29">
        <f>+A32+1</f>
        <v>18</v>
      </c>
      <c r="B33" s="31" t="s">
        <v>49</v>
      </c>
      <c r="C33" s="32" t="s">
        <v>30</v>
      </c>
      <c r="D33" s="48">
        <v>2</v>
      </c>
      <c r="E33" s="48"/>
      <c r="F33" s="48">
        <f t="shared" si="3"/>
        <v>0</v>
      </c>
      <c r="H33" s="67"/>
      <c r="I33" s="67"/>
    </row>
    <row r="34" spans="1:10" s="23" customFormat="1" ht="16.5" thickBot="1" x14ac:dyDescent="0.3">
      <c r="A34" s="29">
        <f>+A33+1</f>
        <v>19</v>
      </c>
      <c r="B34" s="31" t="s">
        <v>129</v>
      </c>
      <c r="C34" s="32" t="s">
        <v>14</v>
      </c>
      <c r="D34" s="48">
        <v>1</v>
      </c>
      <c r="E34" s="48"/>
      <c r="F34" s="48">
        <f t="shared" si="3"/>
        <v>0</v>
      </c>
      <c r="H34" s="67"/>
      <c r="I34" s="67"/>
    </row>
    <row r="35" spans="1:10" s="23" customFormat="1" ht="16.5" thickBot="1" x14ac:dyDescent="0.3">
      <c r="A35" s="49" t="s">
        <v>48</v>
      </c>
      <c r="B35" s="50"/>
      <c r="C35" s="51"/>
      <c r="D35" s="50"/>
      <c r="E35" s="50"/>
      <c r="F35" s="54"/>
      <c r="H35" s="67"/>
      <c r="I35" s="67"/>
    </row>
    <row r="36" spans="1:10" s="23" customFormat="1" ht="16.5" thickBot="1" x14ac:dyDescent="0.3">
      <c r="A36" s="29">
        <f>+A34+1</f>
        <v>20</v>
      </c>
      <c r="B36" s="31" t="s">
        <v>52</v>
      </c>
      <c r="C36" s="32" t="s">
        <v>130</v>
      </c>
      <c r="D36" s="48">
        <v>17</v>
      </c>
      <c r="E36" s="48"/>
      <c r="F36" s="48">
        <f>ROUND(+D36*E36,2)</f>
        <v>0</v>
      </c>
      <c r="H36" s="67"/>
      <c r="I36" s="67"/>
    </row>
    <row r="37" spans="1:10" s="23" customFormat="1" ht="16.5" thickBot="1" x14ac:dyDescent="0.3">
      <c r="A37" s="29">
        <f>+A36+1</f>
        <v>21</v>
      </c>
      <c r="B37" s="31" t="s">
        <v>53</v>
      </c>
      <c r="C37" s="32" t="s">
        <v>12</v>
      </c>
      <c r="D37" s="48">
        <v>2720</v>
      </c>
      <c r="E37" s="48"/>
      <c r="F37" s="48">
        <f t="shared" ref="F37:F45" si="4">ROUND(+D37*E37,2)</f>
        <v>0</v>
      </c>
      <c r="H37" s="67"/>
      <c r="I37" s="67"/>
    </row>
    <row r="38" spans="1:10" s="23" customFormat="1" ht="16.5" thickBot="1" x14ac:dyDescent="0.3">
      <c r="A38" s="29">
        <f t="shared" ref="A38" si="5">+A37+1</f>
        <v>22</v>
      </c>
      <c r="B38" s="31" t="s">
        <v>111</v>
      </c>
      <c r="C38" s="32" t="s">
        <v>12</v>
      </c>
      <c r="D38" s="48">
        <v>6900</v>
      </c>
      <c r="E38" s="48"/>
      <c r="F38" s="48">
        <f t="shared" si="4"/>
        <v>0</v>
      </c>
      <c r="H38" s="67"/>
      <c r="I38" s="67"/>
      <c r="J38" s="66"/>
    </row>
    <row r="39" spans="1:10" s="23" customFormat="1" ht="16.5" thickBot="1" x14ac:dyDescent="0.3">
      <c r="A39" s="55" t="s">
        <v>110</v>
      </c>
      <c r="B39" s="50"/>
      <c r="C39" s="51"/>
      <c r="D39" s="50"/>
      <c r="E39" s="50"/>
      <c r="F39" s="54"/>
      <c r="H39" s="67"/>
      <c r="I39" s="67"/>
    </row>
    <row r="40" spans="1:10" s="23" customFormat="1" ht="26.25" thickBot="1" x14ac:dyDescent="0.3">
      <c r="A40" s="29">
        <f>A38+1</f>
        <v>23</v>
      </c>
      <c r="B40" s="31" t="s">
        <v>54</v>
      </c>
      <c r="C40" s="32" t="s">
        <v>131</v>
      </c>
      <c r="D40" s="48">
        <v>300</v>
      </c>
      <c r="E40" s="48"/>
      <c r="F40" s="48">
        <f t="shared" si="4"/>
        <v>0</v>
      </c>
      <c r="H40" s="67"/>
      <c r="I40" s="67"/>
    </row>
    <row r="41" spans="1:10" s="23" customFormat="1" ht="16.5" thickBot="1" x14ac:dyDescent="0.3">
      <c r="A41" s="30">
        <f>+A40+1</f>
        <v>24</v>
      </c>
      <c r="B41" s="31" t="s">
        <v>139</v>
      </c>
      <c r="C41" s="32" t="s">
        <v>131</v>
      </c>
      <c r="D41" s="48">
        <v>230</v>
      </c>
      <c r="E41" s="48"/>
      <c r="F41" s="48">
        <f t="shared" si="4"/>
        <v>0</v>
      </c>
      <c r="G41" s="27"/>
      <c r="H41" s="67"/>
      <c r="I41" s="67"/>
    </row>
    <row r="42" spans="1:10" s="23" customFormat="1" ht="16.5" thickBot="1" x14ac:dyDescent="0.3">
      <c r="A42" s="30">
        <f>+A41+1</f>
        <v>25</v>
      </c>
      <c r="B42" s="31" t="s">
        <v>142</v>
      </c>
      <c r="C42" s="32" t="s">
        <v>131</v>
      </c>
      <c r="D42" s="48">
        <v>60</v>
      </c>
      <c r="E42" s="48"/>
      <c r="F42" s="48">
        <f t="shared" si="4"/>
        <v>0</v>
      </c>
      <c r="G42" s="27"/>
      <c r="H42" s="67"/>
      <c r="I42" s="67"/>
    </row>
    <row r="43" spans="1:10" s="23" customFormat="1" ht="16.5" thickBot="1" x14ac:dyDescent="0.3">
      <c r="A43" s="49" t="s">
        <v>55</v>
      </c>
      <c r="B43" s="33"/>
      <c r="C43" s="34"/>
      <c r="D43" s="56"/>
      <c r="E43" s="56"/>
      <c r="F43" s="56"/>
      <c r="G43" s="27"/>
      <c r="H43" s="67"/>
      <c r="I43" s="67"/>
    </row>
    <row r="44" spans="1:10" s="23" customFormat="1" ht="16.5" thickBot="1" x14ac:dyDescent="0.3">
      <c r="A44" s="29">
        <f>A42+1</f>
        <v>26</v>
      </c>
      <c r="B44" s="31" t="s">
        <v>132</v>
      </c>
      <c r="C44" s="32" t="s">
        <v>131</v>
      </c>
      <c r="D44" s="48">
        <v>900</v>
      </c>
      <c r="E44" s="48"/>
      <c r="F44" s="48">
        <f t="shared" si="4"/>
        <v>0</v>
      </c>
      <c r="H44" s="67"/>
      <c r="I44" s="67"/>
    </row>
    <row r="45" spans="1:10" s="23" customFormat="1" ht="16.5" thickBot="1" x14ac:dyDescent="0.3">
      <c r="A45" s="29">
        <f>+A44+1</f>
        <v>27</v>
      </c>
      <c r="B45" s="31" t="s">
        <v>56</v>
      </c>
      <c r="C45" s="32" t="s">
        <v>131</v>
      </c>
      <c r="D45" s="48">
        <v>300</v>
      </c>
      <c r="E45" s="48"/>
      <c r="F45" s="48">
        <f t="shared" si="4"/>
        <v>0</v>
      </c>
      <c r="H45" s="67"/>
      <c r="I45" s="67"/>
    </row>
    <row r="46" spans="1:10" s="23" customFormat="1" ht="16.5" thickBot="1" x14ac:dyDescent="0.3">
      <c r="A46" s="26"/>
      <c r="B46" s="35" t="s">
        <v>109</v>
      </c>
      <c r="C46" s="36"/>
      <c r="D46" s="57"/>
      <c r="E46" s="57"/>
      <c r="F46" s="58">
        <f>SUM(F14:F45)</f>
        <v>0</v>
      </c>
      <c r="H46" s="67"/>
      <c r="I46" s="67"/>
    </row>
    <row r="47" spans="1:10" s="23" customFormat="1" ht="16.5" thickBot="1" x14ac:dyDescent="0.3">
      <c r="A47" s="40" t="s">
        <v>128</v>
      </c>
      <c r="B47" s="59"/>
      <c r="C47" s="42"/>
      <c r="D47" s="41"/>
      <c r="E47" s="41"/>
      <c r="F47" s="43"/>
      <c r="H47" s="67"/>
      <c r="I47" s="67"/>
    </row>
    <row r="48" spans="1:10" s="23" customFormat="1" ht="16.5" thickBot="1" x14ac:dyDescent="0.3">
      <c r="A48" s="29">
        <f>+A45+1</f>
        <v>28</v>
      </c>
      <c r="B48" s="31" t="s">
        <v>113</v>
      </c>
      <c r="C48" s="32" t="s">
        <v>13</v>
      </c>
      <c r="D48" s="48">
        <v>90</v>
      </c>
      <c r="E48" s="48"/>
      <c r="F48" s="48">
        <f>ROUND(+D48*E48,2)</f>
        <v>0</v>
      </c>
      <c r="H48" s="67"/>
      <c r="I48" s="67"/>
    </row>
    <row r="49" spans="1:9" s="23" customFormat="1" ht="16.5" thickBot="1" x14ac:dyDescent="0.3">
      <c r="A49" s="29">
        <f>+A48+1</f>
        <v>29</v>
      </c>
      <c r="B49" s="31" t="s">
        <v>112</v>
      </c>
      <c r="C49" s="32" t="s">
        <v>13</v>
      </c>
      <c r="D49" s="48">
        <v>6</v>
      </c>
      <c r="E49" s="48"/>
      <c r="F49" s="48">
        <f t="shared" ref="F49:F50" si="6">ROUND(+D49*E49,2)</f>
        <v>0</v>
      </c>
      <c r="H49" s="67"/>
      <c r="I49" s="67"/>
    </row>
    <row r="50" spans="1:9" s="23" customFormat="1" ht="16.5" thickBot="1" x14ac:dyDescent="0.3">
      <c r="A50" s="29">
        <f>+A49+1</f>
        <v>30</v>
      </c>
      <c r="B50" s="31" t="s">
        <v>114</v>
      </c>
      <c r="C50" s="32" t="s">
        <v>133</v>
      </c>
      <c r="D50" s="48">
        <v>140</v>
      </c>
      <c r="E50" s="48"/>
      <c r="F50" s="48">
        <f t="shared" si="6"/>
        <v>0</v>
      </c>
      <c r="H50" s="67"/>
      <c r="I50" s="67"/>
    </row>
    <row r="51" spans="1:9" s="23" customFormat="1" ht="16.5" thickBot="1" x14ac:dyDescent="0.3">
      <c r="A51" s="26"/>
      <c r="B51" s="35" t="s">
        <v>57</v>
      </c>
      <c r="C51" s="36"/>
      <c r="D51" s="57"/>
      <c r="E51" s="57"/>
      <c r="F51" s="58">
        <f>SUM(F48:F50)</f>
        <v>0</v>
      </c>
      <c r="H51" s="67"/>
      <c r="I51" s="67"/>
    </row>
    <row r="52" spans="1:9" s="23" customFormat="1" ht="16.5" thickBot="1" x14ac:dyDescent="0.3">
      <c r="A52" s="40" t="s">
        <v>127</v>
      </c>
      <c r="B52" s="41"/>
      <c r="C52" s="42"/>
      <c r="D52" s="41"/>
      <c r="E52" s="41"/>
      <c r="F52" s="43"/>
      <c r="H52" s="67"/>
      <c r="I52" s="67"/>
    </row>
    <row r="53" spans="1:9" s="23" customFormat="1" ht="16.5" thickBot="1" x14ac:dyDescent="0.3">
      <c r="A53" s="29">
        <f>+A50+1</f>
        <v>31</v>
      </c>
      <c r="B53" s="31" t="s">
        <v>58</v>
      </c>
      <c r="C53" s="32" t="s">
        <v>16</v>
      </c>
      <c r="D53" s="48">
        <v>1</v>
      </c>
      <c r="E53" s="48"/>
      <c r="F53" s="48">
        <f t="shared" ref="F53:F78" si="7">ROUND(+D53*E53,2)</f>
        <v>0</v>
      </c>
      <c r="H53" s="67"/>
      <c r="I53" s="67"/>
    </row>
    <row r="54" spans="1:9" s="23" customFormat="1" ht="16.5" thickBot="1" x14ac:dyDescent="0.3">
      <c r="A54" s="29">
        <f t="shared" ref="A54:A62" si="8">+A53+1</f>
        <v>32</v>
      </c>
      <c r="B54" s="31" t="s">
        <v>59</v>
      </c>
      <c r="C54" s="32" t="s">
        <v>15</v>
      </c>
      <c r="D54" s="48">
        <v>1</v>
      </c>
      <c r="E54" s="48"/>
      <c r="F54" s="48">
        <f t="shared" si="7"/>
        <v>0</v>
      </c>
      <c r="H54" s="67"/>
      <c r="I54" s="67"/>
    </row>
    <row r="55" spans="1:9" s="23" customFormat="1" ht="16.5" thickBot="1" x14ac:dyDescent="0.3">
      <c r="A55" s="29">
        <f t="shared" si="8"/>
        <v>33</v>
      </c>
      <c r="B55" s="31" t="s">
        <v>60</v>
      </c>
      <c r="C55" s="32" t="s">
        <v>15</v>
      </c>
      <c r="D55" s="48">
        <v>1</v>
      </c>
      <c r="E55" s="48"/>
      <c r="F55" s="48">
        <f t="shared" si="7"/>
        <v>0</v>
      </c>
      <c r="H55" s="67"/>
      <c r="I55" s="67"/>
    </row>
    <row r="56" spans="1:9" s="23" customFormat="1" ht="16.5" thickBot="1" x14ac:dyDescent="0.3">
      <c r="A56" s="29">
        <f t="shared" si="8"/>
        <v>34</v>
      </c>
      <c r="B56" s="31" t="s">
        <v>17</v>
      </c>
      <c r="C56" s="32" t="s">
        <v>15</v>
      </c>
      <c r="D56" s="48">
        <v>1</v>
      </c>
      <c r="E56" s="48"/>
      <c r="F56" s="48">
        <f t="shared" si="7"/>
        <v>0</v>
      </c>
      <c r="H56" s="67"/>
      <c r="I56" s="67"/>
    </row>
    <row r="57" spans="1:9" s="23" customFormat="1" ht="16.5" thickBot="1" x14ac:dyDescent="0.3">
      <c r="A57" s="29">
        <f t="shared" si="8"/>
        <v>35</v>
      </c>
      <c r="B57" s="31" t="s">
        <v>18</v>
      </c>
      <c r="C57" s="32" t="s">
        <v>15</v>
      </c>
      <c r="D57" s="48">
        <v>1</v>
      </c>
      <c r="E57" s="48"/>
      <c r="F57" s="48">
        <f t="shared" si="7"/>
        <v>0</v>
      </c>
      <c r="H57" s="67"/>
      <c r="I57" s="67"/>
    </row>
    <row r="58" spans="1:9" s="23" customFormat="1" ht="16.5" thickBot="1" x14ac:dyDescent="0.3">
      <c r="A58" s="29">
        <f t="shared" si="8"/>
        <v>36</v>
      </c>
      <c r="B58" s="31" t="s">
        <v>62</v>
      </c>
      <c r="C58" s="32" t="s">
        <v>19</v>
      </c>
      <c r="D58" s="48">
        <v>1</v>
      </c>
      <c r="E58" s="48"/>
      <c r="F58" s="48">
        <f t="shared" si="7"/>
        <v>0</v>
      </c>
      <c r="H58" s="67"/>
      <c r="I58" s="67"/>
    </row>
    <row r="59" spans="1:9" s="23" customFormat="1" ht="16.5" thickBot="1" x14ac:dyDescent="0.3">
      <c r="A59" s="29">
        <f t="shared" si="8"/>
        <v>37</v>
      </c>
      <c r="B59" s="31" t="s">
        <v>64</v>
      </c>
      <c r="C59" s="32" t="s">
        <v>13</v>
      </c>
      <c r="D59" s="48">
        <v>12</v>
      </c>
      <c r="E59" s="48"/>
      <c r="F59" s="48">
        <f>ROUND(+D59*E59,2)</f>
        <v>0</v>
      </c>
      <c r="H59" s="67"/>
      <c r="I59" s="67"/>
    </row>
    <row r="60" spans="1:9" s="23" customFormat="1" ht="16.5" thickBot="1" x14ac:dyDescent="0.3">
      <c r="A60" s="29">
        <f t="shared" si="8"/>
        <v>38</v>
      </c>
      <c r="B60" s="31" t="s">
        <v>65</v>
      </c>
      <c r="C60" s="32" t="s">
        <v>13</v>
      </c>
      <c r="D60" s="48">
        <v>12</v>
      </c>
      <c r="E60" s="48"/>
      <c r="F60" s="48">
        <f t="shared" si="7"/>
        <v>0</v>
      </c>
      <c r="H60" s="67"/>
      <c r="I60" s="67"/>
    </row>
    <row r="61" spans="1:9" s="23" customFormat="1" ht="16.5" thickBot="1" x14ac:dyDescent="0.3">
      <c r="A61" s="29">
        <f t="shared" si="8"/>
        <v>39</v>
      </c>
      <c r="B61" s="31" t="s">
        <v>66</v>
      </c>
      <c r="C61" s="32" t="s">
        <v>13</v>
      </c>
      <c r="D61" s="48">
        <v>50</v>
      </c>
      <c r="E61" s="48"/>
      <c r="F61" s="48">
        <f t="shared" si="7"/>
        <v>0</v>
      </c>
      <c r="H61" s="67"/>
      <c r="I61" s="67"/>
    </row>
    <row r="62" spans="1:9" s="23" customFormat="1" ht="16.5" thickBot="1" x14ac:dyDescent="0.3">
      <c r="A62" s="29">
        <f t="shared" si="8"/>
        <v>40</v>
      </c>
      <c r="B62" s="31" t="s">
        <v>63</v>
      </c>
      <c r="C62" s="37" t="s">
        <v>13</v>
      </c>
      <c r="D62" s="53">
        <v>25</v>
      </c>
      <c r="E62" s="53"/>
      <c r="F62" s="48">
        <f>ROUND(+D62*E62,2)</f>
        <v>0</v>
      </c>
      <c r="H62" s="67"/>
      <c r="I62" s="67"/>
    </row>
    <row r="63" spans="1:9" s="23" customFormat="1" ht="16.5" thickBot="1" x14ac:dyDescent="0.3">
      <c r="A63" s="49" t="s">
        <v>67</v>
      </c>
      <c r="B63" s="33"/>
      <c r="C63" s="34"/>
      <c r="D63" s="56"/>
      <c r="E63" s="56"/>
      <c r="F63" s="56"/>
      <c r="H63" s="67"/>
      <c r="I63" s="67"/>
    </row>
    <row r="64" spans="1:9" s="23" customFormat="1" ht="16.5" thickBot="1" x14ac:dyDescent="0.3">
      <c r="A64" s="29">
        <f>+A62+1</f>
        <v>41</v>
      </c>
      <c r="B64" s="31" t="s">
        <v>68</v>
      </c>
      <c r="C64" s="32" t="s">
        <v>15</v>
      </c>
      <c r="D64" s="48">
        <v>10</v>
      </c>
      <c r="E64" s="48"/>
      <c r="F64" s="48">
        <f t="shared" si="7"/>
        <v>0</v>
      </c>
      <c r="H64" s="67"/>
      <c r="I64" s="67"/>
    </row>
    <row r="65" spans="1:9" s="23" customFormat="1" ht="16.5" thickBot="1" x14ac:dyDescent="0.3">
      <c r="A65" s="29">
        <f>+A64+1</f>
        <v>42</v>
      </c>
      <c r="B65" s="31" t="s">
        <v>69</v>
      </c>
      <c r="C65" s="32" t="s">
        <v>15</v>
      </c>
      <c r="D65" s="48">
        <v>7</v>
      </c>
      <c r="E65" s="48"/>
      <c r="F65" s="48">
        <f t="shared" si="7"/>
        <v>0</v>
      </c>
      <c r="H65" s="67"/>
      <c r="I65" s="67"/>
    </row>
    <row r="66" spans="1:9" s="23" customFormat="1" ht="16.5" thickBot="1" x14ac:dyDescent="0.3">
      <c r="A66" s="29">
        <f>+A65+1</f>
        <v>43</v>
      </c>
      <c r="B66" s="31" t="s">
        <v>20</v>
      </c>
      <c r="C66" s="32" t="s">
        <v>15</v>
      </c>
      <c r="D66" s="48">
        <v>4</v>
      </c>
      <c r="E66" s="48"/>
      <c r="F66" s="48">
        <f t="shared" si="7"/>
        <v>0</v>
      </c>
      <c r="H66" s="67"/>
      <c r="I66" s="67"/>
    </row>
    <row r="67" spans="1:9" s="23" customFormat="1" ht="26.25" thickBot="1" x14ac:dyDescent="0.3">
      <c r="A67" s="29">
        <f>+A66+1</f>
        <v>44</v>
      </c>
      <c r="B67" s="31" t="s">
        <v>70</v>
      </c>
      <c r="C67" s="32" t="s">
        <v>19</v>
      </c>
      <c r="D67" s="48">
        <v>1</v>
      </c>
      <c r="E67" s="48"/>
      <c r="F67" s="48">
        <f t="shared" si="7"/>
        <v>0</v>
      </c>
      <c r="H67" s="67"/>
      <c r="I67" s="67"/>
    </row>
    <row r="68" spans="1:9" s="23" customFormat="1" ht="16.5" thickBot="1" x14ac:dyDescent="0.3">
      <c r="A68" s="49" t="s">
        <v>71</v>
      </c>
      <c r="B68" s="33"/>
      <c r="C68" s="34"/>
      <c r="D68" s="56"/>
      <c r="E68" s="56"/>
      <c r="F68" s="56"/>
      <c r="H68" s="67"/>
      <c r="I68" s="67"/>
    </row>
    <row r="69" spans="1:9" s="23" customFormat="1" ht="16.5" thickBot="1" x14ac:dyDescent="0.3">
      <c r="A69" s="29">
        <f>+A67+1</f>
        <v>45</v>
      </c>
      <c r="B69" s="31" t="s">
        <v>72</v>
      </c>
      <c r="C69" s="32" t="s">
        <v>15</v>
      </c>
      <c r="D69" s="48">
        <v>5</v>
      </c>
      <c r="E69" s="48"/>
      <c r="F69" s="48">
        <f t="shared" si="7"/>
        <v>0</v>
      </c>
      <c r="H69" s="67"/>
      <c r="I69" s="67"/>
    </row>
    <row r="70" spans="1:9" s="23" customFormat="1" ht="16.5" thickBot="1" x14ac:dyDescent="0.3">
      <c r="A70" s="29">
        <f>+A69+1</f>
        <v>46</v>
      </c>
      <c r="B70" s="31" t="s">
        <v>73</v>
      </c>
      <c r="C70" s="32" t="s">
        <v>15</v>
      </c>
      <c r="D70" s="48">
        <v>9</v>
      </c>
      <c r="E70" s="48"/>
      <c r="F70" s="48">
        <f t="shared" si="7"/>
        <v>0</v>
      </c>
      <c r="H70" s="67"/>
      <c r="I70" s="67"/>
    </row>
    <row r="71" spans="1:9" s="23" customFormat="1" ht="16.5" thickBot="1" x14ac:dyDescent="0.3">
      <c r="A71" s="29">
        <f>+A70+1</f>
        <v>47</v>
      </c>
      <c r="B71" s="31" t="s">
        <v>74</v>
      </c>
      <c r="C71" s="32" t="s">
        <v>15</v>
      </c>
      <c r="D71" s="48">
        <v>2</v>
      </c>
      <c r="E71" s="48"/>
      <c r="F71" s="48">
        <f t="shared" si="7"/>
        <v>0</v>
      </c>
      <c r="H71" s="67"/>
      <c r="I71" s="67"/>
    </row>
    <row r="72" spans="1:9" s="23" customFormat="1" ht="16.5" thickBot="1" x14ac:dyDescent="0.3">
      <c r="A72" s="29">
        <f>+A71+1</f>
        <v>48</v>
      </c>
      <c r="B72" s="31" t="s">
        <v>75</v>
      </c>
      <c r="C72" s="32" t="s">
        <v>15</v>
      </c>
      <c r="D72" s="48">
        <v>10</v>
      </c>
      <c r="E72" s="48"/>
      <c r="F72" s="48">
        <f t="shared" si="7"/>
        <v>0</v>
      </c>
      <c r="H72" s="67"/>
      <c r="I72" s="67"/>
    </row>
    <row r="73" spans="1:9" s="23" customFormat="1" ht="16.5" thickBot="1" x14ac:dyDescent="0.3">
      <c r="A73" s="29">
        <f>+A72+1</f>
        <v>49</v>
      </c>
      <c r="B73" s="31" t="s">
        <v>21</v>
      </c>
      <c r="C73" s="32" t="s">
        <v>15</v>
      </c>
      <c r="D73" s="48">
        <v>4</v>
      </c>
      <c r="E73" s="48"/>
      <c r="F73" s="48">
        <f t="shared" si="7"/>
        <v>0</v>
      </c>
      <c r="H73" s="67"/>
      <c r="I73" s="67"/>
    </row>
    <row r="74" spans="1:9" s="23" customFormat="1" ht="16.5" thickBot="1" x14ac:dyDescent="0.3">
      <c r="A74" s="49" t="s">
        <v>76</v>
      </c>
      <c r="B74" s="33"/>
      <c r="C74" s="34"/>
      <c r="D74" s="56"/>
      <c r="E74" s="56"/>
      <c r="F74" s="56"/>
      <c r="H74" s="67"/>
      <c r="I74" s="67"/>
    </row>
    <row r="75" spans="1:9" s="23" customFormat="1" ht="16.5" thickBot="1" x14ac:dyDescent="0.3">
      <c r="A75" s="29">
        <f>+A73+1</f>
        <v>50</v>
      </c>
      <c r="B75" s="31" t="s">
        <v>77</v>
      </c>
      <c r="C75" s="32" t="s">
        <v>15</v>
      </c>
      <c r="D75" s="48">
        <v>21</v>
      </c>
      <c r="E75" s="48"/>
      <c r="F75" s="48">
        <f t="shared" si="7"/>
        <v>0</v>
      </c>
      <c r="H75" s="67"/>
      <c r="I75" s="67"/>
    </row>
    <row r="76" spans="1:9" s="23" customFormat="1" ht="16.5" thickBot="1" x14ac:dyDescent="0.3">
      <c r="A76" s="29">
        <f>+A75+1</f>
        <v>51</v>
      </c>
      <c r="B76" s="31" t="s">
        <v>78</v>
      </c>
      <c r="C76" s="32" t="s">
        <v>15</v>
      </c>
      <c r="D76" s="48">
        <v>2</v>
      </c>
      <c r="E76" s="48"/>
      <c r="F76" s="48">
        <f t="shared" si="7"/>
        <v>0</v>
      </c>
      <c r="H76" s="67"/>
      <c r="I76" s="67"/>
    </row>
    <row r="77" spans="1:9" s="23" customFormat="1" ht="16.5" thickBot="1" x14ac:dyDescent="0.3">
      <c r="A77" s="29">
        <f>+A76+1</f>
        <v>52</v>
      </c>
      <c r="B77" s="31" t="s">
        <v>80</v>
      </c>
      <c r="C77" s="37" t="s">
        <v>15</v>
      </c>
      <c r="D77" s="53">
        <v>5</v>
      </c>
      <c r="E77" s="53"/>
      <c r="F77" s="48">
        <f t="shared" si="7"/>
        <v>0</v>
      </c>
      <c r="H77" s="67"/>
      <c r="I77" s="67"/>
    </row>
    <row r="78" spans="1:9" s="23" customFormat="1" ht="16.5" thickBot="1" x14ac:dyDescent="0.3">
      <c r="A78" s="29">
        <f>+A77+1</f>
        <v>53</v>
      </c>
      <c r="B78" s="31" t="s">
        <v>79</v>
      </c>
      <c r="C78" s="32" t="s">
        <v>15</v>
      </c>
      <c r="D78" s="48">
        <v>1</v>
      </c>
      <c r="E78" s="48"/>
      <c r="F78" s="48">
        <f t="shared" si="7"/>
        <v>0</v>
      </c>
      <c r="H78" s="67"/>
      <c r="I78" s="67"/>
    </row>
    <row r="79" spans="1:9" s="23" customFormat="1" ht="16.5" thickBot="1" x14ac:dyDescent="0.3">
      <c r="A79" s="29">
        <f>+A78+1</f>
        <v>54</v>
      </c>
      <c r="B79" s="31" t="s">
        <v>81</v>
      </c>
      <c r="C79" s="32" t="s">
        <v>15</v>
      </c>
      <c r="D79" s="48">
        <v>1</v>
      </c>
      <c r="E79" s="48"/>
      <c r="F79" s="48">
        <f>ROUND(+D79*E79,2)</f>
        <v>0</v>
      </c>
      <c r="H79" s="67"/>
      <c r="I79" s="67"/>
    </row>
    <row r="80" spans="1:9" s="23" customFormat="1" ht="16.5" thickBot="1" x14ac:dyDescent="0.3">
      <c r="A80" s="49" t="s">
        <v>82</v>
      </c>
      <c r="B80" s="33"/>
      <c r="C80" s="34"/>
      <c r="D80" s="56"/>
      <c r="E80" s="56"/>
      <c r="F80" s="56"/>
      <c r="H80" s="67"/>
      <c r="I80" s="67"/>
    </row>
    <row r="81" spans="1:9" s="23" customFormat="1" ht="16.5" thickBot="1" x14ac:dyDescent="0.3">
      <c r="A81" s="29">
        <f>+A79+1</f>
        <v>55</v>
      </c>
      <c r="B81" s="31" t="s">
        <v>22</v>
      </c>
      <c r="C81" s="32" t="s">
        <v>15</v>
      </c>
      <c r="D81" s="48">
        <v>7</v>
      </c>
      <c r="E81" s="48"/>
      <c r="F81" s="48">
        <f>ROUND(+D81*E81,2)</f>
        <v>0</v>
      </c>
      <c r="H81" s="67"/>
      <c r="I81" s="67"/>
    </row>
    <row r="82" spans="1:9" s="23" customFormat="1" ht="16.5" thickBot="1" x14ac:dyDescent="0.3">
      <c r="A82" s="26"/>
      <c r="B82" s="35" t="s">
        <v>61</v>
      </c>
      <c r="C82" s="36"/>
      <c r="D82" s="57"/>
      <c r="E82" s="57"/>
      <c r="F82" s="58">
        <f>SUM(F53:F81)</f>
        <v>0</v>
      </c>
      <c r="H82" s="67"/>
      <c r="I82" s="67"/>
    </row>
    <row r="83" spans="1:9" s="23" customFormat="1" ht="16.5" thickBot="1" x14ac:dyDescent="0.3">
      <c r="A83" s="40" t="s">
        <v>126</v>
      </c>
      <c r="B83" s="41"/>
      <c r="C83" s="42"/>
      <c r="D83" s="41"/>
      <c r="E83" s="41"/>
      <c r="F83" s="43"/>
      <c r="H83" s="67"/>
      <c r="I83" s="67"/>
    </row>
    <row r="84" spans="1:9" s="23" customFormat="1" ht="16.5" thickBot="1" x14ac:dyDescent="0.3">
      <c r="A84" s="29">
        <f>+A81+1</f>
        <v>56</v>
      </c>
      <c r="B84" s="31" t="s">
        <v>23</v>
      </c>
      <c r="C84" s="32" t="s">
        <v>16</v>
      </c>
      <c r="D84" s="48">
        <v>1</v>
      </c>
      <c r="E84" s="48"/>
      <c r="F84" s="48">
        <f>ROUND(+D84*E84,2)</f>
        <v>0</v>
      </c>
      <c r="H84" s="67"/>
      <c r="I84" s="67"/>
    </row>
    <row r="85" spans="1:9" s="23" customFormat="1" ht="16.5" thickBot="1" x14ac:dyDescent="0.3">
      <c r="A85" s="29">
        <f>+A84+1</f>
        <v>57</v>
      </c>
      <c r="B85" s="31" t="s">
        <v>83</v>
      </c>
      <c r="C85" s="32" t="s">
        <v>15</v>
      </c>
      <c r="D85" s="48">
        <v>1</v>
      </c>
      <c r="E85" s="48"/>
      <c r="F85" s="48">
        <f t="shared" ref="F85:F96" si="9">ROUND(+D85*E85,2)</f>
        <v>0</v>
      </c>
      <c r="H85" s="67"/>
      <c r="I85" s="67"/>
    </row>
    <row r="86" spans="1:9" s="23" customFormat="1" ht="16.5" thickBot="1" x14ac:dyDescent="0.3">
      <c r="A86" s="29">
        <f>+A85+1</f>
        <v>58</v>
      </c>
      <c r="B86" s="31" t="s">
        <v>84</v>
      </c>
      <c r="C86" s="32" t="s">
        <v>13</v>
      </c>
      <c r="D86" s="48">
        <v>15</v>
      </c>
      <c r="E86" s="48"/>
      <c r="F86" s="48">
        <f t="shared" si="9"/>
        <v>0</v>
      </c>
      <c r="H86" s="67"/>
      <c r="I86" s="67"/>
    </row>
    <row r="87" spans="1:9" s="23" customFormat="1" ht="16.5" thickBot="1" x14ac:dyDescent="0.3">
      <c r="A87" s="29">
        <f t="shared" ref="A87:A89" si="10">+A86+1</f>
        <v>59</v>
      </c>
      <c r="B87" s="31" t="s">
        <v>85</v>
      </c>
      <c r="C87" s="32" t="s">
        <v>13</v>
      </c>
      <c r="D87" s="48">
        <v>17</v>
      </c>
      <c r="E87" s="48"/>
      <c r="F87" s="48">
        <f t="shared" si="9"/>
        <v>0</v>
      </c>
      <c r="H87" s="67"/>
      <c r="I87" s="67"/>
    </row>
    <row r="88" spans="1:9" s="23" customFormat="1" ht="16.5" thickBot="1" x14ac:dyDescent="0.3">
      <c r="A88" s="29">
        <f t="shared" si="10"/>
        <v>60</v>
      </c>
      <c r="B88" s="31" t="s">
        <v>104</v>
      </c>
      <c r="C88" s="32" t="s">
        <v>13</v>
      </c>
      <c r="D88" s="48">
        <v>32</v>
      </c>
      <c r="E88" s="48"/>
      <c r="F88" s="48">
        <f t="shared" si="9"/>
        <v>0</v>
      </c>
      <c r="H88" s="67"/>
      <c r="I88" s="67"/>
    </row>
    <row r="89" spans="1:9" s="23" customFormat="1" ht="16.5" thickBot="1" x14ac:dyDescent="0.3">
      <c r="A89" s="29">
        <f t="shared" si="10"/>
        <v>61</v>
      </c>
      <c r="B89" s="31" t="s">
        <v>105</v>
      </c>
      <c r="C89" s="32" t="s">
        <v>13</v>
      </c>
      <c r="D89" s="48">
        <v>42</v>
      </c>
      <c r="E89" s="48"/>
      <c r="F89" s="48">
        <f t="shared" si="9"/>
        <v>0</v>
      </c>
      <c r="H89" s="67"/>
      <c r="I89" s="67"/>
    </row>
    <row r="90" spans="1:9" s="23" customFormat="1" ht="26.25" thickBot="1" x14ac:dyDescent="0.3">
      <c r="A90" s="29">
        <f>+A89+1</f>
        <v>62</v>
      </c>
      <c r="B90" s="31" t="s">
        <v>89</v>
      </c>
      <c r="C90" s="32" t="s">
        <v>13</v>
      </c>
      <c r="D90" s="48">
        <v>35</v>
      </c>
      <c r="E90" s="48"/>
      <c r="F90" s="48">
        <f t="shared" si="9"/>
        <v>0</v>
      </c>
      <c r="H90" s="67"/>
      <c r="I90" s="67"/>
    </row>
    <row r="91" spans="1:9" s="23" customFormat="1" ht="16.5" thickBot="1" x14ac:dyDescent="0.3">
      <c r="A91" s="29">
        <f t="shared" ref="A91:A98" si="11">+A90+1</f>
        <v>63</v>
      </c>
      <c r="B91" s="31" t="s">
        <v>115</v>
      </c>
      <c r="C91" s="32" t="s">
        <v>15</v>
      </c>
      <c r="D91" s="48">
        <v>1</v>
      </c>
      <c r="E91" s="48"/>
      <c r="F91" s="48">
        <f t="shared" si="9"/>
        <v>0</v>
      </c>
      <c r="H91" s="67"/>
      <c r="I91" s="67"/>
    </row>
    <row r="92" spans="1:9" s="23" customFormat="1" ht="16.5" thickBot="1" x14ac:dyDescent="0.3">
      <c r="A92" s="29">
        <f t="shared" si="11"/>
        <v>64</v>
      </c>
      <c r="B92" s="31" t="s">
        <v>88</v>
      </c>
      <c r="C92" s="32" t="s">
        <v>15</v>
      </c>
      <c r="D92" s="48">
        <v>4</v>
      </c>
      <c r="E92" s="48"/>
      <c r="F92" s="48">
        <f t="shared" si="9"/>
        <v>0</v>
      </c>
      <c r="H92" s="67"/>
      <c r="I92" s="67"/>
    </row>
    <row r="93" spans="1:9" s="23" customFormat="1" ht="16.5" thickBot="1" x14ac:dyDescent="0.3">
      <c r="A93" s="29">
        <f t="shared" si="11"/>
        <v>65</v>
      </c>
      <c r="B93" s="31" t="s">
        <v>87</v>
      </c>
      <c r="C93" s="32" t="s">
        <v>15</v>
      </c>
      <c r="D93" s="48">
        <v>4</v>
      </c>
      <c r="E93" s="48"/>
      <c r="F93" s="48">
        <f t="shared" si="9"/>
        <v>0</v>
      </c>
      <c r="H93" s="67"/>
      <c r="I93" s="67"/>
    </row>
    <row r="94" spans="1:9" s="23" customFormat="1" ht="16.5" thickBot="1" x14ac:dyDescent="0.3">
      <c r="A94" s="29">
        <f t="shared" si="11"/>
        <v>66</v>
      </c>
      <c r="B94" s="31" t="s">
        <v>90</v>
      </c>
      <c r="C94" s="32" t="s">
        <v>15</v>
      </c>
      <c r="D94" s="48">
        <v>2</v>
      </c>
      <c r="E94" s="48"/>
      <c r="F94" s="48">
        <f t="shared" si="9"/>
        <v>0</v>
      </c>
      <c r="H94" s="67"/>
      <c r="I94" s="67"/>
    </row>
    <row r="95" spans="1:9" s="23" customFormat="1" ht="16.5" thickBot="1" x14ac:dyDescent="0.3">
      <c r="A95" s="29">
        <f t="shared" si="11"/>
        <v>67</v>
      </c>
      <c r="B95" s="38" t="s">
        <v>91</v>
      </c>
      <c r="C95" s="32" t="s">
        <v>15</v>
      </c>
      <c r="D95" s="48">
        <v>2</v>
      </c>
      <c r="E95" s="48"/>
      <c r="F95" s="48">
        <f t="shared" si="9"/>
        <v>0</v>
      </c>
      <c r="H95" s="67"/>
      <c r="I95" s="67"/>
    </row>
    <row r="96" spans="1:9" s="23" customFormat="1" ht="16.5" thickBot="1" x14ac:dyDescent="0.3">
      <c r="A96" s="29">
        <f t="shared" si="11"/>
        <v>68</v>
      </c>
      <c r="B96" s="38" t="s">
        <v>92</v>
      </c>
      <c r="C96" s="32" t="s">
        <v>15</v>
      </c>
      <c r="D96" s="48">
        <v>1</v>
      </c>
      <c r="E96" s="48"/>
      <c r="F96" s="48">
        <f t="shared" si="9"/>
        <v>0</v>
      </c>
      <c r="H96" s="67"/>
      <c r="I96" s="67"/>
    </row>
    <row r="97" spans="1:9" s="23" customFormat="1" ht="16.5" thickBot="1" x14ac:dyDescent="0.3">
      <c r="A97" s="29">
        <f t="shared" si="11"/>
        <v>69</v>
      </c>
      <c r="B97" s="38" t="s">
        <v>93</v>
      </c>
      <c r="C97" s="32" t="s">
        <v>15</v>
      </c>
      <c r="D97" s="48">
        <v>2</v>
      </c>
      <c r="E97" s="48"/>
      <c r="F97" s="48">
        <f>ROUND(+D97*E97,2)</f>
        <v>0</v>
      </c>
      <c r="H97" s="67"/>
      <c r="I97" s="67"/>
    </row>
    <row r="98" spans="1:9" s="23" customFormat="1" ht="16.5" thickBot="1" x14ac:dyDescent="0.3">
      <c r="A98" s="29">
        <f t="shared" si="11"/>
        <v>70</v>
      </c>
      <c r="B98" s="38" t="s">
        <v>86</v>
      </c>
      <c r="C98" s="32" t="s">
        <v>131</v>
      </c>
      <c r="D98" s="48">
        <v>1</v>
      </c>
      <c r="E98" s="48"/>
      <c r="F98" s="48">
        <f>ROUND(+D98*E98,2)</f>
        <v>0</v>
      </c>
      <c r="H98" s="67"/>
      <c r="I98" s="67"/>
    </row>
    <row r="99" spans="1:9" s="23" customFormat="1" ht="16.5" thickBot="1" x14ac:dyDescent="0.3">
      <c r="A99" s="26"/>
      <c r="B99" s="79" t="s">
        <v>94</v>
      </c>
      <c r="C99" s="79"/>
      <c r="D99" s="79"/>
      <c r="E99" s="79"/>
      <c r="F99" s="58">
        <f>SUM(F84:F98)</f>
        <v>0</v>
      </c>
      <c r="H99" s="67"/>
      <c r="I99" s="67"/>
    </row>
    <row r="100" spans="1:9" s="23" customFormat="1" ht="16.5" thickBot="1" x14ac:dyDescent="0.3">
      <c r="A100" s="40" t="s">
        <v>125</v>
      </c>
      <c r="B100" s="60"/>
      <c r="C100" s="42"/>
      <c r="D100" s="41"/>
      <c r="E100" s="41"/>
      <c r="F100" s="43"/>
      <c r="H100" s="67"/>
      <c r="I100" s="67"/>
    </row>
    <row r="101" spans="1:9" s="23" customFormat="1" ht="16.5" thickBot="1" x14ac:dyDescent="0.3">
      <c r="A101" s="28">
        <f>+A98+1</f>
        <v>71</v>
      </c>
      <c r="B101" s="39" t="s">
        <v>95</v>
      </c>
      <c r="C101" s="32" t="s">
        <v>15</v>
      </c>
      <c r="D101" s="48">
        <v>8</v>
      </c>
      <c r="E101" s="61"/>
      <c r="F101" s="48">
        <f>ROUND(+D101*E101,2)</f>
        <v>0</v>
      </c>
      <c r="H101" s="67"/>
      <c r="I101" s="67"/>
    </row>
    <row r="102" spans="1:9" s="23" customFormat="1" ht="16.5" thickBot="1" x14ac:dyDescent="0.3">
      <c r="A102" s="26"/>
      <c r="B102" s="79" t="s">
        <v>24</v>
      </c>
      <c r="C102" s="79"/>
      <c r="D102" s="79"/>
      <c r="E102" s="79"/>
      <c r="F102" s="58">
        <f>SUM(F101)</f>
        <v>0</v>
      </c>
      <c r="H102" s="67"/>
      <c r="I102" s="67"/>
    </row>
    <row r="103" spans="1:9" s="23" customFormat="1" ht="16.5" thickBot="1" x14ac:dyDescent="0.3">
      <c r="A103" s="40" t="s">
        <v>124</v>
      </c>
      <c r="B103" s="41"/>
      <c r="C103" s="42"/>
      <c r="D103" s="41"/>
      <c r="E103" s="41"/>
      <c r="F103" s="43"/>
      <c r="H103" s="67"/>
      <c r="I103" s="67"/>
    </row>
    <row r="104" spans="1:9" s="23" customFormat="1" ht="16.5" thickBot="1" x14ac:dyDescent="0.3">
      <c r="A104" s="29">
        <f>+A101+1</f>
        <v>72</v>
      </c>
      <c r="B104" s="39" t="s">
        <v>96</v>
      </c>
      <c r="C104" s="32" t="s">
        <v>134</v>
      </c>
      <c r="D104" s="48">
        <v>50</v>
      </c>
      <c r="E104" s="48"/>
      <c r="F104" s="48">
        <f>ROUND(+D104*E104,2)</f>
        <v>0</v>
      </c>
      <c r="H104" s="67"/>
      <c r="I104" s="67"/>
    </row>
    <row r="105" spans="1:9" s="23" customFormat="1" ht="16.5" thickBot="1" x14ac:dyDescent="0.3">
      <c r="A105" s="29">
        <f t="shared" ref="A105:A110" si="12">+A104+1</f>
        <v>73</v>
      </c>
      <c r="B105" s="39" t="s">
        <v>140</v>
      </c>
      <c r="C105" s="32" t="s">
        <v>13</v>
      </c>
      <c r="D105" s="48">
        <v>50</v>
      </c>
      <c r="E105" s="48"/>
      <c r="F105" s="48">
        <f t="shared" ref="F105:F110" si="13">ROUND(+D105*E105,2)</f>
        <v>0</v>
      </c>
      <c r="H105" s="67"/>
      <c r="I105" s="67"/>
    </row>
    <row r="106" spans="1:9" s="23" customFormat="1" ht="16.5" thickBot="1" x14ac:dyDescent="0.3">
      <c r="A106" s="29">
        <f t="shared" si="12"/>
        <v>74</v>
      </c>
      <c r="B106" s="39" t="s">
        <v>135</v>
      </c>
      <c r="C106" s="32" t="s">
        <v>131</v>
      </c>
      <c r="D106" s="48">
        <v>520</v>
      </c>
      <c r="E106" s="48"/>
      <c r="F106" s="48">
        <f t="shared" si="13"/>
        <v>0</v>
      </c>
      <c r="H106" s="67"/>
      <c r="I106" s="67"/>
    </row>
    <row r="107" spans="1:9" s="23" customFormat="1" ht="26.25" thickBot="1" x14ac:dyDescent="0.3">
      <c r="A107" s="28">
        <f t="shared" si="12"/>
        <v>75</v>
      </c>
      <c r="B107" s="39" t="s">
        <v>97</v>
      </c>
      <c r="C107" s="32" t="s">
        <v>131</v>
      </c>
      <c r="D107" s="62">
        <v>150</v>
      </c>
      <c r="E107" s="48"/>
      <c r="F107" s="48">
        <f t="shared" si="13"/>
        <v>0</v>
      </c>
      <c r="H107" s="67"/>
      <c r="I107" s="67"/>
    </row>
    <row r="108" spans="1:9" s="23" customFormat="1" ht="16.5" thickBot="1" x14ac:dyDescent="0.3">
      <c r="A108" s="55" t="s">
        <v>116</v>
      </c>
      <c r="B108" s="39"/>
      <c r="C108" s="63"/>
      <c r="D108" s="64"/>
      <c r="E108" s="48"/>
      <c r="F108" s="48"/>
      <c r="H108" s="67"/>
      <c r="I108" s="67"/>
    </row>
    <row r="109" spans="1:9" s="23" customFormat="1" ht="16.5" thickBot="1" x14ac:dyDescent="0.3">
      <c r="A109" s="28">
        <f>+A107+1</f>
        <v>76</v>
      </c>
      <c r="B109" s="39" t="s">
        <v>117</v>
      </c>
      <c r="C109" s="32" t="s">
        <v>131</v>
      </c>
      <c r="D109" s="64">
        <v>50</v>
      </c>
      <c r="E109" s="48"/>
      <c r="F109" s="48">
        <f t="shared" si="13"/>
        <v>0</v>
      </c>
      <c r="H109" s="67"/>
      <c r="I109" s="67"/>
    </row>
    <row r="110" spans="1:9" s="23" customFormat="1" ht="16.5" thickBot="1" x14ac:dyDescent="0.3">
      <c r="A110" s="28">
        <f t="shared" si="12"/>
        <v>77</v>
      </c>
      <c r="B110" s="39" t="s">
        <v>118</v>
      </c>
      <c r="C110" s="63" t="s">
        <v>131</v>
      </c>
      <c r="D110" s="64">
        <v>16</v>
      </c>
      <c r="E110" s="48"/>
      <c r="F110" s="48">
        <f t="shared" si="13"/>
        <v>0</v>
      </c>
      <c r="H110" s="67"/>
      <c r="I110" s="67"/>
    </row>
    <row r="111" spans="1:9" s="23" customFormat="1" ht="16.5" thickBot="1" x14ac:dyDescent="0.3">
      <c r="A111" s="28"/>
      <c r="B111" s="82" t="s">
        <v>98</v>
      </c>
      <c r="C111" s="82"/>
      <c r="D111" s="82"/>
      <c r="E111" s="82"/>
      <c r="F111" s="61">
        <f>SUM(F104:F110)</f>
        <v>0</v>
      </c>
      <c r="H111" s="67"/>
      <c r="I111" s="67"/>
    </row>
    <row r="112" spans="1:9" s="23" customFormat="1" ht="16.5" thickBot="1" x14ac:dyDescent="0.3">
      <c r="A112" s="40" t="s">
        <v>123</v>
      </c>
      <c r="B112" s="41"/>
      <c r="C112" s="42"/>
      <c r="D112" s="41"/>
      <c r="E112" s="41"/>
      <c r="F112" s="43"/>
      <c r="H112" s="67"/>
      <c r="I112" s="67"/>
    </row>
    <row r="113" spans="1:9" s="23" customFormat="1" ht="16.5" thickBot="1" x14ac:dyDescent="0.3">
      <c r="A113" s="29">
        <f>+A110+1</f>
        <v>78</v>
      </c>
      <c r="B113" s="39" t="s">
        <v>99</v>
      </c>
      <c r="C113" s="37" t="s">
        <v>136</v>
      </c>
      <c r="D113" s="48">
        <v>28</v>
      </c>
      <c r="E113" s="48"/>
      <c r="F113" s="48">
        <f t="shared" ref="F113:F118" si="14">ROUND(+D113*E113,2)</f>
        <v>0</v>
      </c>
      <c r="H113" s="67"/>
      <c r="I113" s="67"/>
    </row>
    <row r="114" spans="1:9" s="23" customFormat="1" ht="26.25" thickBot="1" x14ac:dyDescent="0.3">
      <c r="A114" s="29">
        <f>+A113+1</f>
        <v>79</v>
      </c>
      <c r="B114" s="39" t="s">
        <v>46</v>
      </c>
      <c r="C114" s="37" t="s">
        <v>136</v>
      </c>
      <c r="D114" s="48">
        <v>36</v>
      </c>
      <c r="E114" s="48"/>
      <c r="F114" s="48">
        <f t="shared" si="14"/>
        <v>0</v>
      </c>
      <c r="H114" s="67"/>
      <c r="I114" s="67"/>
    </row>
    <row r="115" spans="1:9" s="23" customFormat="1" ht="16.5" thickBot="1" x14ac:dyDescent="0.3">
      <c r="A115" s="29">
        <f>+A114+1</f>
        <v>80</v>
      </c>
      <c r="B115" s="39" t="s">
        <v>137</v>
      </c>
      <c r="C115" s="37" t="s">
        <v>136</v>
      </c>
      <c r="D115" s="48">
        <v>28</v>
      </c>
      <c r="E115" s="48"/>
      <c r="F115" s="48">
        <f t="shared" si="14"/>
        <v>0</v>
      </c>
      <c r="H115" s="67"/>
      <c r="I115" s="67"/>
    </row>
    <row r="116" spans="1:9" s="23" customFormat="1" ht="16.5" thickBot="1" x14ac:dyDescent="0.3">
      <c r="A116" s="29">
        <f>+A115+1</f>
        <v>81</v>
      </c>
      <c r="B116" s="39" t="s">
        <v>119</v>
      </c>
      <c r="C116" s="37" t="s">
        <v>136</v>
      </c>
      <c r="D116" s="48">
        <v>14</v>
      </c>
      <c r="E116" s="48"/>
      <c r="F116" s="48">
        <f t="shared" si="14"/>
        <v>0</v>
      </c>
      <c r="H116" s="67"/>
      <c r="I116" s="67"/>
    </row>
    <row r="117" spans="1:9" s="23" customFormat="1" ht="16.5" thickBot="1" x14ac:dyDescent="0.3">
      <c r="A117" s="29">
        <f>+A116+1</f>
        <v>82</v>
      </c>
      <c r="B117" s="39" t="s">
        <v>100</v>
      </c>
      <c r="C117" s="37" t="s">
        <v>136</v>
      </c>
      <c r="D117" s="48">
        <v>16</v>
      </c>
      <c r="E117" s="48"/>
      <c r="F117" s="48">
        <f t="shared" si="14"/>
        <v>0</v>
      </c>
      <c r="H117" s="67"/>
      <c r="I117" s="67"/>
    </row>
    <row r="118" spans="1:9" s="23" customFormat="1" ht="16.5" thickBot="1" x14ac:dyDescent="0.3">
      <c r="A118" s="29">
        <f>+A117+1</f>
        <v>83</v>
      </c>
      <c r="B118" s="39" t="s">
        <v>45</v>
      </c>
      <c r="C118" s="37" t="s">
        <v>136</v>
      </c>
      <c r="D118" s="48">
        <v>6</v>
      </c>
      <c r="E118" s="48"/>
      <c r="F118" s="48">
        <f t="shared" si="14"/>
        <v>0</v>
      </c>
      <c r="H118" s="67"/>
      <c r="I118" s="67"/>
    </row>
    <row r="119" spans="1:9" s="23" customFormat="1" ht="16.5" thickBot="1" x14ac:dyDescent="0.3">
      <c r="A119" s="26"/>
      <c r="B119" s="79" t="s">
        <v>101</v>
      </c>
      <c r="C119" s="79"/>
      <c r="D119" s="79"/>
      <c r="E119" s="79"/>
      <c r="F119" s="58">
        <f>SUM(F113:F118)</f>
        <v>0</v>
      </c>
      <c r="H119" s="67"/>
      <c r="I119" s="67"/>
    </row>
    <row r="120" spans="1:9" s="23" customFormat="1" ht="16.5" thickBot="1" x14ac:dyDescent="0.3">
      <c r="A120" s="40" t="s">
        <v>122</v>
      </c>
      <c r="B120" s="41"/>
      <c r="C120" s="42"/>
      <c r="D120" s="41"/>
      <c r="E120" s="41"/>
      <c r="F120" s="43"/>
      <c r="H120" s="67"/>
      <c r="I120" s="67"/>
    </row>
    <row r="121" spans="1:9" s="23" customFormat="1" ht="16.5" thickBot="1" x14ac:dyDescent="0.3">
      <c r="A121" s="29">
        <f>+A118+1</f>
        <v>84</v>
      </c>
      <c r="B121" s="39" t="s">
        <v>102</v>
      </c>
      <c r="C121" s="37" t="s">
        <v>136</v>
      </c>
      <c r="D121" s="48">
        <v>300</v>
      </c>
      <c r="E121" s="48"/>
      <c r="F121" s="48">
        <f t="shared" ref="F121:F123" si="15">ROUND(+D121*E121,2)</f>
        <v>0</v>
      </c>
      <c r="H121" s="67"/>
      <c r="I121" s="67"/>
    </row>
    <row r="122" spans="1:9" s="23" customFormat="1" ht="16.5" thickBot="1" x14ac:dyDescent="0.3">
      <c r="A122" s="29">
        <f>+A121+1</f>
        <v>85</v>
      </c>
      <c r="B122" s="39" t="s">
        <v>138</v>
      </c>
      <c r="C122" s="37" t="s">
        <v>136</v>
      </c>
      <c r="D122" s="48">
        <v>800</v>
      </c>
      <c r="E122" s="48"/>
      <c r="F122" s="48">
        <f t="shared" si="15"/>
        <v>0</v>
      </c>
      <c r="H122" s="67"/>
      <c r="I122" s="67"/>
    </row>
    <row r="123" spans="1:9" s="23" customFormat="1" ht="16.5" thickBot="1" x14ac:dyDescent="0.3">
      <c r="A123" s="28">
        <f>+A122+1</f>
        <v>86</v>
      </c>
      <c r="B123" s="39" t="s">
        <v>108</v>
      </c>
      <c r="C123" s="37" t="s">
        <v>136</v>
      </c>
      <c r="D123" s="48">
        <v>136</v>
      </c>
      <c r="E123" s="61"/>
      <c r="F123" s="48">
        <f t="shared" si="15"/>
        <v>0</v>
      </c>
      <c r="H123" s="67"/>
      <c r="I123" s="67"/>
    </row>
    <row r="124" spans="1:9" s="23" customFormat="1" ht="13.5" thickBot="1" x14ac:dyDescent="0.25">
      <c r="A124" s="26"/>
      <c r="B124" s="79" t="s">
        <v>107</v>
      </c>
      <c r="C124" s="79"/>
      <c r="D124" s="79"/>
      <c r="E124" s="79"/>
      <c r="F124" s="58">
        <f>SUM(F121:F123)</f>
        <v>0</v>
      </c>
    </row>
    <row r="125" spans="1:9" s="23" customFormat="1" ht="13.5" thickBot="1" x14ac:dyDescent="0.25">
      <c r="A125" s="40" t="s">
        <v>121</v>
      </c>
      <c r="B125" s="41"/>
      <c r="C125" s="42"/>
      <c r="D125" s="41"/>
      <c r="E125" s="41"/>
      <c r="F125" s="43"/>
    </row>
    <row r="126" spans="1:9" s="23" customFormat="1" ht="13.5" thickBot="1" x14ac:dyDescent="0.25">
      <c r="A126" s="28">
        <f>+A123+1</f>
        <v>87</v>
      </c>
      <c r="B126" s="39" t="s">
        <v>106</v>
      </c>
      <c r="C126" s="37" t="s">
        <v>15</v>
      </c>
      <c r="D126" s="48">
        <v>1</v>
      </c>
      <c r="E126" s="61"/>
      <c r="F126" s="48">
        <f t="shared" ref="F126:F128" si="16">ROUND(+D126*E126,2)</f>
        <v>0</v>
      </c>
    </row>
    <row r="127" spans="1:9" s="23" customFormat="1" ht="26.25" thickBot="1" x14ac:dyDescent="0.25">
      <c r="A127" s="65">
        <f>+A126+1</f>
        <v>88</v>
      </c>
      <c r="B127" s="39" t="s">
        <v>120</v>
      </c>
      <c r="C127" s="37" t="s">
        <v>15</v>
      </c>
      <c r="D127" s="48">
        <v>8</v>
      </c>
      <c r="E127" s="48"/>
      <c r="F127" s="48">
        <f t="shared" si="16"/>
        <v>0</v>
      </c>
    </row>
    <row r="128" spans="1:9" s="23" customFormat="1" ht="13.5" thickBot="1" x14ac:dyDescent="0.25">
      <c r="A128" s="28">
        <f t="shared" ref="A128" si="17">+A127+1</f>
        <v>89</v>
      </c>
      <c r="B128" s="39" t="s">
        <v>103</v>
      </c>
      <c r="C128" s="37" t="s">
        <v>15</v>
      </c>
      <c r="D128" s="48">
        <v>1</v>
      </c>
      <c r="E128" s="61"/>
      <c r="F128" s="48">
        <f t="shared" si="16"/>
        <v>0</v>
      </c>
    </row>
    <row r="129" spans="1:6" s="23" customFormat="1" ht="13.5" thickBot="1" x14ac:dyDescent="0.25">
      <c r="A129" s="26"/>
      <c r="B129" s="79" t="s">
        <v>25</v>
      </c>
      <c r="C129" s="79"/>
      <c r="D129" s="79"/>
      <c r="E129" s="79"/>
      <c r="F129" s="58">
        <f>SUM(F126:F128)</f>
        <v>0</v>
      </c>
    </row>
    <row r="130" spans="1:6" ht="12.75" x14ac:dyDescent="0.2">
      <c r="A130" s="20"/>
      <c r="B130" s="21"/>
      <c r="C130" s="21"/>
      <c r="D130" s="22"/>
      <c r="E130" s="22"/>
      <c r="F130" s="19"/>
    </row>
    <row r="131" spans="1:6" ht="15.75" x14ac:dyDescent="0.2">
      <c r="A131" s="80" t="s">
        <v>10</v>
      </c>
      <c r="B131" s="80"/>
      <c r="C131" s="80"/>
      <c r="D131" s="80"/>
      <c r="E131" s="80"/>
      <c r="F131" s="19"/>
    </row>
    <row r="132" spans="1:6" ht="12.75" x14ac:dyDescent="0.2">
      <c r="A132" s="81" t="s">
        <v>5</v>
      </c>
      <c r="B132" s="81"/>
      <c r="C132" s="81"/>
      <c r="D132" s="81"/>
      <c r="E132" s="81"/>
      <c r="F132" s="10">
        <f>SUM(F14:F129)/2</f>
        <v>0</v>
      </c>
    </row>
    <row r="133" spans="1:6" ht="12.75" x14ac:dyDescent="0.2">
      <c r="A133" s="81" t="s">
        <v>6</v>
      </c>
      <c r="B133" s="81"/>
      <c r="C133" s="81"/>
      <c r="D133" s="81"/>
      <c r="E133" s="81"/>
      <c r="F133" s="10">
        <f>ROUND(F132*0.2,2)</f>
        <v>0</v>
      </c>
    </row>
    <row r="134" spans="1:6" ht="12.75" x14ac:dyDescent="0.2">
      <c r="A134" s="81" t="s">
        <v>4</v>
      </c>
      <c r="B134" s="81"/>
      <c r="C134" s="81"/>
      <c r="D134" s="81"/>
      <c r="E134" s="81"/>
      <c r="F134" s="10">
        <f>F132+F133</f>
        <v>0</v>
      </c>
    </row>
    <row r="135" spans="1:6" x14ac:dyDescent="0.2">
      <c r="A135" s="13"/>
      <c r="B135" s="14"/>
      <c r="C135" s="13"/>
      <c r="D135" s="15"/>
      <c r="E135" s="16"/>
      <c r="F135" s="16"/>
    </row>
  </sheetData>
  <mergeCells count="13">
    <mergeCell ref="A132:E132"/>
    <mergeCell ref="A133:E133"/>
    <mergeCell ref="A134:E134"/>
    <mergeCell ref="B102:E102"/>
    <mergeCell ref="B111:E111"/>
    <mergeCell ref="B119:E119"/>
    <mergeCell ref="B124:E124"/>
    <mergeCell ref="B129:E129"/>
    <mergeCell ref="A1:F1"/>
    <mergeCell ref="A3:F6"/>
    <mergeCell ref="A8:F8"/>
    <mergeCell ref="B99:E99"/>
    <mergeCell ref="A131:E131"/>
  </mergeCells>
  <printOptions horizontalCentered="1"/>
  <pageMargins left="0.39370100000000002" right="0.39370100000000002" top="0.39370100000000002" bottom="0.39370100000000002" header="3.9370099999999998E-2" footer="0.31496099999999999"/>
  <pageSetup paperSize="9" scale="95" orientation="portrait" r:id="rId1"/>
  <rowBreaks count="1" manualBreakCount="1">
    <brk id="4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kqs</dc:creator>
  <cp:lastModifiedBy>User</cp:lastModifiedBy>
  <cp:lastPrinted>2026-09-25T09:34:24Z</cp:lastPrinted>
  <dcterms:created xsi:type="dcterms:W3CDTF">2012-11-07T13:50:26Z</dcterms:created>
  <dcterms:modified xsi:type="dcterms:W3CDTF">2026-10-16T10:55:03Z</dcterms:modified>
</cp:coreProperties>
</file>