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HP-\Desktop\LANCEMENT JUILLET\ETS\DCE-AMENAGEMENT DE L'ENSIASD\DCE-AMENAGEMENT DE L'ENSIASD\DCE - AMENAGEMENT DE L'ENSIASD\"/>
    </mc:Choice>
  </mc:AlternateContent>
  <xr:revisionPtr revIDLastSave="0" documentId="13_ncr:1_{5E033904-EBCF-470D-B711-1EE530813D9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PDE" sheetId="4" r:id="rId1"/>
  </sheets>
  <definedNames>
    <definedName name="_xlnm.Print_Titles" localSheetId="0">BPDE!$10:$11</definedName>
    <definedName name="_xlnm.Print_Area" localSheetId="0">BPDE!$A$1:$F$64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4" l="1"/>
  <c r="F13" i="4"/>
  <c r="F12" i="4"/>
  <c r="F48" i="4"/>
  <c r="F40" i="4"/>
  <c r="F39" i="4" l="1"/>
  <c r="F36" i="4"/>
  <c r="F35" i="4"/>
  <c r="F44" i="4" l="1"/>
  <c r="F32" i="4"/>
  <c r="F31" i="4"/>
  <c r="F30" i="4" l="1"/>
  <c r="F43" i="4" l="1"/>
  <c r="F42" i="4"/>
  <c r="F56" i="4" l="1"/>
  <c r="F55" i="4"/>
  <c r="F54" i="4"/>
  <c r="F53" i="4"/>
  <c r="F52" i="4"/>
  <c r="F51" i="4"/>
  <c r="F41" i="4"/>
  <c r="F38" i="4"/>
  <c r="F34" i="4"/>
  <c r="F29" i="4"/>
  <c r="F28" i="4"/>
  <c r="F26" i="4"/>
  <c r="F24" i="4"/>
  <c r="F23" i="4"/>
  <c r="F21" i="4"/>
  <c r="F20" i="4"/>
  <c r="F18" i="4"/>
  <c r="F17" i="4" l="1"/>
  <c r="F45" i="4" s="1"/>
  <c r="F60" i="4" l="1"/>
  <c r="F59" i="4"/>
  <c r="F58" i="4"/>
  <c r="F50" i="4"/>
  <c r="F49" i="4"/>
  <c r="F47" i="4"/>
  <c r="F61" i="4" l="1"/>
  <c r="F62" i="4"/>
  <c r="F63" i="4" s="1"/>
  <c r="F64" i="4" s="1"/>
  <c r="A12" i="4"/>
  <c r="A13" i="4" l="1"/>
  <c r="A17" i="4" s="1"/>
  <c r="A18" i="4" l="1"/>
  <c r="A20" i="4" l="1"/>
  <c r="A21" i="4" l="1"/>
  <c r="A23" i="4" l="1"/>
  <c r="A24" i="4" l="1"/>
  <c r="A26" i="4" l="1"/>
  <c r="A28" i="4" l="1"/>
  <c r="A29" i="4" l="1"/>
  <c r="A30" i="4" l="1"/>
  <c r="A31" i="4" l="1"/>
  <c r="A32" i="4" l="1"/>
  <c r="A34" i="4" l="1"/>
  <c r="A35" i="4" l="1"/>
  <c r="A36" i="4" l="1"/>
  <c r="A38" i="4" s="1"/>
  <c r="A39" i="4" l="1"/>
  <c r="A40" i="4" s="1"/>
  <c r="A41" i="4" l="1"/>
  <c r="A42" i="4" s="1"/>
  <c r="A43" i="4" s="1"/>
  <c r="A44" i="4" l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8" i="4" s="1"/>
  <c r="A59" i="4" s="1"/>
  <c r="A60" i="4" s="1"/>
</calcChain>
</file>

<file path=xl/sharedStrings.xml><?xml version="1.0" encoding="utf-8"?>
<sst xmlns="http://schemas.openxmlformats.org/spreadsheetml/2006/main" count="109" uniqueCount="76">
  <si>
    <t>N° Prix</t>
  </si>
  <si>
    <t>Désignation des prestations</t>
  </si>
  <si>
    <t>Unité</t>
  </si>
  <si>
    <t>Quantité</t>
  </si>
  <si>
    <t>Prix Unitaire en Dirhams hors TVA</t>
  </si>
  <si>
    <t>Prix Total</t>
  </si>
  <si>
    <t>En chiffre</t>
  </si>
  <si>
    <t>Ens</t>
  </si>
  <si>
    <t>TAUX TVA (20%)</t>
  </si>
  <si>
    <t>TOTAL TTC</t>
  </si>
  <si>
    <t>M2</t>
  </si>
  <si>
    <t>TOTAL HORS TVA</t>
  </si>
  <si>
    <t>INSTALLATION DE CHANTIER</t>
  </si>
  <si>
    <t>F</t>
  </si>
  <si>
    <t>A</t>
  </si>
  <si>
    <t>B</t>
  </si>
  <si>
    <t>PEINTURE</t>
  </si>
  <si>
    <t>PEINTURE VINYLIQUE SUR LES MURS INTERIEURS ET PLAFONDS</t>
  </si>
  <si>
    <t>TRAITEMENT DES MURS HUMIDES</t>
  </si>
  <si>
    <t>C</t>
  </si>
  <si>
    <t>PLOMBERIE SANITAIRE</t>
  </si>
  <si>
    <t>D</t>
  </si>
  <si>
    <t>EQUIPEMENT WC POUR PERSONNE A BESOIN SPECIFIQUE</t>
  </si>
  <si>
    <t>ELECTRICITE</t>
  </si>
  <si>
    <t>E</t>
  </si>
  <si>
    <t>FOURNITURE ET POSE DE LUMINAIRES DE TYPE LED, Y COMPRIS TOUTES SUJETIONS</t>
  </si>
  <si>
    <t>U</t>
  </si>
  <si>
    <t>DIVERS</t>
  </si>
  <si>
    <t>GROS ŒUVRE</t>
  </si>
  <si>
    <t>G</t>
  </si>
  <si>
    <t>DEMOLITION DES OUVRAGES EXISTANTS Y/COMPRIS EVACUATION A LA DECHARGE</t>
  </si>
  <si>
    <t>RENOUVELLEMENT DU DALLAGE EXISTANT AUTOUR DU BATIMENT AFFECTE PAR LE TASSEMENT DU SOL, Y COMPRIS DEMOLITION, FOUILLES, PREPARATION DU SUPPORT, EXECUTION D’UN NOUVEAU DALLAGE EN BETON ET TOUTES SUJETIONS D’EXECUTION</t>
  </si>
  <si>
    <t>AMÉNAGEMENT EXTERIEUR</t>
  </si>
  <si>
    <t>AMÉNAGEMENT INTERIEUR</t>
  </si>
  <si>
    <t>FOURNITURE ET POSE D'ABRIS EN CHARPENTE METALLIQUE</t>
  </si>
  <si>
    <t>TOTAL AMÉNAGEMENT INTERIEUR</t>
  </si>
  <si>
    <t>TOTAL AMÉNAGEMENT EXTERIEUR</t>
  </si>
  <si>
    <t>FOURNITURE ET POSE PERGOLAS EN BOIS Y COMPRIS POTEAUX METALLIQUES</t>
  </si>
  <si>
    <t>H</t>
  </si>
  <si>
    <t>ECLAIRAGE PUBLIC SOLAIRE</t>
  </si>
  <si>
    <t>MISE EN ŒUVRE DE TERRE VEGETALE Y/C TERRASSEMENTS</t>
  </si>
  <si>
    <t>FOURNITURE ET POSE BORDURE TYPE T1</t>
  </si>
  <si>
    <t>ML</t>
  </si>
  <si>
    <t>FOURNITURE ET POSE DES ARBUSTES</t>
  </si>
  <si>
    <t xml:space="preserve">FOURNITURE ET POSE POUBELLE PREFABRIQUE </t>
  </si>
  <si>
    <t>FOURNITURE ET POSE DE BANC DE REPOS, FORME RONDE ET RECTANGULAIRE</t>
  </si>
  <si>
    <t>PONÇAGE DU SOL EN GRANITO-POLI</t>
  </si>
  <si>
    <t>REVETEMENTS</t>
  </si>
  <si>
    <t>FOURNITURE ET POSE DES CARREAUX GRES CERAME ANTIDERAPANTS Y/C PLINTHE</t>
  </si>
  <si>
    <t>FOURNITURE ET POSE DE PLAQUES SIGNALETIQUES DE BUREAUX MODULABLES</t>
  </si>
  <si>
    <t>FOURNITURE, FABRICATION ET POSE D’ENSEIGNE 3D EXTERIEUR</t>
  </si>
  <si>
    <t>FOURNITURE ET POSE DE SIGNALETIQUE DIRECTIONNELLE ET D’ORIENTATION</t>
  </si>
  <si>
    <t>FOURNITURE ET POSE D’ENSEIGNES EN PLEXIGLAS DE 0,30X0,25M</t>
  </si>
  <si>
    <t>DALLAGE EN BETON IMPRIME CARROSSABLE</t>
  </si>
  <si>
    <t>FOURNITURE DES PLANS D'EXECUTION ET DE RECOLEMENT</t>
  </si>
  <si>
    <t>FOURNITURE ET POSE DE DISTRIBUTEUR SAVON LIQUIDE</t>
  </si>
  <si>
    <t>FOURNITURE ET POSE DE PORTE PAPIERS HYGIENIQUES AVEC COUVERCLE</t>
  </si>
  <si>
    <t xml:space="preserve">FOURNITURE ET POSE DES ARBRES  </t>
  </si>
  <si>
    <t>FOURNITURE ET POSE DE POINT D’ABLUTION</t>
  </si>
  <si>
    <t>FOURNITURE ET POSE DE GOULOTTES DE MUR EN PVC DE COULEUR BLANC DIMENSIONS : 60 X 40 MM PERMETTANT L'INSTALLATION DES PRISES ELECTRIQUES Y COMPRIS ACCESSOIRES DE FIXATION</t>
  </si>
  <si>
    <t>FOURNITURE ET POSE DE PRISES DE COURANT ELECTRIQUES 2X16A+T DE BON CHOIX POUR MONTAGE PAR CLIPPAGE DIRECT SUR GOULOTTES Y COMPRIS CABLAGE</t>
  </si>
  <si>
    <t>FOURNITURE ET POSE D’UN ESCALIER MOBILE D’ACCES A L’ESTRADE DE L’AMPHITHEATRE</t>
  </si>
  <si>
    <t>ENTRETIEN ET REMISE EN ÉTAT DES FENÊTRES EN BOIS EXISTANTES, COMPRENANT LE PONÇAGE, LE TRAITEMENT ET L’APPLICATION DE PEINTURE OU DE VERNIS DE PROTECTION CONTRE LES AGRESSIONS CLIMATIQUES, Y COMPRIS LE REMPLACEMENT DES VITRAGES CASSÉS.</t>
  </si>
  <si>
    <t>TOTAL INSTALLATION DE CHANTIER &amp; PLANS</t>
  </si>
  <si>
    <t>FOURNITURE ET POSE DE CHAUFFE-EAU SOLAIRE DE CAPACITE 100L</t>
  </si>
  <si>
    <t>FOURNITURE ET POSE DE RIDEAU TEXTILE AVEC IMPRESSION DU LOGO</t>
  </si>
  <si>
    <t>FOURNITURE, TRANSPORT, MISE EN PLACE ET INSTALLATION D’UNE BUVETTE MODULAIRE PREFABRIQUEE, TOUTES SUJETIONS COMPRISES</t>
  </si>
  <si>
    <t>FOURNITURE ET POSE DE PATERE A 2 CROCHETS</t>
  </si>
  <si>
    <t>ROYAUME DU MAROC
MINISTERE DE L’ENSEIGNEMENT SUPERIEUR, DE LA RECHERCHE 
SCIENTIFIQUE ET DE L’INNOVATION
UNIVERSITE IBN ZOHR
ECOLE NATIONALE SUPERIEURE DE L'INTELLIGENCE ARTIFICIELLE ET SCIENCES DES DONNEES - TAROUDANT</t>
  </si>
  <si>
    <t>FOURNITURE ET POSE DE MODULE LED HAUTE EFFICACITÉ POUR ÉCLAIRAGE PHOTOVOLTAÏQUE</t>
  </si>
  <si>
    <t>MENUISERIE</t>
  </si>
  <si>
    <t>OBJET : TRAVAUX D’AMÉNAGEMENT DE L’ÉCOLE NATIONALE SUPÉRIEURE DE L’INTELLIGENCE ARTIFICIELLE ET DES SCIENCES DES DONNÉES - TAROUDANT (ENSIASDT), PROVINCE DE TAROUDANNT</t>
  </si>
  <si>
    <t>BORDEREAU DES PRIX - DETAIL ESTIMATIF</t>
  </si>
  <si>
    <t>FOURNITURE ET POSE DE MAT CYLINDRO-CONIQUE EN ACIER GALVANISÉ H=3,00M, EP=3MM</t>
  </si>
  <si>
    <t>MASSIF EN BETON PREFABRIQUE  38*38*55 Y/C TRANCHEE EN FOUILLE</t>
  </si>
  <si>
    <t>AVIS D’APPEL D’OFFRES OUVERT NATIONALN° 02/AMEN/2026/ENSIASDT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</si>
</sst>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Book Antiqua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3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3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b/>
      <u/>
      <sz val="11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3" fontId="3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  <xf numFmtId="0" fontId="0" fillId="3" borderId="0" xfId="0" applyFill="1"/>
    <xf numFmtId="0" fontId="1" fillId="2" borderId="3" xfId="0" applyFont="1" applyFill="1" applyBorder="1" applyAlignment="1">
      <alignment horizontal="center" vertical="center" wrapText="1"/>
    </xf>
    <xf numFmtId="43" fontId="0" fillId="0" borderId="0" xfId="2" applyFont="1"/>
    <xf numFmtId="0" fontId="9" fillId="0" borderId="28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center" vertical="center"/>
    </xf>
    <xf numFmtId="2" fontId="9" fillId="0" borderId="22" xfId="0" applyNumberFormat="1" applyFont="1" applyBorder="1" applyAlignment="1">
      <alignment horizontal="center" vertical="center"/>
    </xf>
    <xf numFmtId="43" fontId="9" fillId="0" borderId="22" xfId="2" applyFont="1" applyBorder="1" applyAlignment="1">
      <alignment horizontal="center" vertical="center"/>
    </xf>
    <xf numFmtId="43" fontId="9" fillId="0" borderId="29" xfId="2" applyFont="1" applyBorder="1" applyAlignment="1">
      <alignment horizontal="center" vertical="center"/>
    </xf>
    <xf numFmtId="43" fontId="9" fillId="2" borderId="14" xfId="2" applyFont="1" applyFill="1" applyBorder="1" applyAlignment="1">
      <alignment horizontal="center" vertical="center"/>
    </xf>
    <xf numFmtId="0" fontId="9" fillId="0" borderId="26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center" vertical="center"/>
    </xf>
    <xf numFmtId="2" fontId="9" fillId="0" borderId="24" xfId="0" applyNumberFormat="1" applyFont="1" applyBorder="1" applyAlignment="1">
      <alignment horizontal="center" vertical="center"/>
    </xf>
    <xf numFmtId="43" fontId="9" fillId="0" borderId="24" xfId="2" applyFont="1" applyBorder="1" applyAlignment="1">
      <alignment horizontal="center" vertical="center"/>
    </xf>
    <xf numFmtId="43" fontId="9" fillId="0" borderId="25" xfId="2" applyFont="1" applyBorder="1" applyAlignment="1">
      <alignment horizontal="center" vertical="center"/>
    </xf>
    <xf numFmtId="43" fontId="9" fillId="0" borderId="22" xfId="2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/>
    <xf numFmtId="2" fontId="9" fillId="0" borderId="30" xfId="0" applyNumberFormat="1" applyFont="1" applyBorder="1" applyAlignment="1">
      <alignment horizontal="center" vertical="center"/>
    </xf>
    <xf numFmtId="43" fontId="9" fillId="0" borderId="30" xfId="2" applyFont="1" applyBorder="1" applyAlignment="1">
      <alignment horizontal="center" vertical="center"/>
    </xf>
    <xf numFmtId="2" fontId="9" fillId="0" borderId="31" xfId="0" applyNumberFormat="1" applyFont="1" applyBorder="1" applyAlignment="1">
      <alignment horizontal="center" vertical="center"/>
    </xf>
    <xf numFmtId="43" fontId="9" fillId="0" borderId="31" xfId="2" applyFont="1" applyBorder="1" applyAlignment="1">
      <alignment horizontal="center" vertical="center"/>
    </xf>
    <xf numFmtId="43" fontId="9" fillId="0" borderId="32" xfId="2" applyFont="1" applyBorder="1" applyAlignment="1">
      <alignment horizontal="center" vertical="center"/>
    </xf>
    <xf numFmtId="43" fontId="9" fillId="2" borderId="4" xfId="2" applyFont="1" applyFill="1" applyBorder="1" applyAlignment="1">
      <alignment horizontal="center" vertical="center"/>
    </xf>
    <xf numFmtId="43" fontId="9" fillId="2" borderId="19" xfId="2" applyFont="1" applyFill="1" applyBorder="1" applyAlignment="1">
      <alignment horizontal="center" vertical="center"/>
    </xf>
    <xf numFmtId="43" fontId="9" fillId="2" borderId="11" xfId="2" applyFont="1" applyFill="1" applyBorder="1" applyAlignment="1">
      <alignment horizontal="center" vertical="center"/>
    </xf>
    <xf numFmtId="0" fontId="4" fillId="0" borderId="0" xfId="0" applyFont="1"/>
    <xf numFmtId="43" fontId="4" fillId="0" borderId="0" xfId="2" applyFont="1" applyAlignment="1"/>
    <xf numFmtId="0" fontId="7" fillId="3" borderId="0" xfId="0" applyFont="1" applyFill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top" wrapText="1"/>
    </xf>
    <xf numFmtId="0" fontId="11" fillId="2" borderId="23" xfId="0" applyFont="1" applyFill="1" applyBorder="1" applyAlignment="1">
      <alignment horizontal="right" vertical="center" wrapText="1" indent="1"/>
    </xf>
    <xf numFmtId="0" fontId="9" fillId="2" borderId="24" xfId="0" applyFont="1" applyFill="1" applyBorder="1" applyAlignment="1">
      <alignment horizontal="right" vertical="center" wrapText="1" indent="1"/>
    </xf>
    <xf numFmtId="0" fontId="9" fillId="0" borderId="20" xfId="0" applyFont="1" applyBorder="1" applyAlignment="1">
      <alignment horizontal="right" vertical="center" indent="1"/>
    </xf>
    <xf numFmtId="0" fontId="9" fillId="0" borderId="21" xfId="0" applyFont="1" applyBorder="1" applyAlignment="1">
      <alignment horizontal="right" vertical="center" indent="1"/>
    </xf>
    <xf numFmtId="0" fontId="9" fillId="0" borderId="15" xfId="0" applyFont="1" applyBorder="1" applyAlignment="1">
      <alignment horizontal="right" vertical="center" indent="1"/>
    </xf>
    <xf numFmtId="0" fontId="9" fillId="0" borderId="16" xfId="0" applyFont="1" applyBorder="1" applyAlignment="1">
      <alignment horizontal="right" vertical="center" indent="1"/>
    </xf>
    <xf numFmtId="0" fontId="9" fillId="0" borderId="9" xfId="0" applyFont="1" applyBorder="1" applyAlignment="1">
      <alignment horizontal="right" vertical="center" indent="1"/>
    </xf>
    <xf numFmtId="0" fontId="9" fillId="0" borderId="17" xfId="0" applyFont="1" applyBorder="1" applyAlignment="1">
      <alignment horizontal="right" vertical="center" indent="1"/>
    </xf>
    <xf numFmtId="0" fontId="9" fillId="0" borderId="18" xfId="0" applyFont="1" applyBorder="1" applyAlignment="1">
      <alignment horizontal="right" vertical="center" indent="1"/>
    </xf>
    <xf numFmtId="0" fontId="9" fillId="0" borderId="10" xfId="0" applyFont="1" applyBorder="1" applyAlignment="1">
      <alignment horizontal="right" vertical="center" inden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right" vertical="center" wrapText="1" indent="1"/>
    </xf>
    <xf numFmtId="0" fontId="9" fillId="2" borderId="13" xfId="0" applyFont="1" applyFill="1" applyBorder="1" applyAlignment="1">
      <alignment horizontal="right" vertical="center" wrapText="1" indent="1"/>
    </xf>
    <xf numFmtId="0" fontId="9" fillId="2" borderId="3" xfId="0" applyFont="1" applyFill="1" applyBorder="1" applyAlignment="1">
      <alignment horizontal="right" vertical="center" wrapText="1" indent="1"/>
    </xf>
  </cellXfs>
  <cellStyles count="3">
    <cellStyle name="Milliers" xfId="2" builtinId="3"/>
    <cellStyle name="Normal" xfId="0" builtinId="0"/>
    <cellStyle name="Normal 2 2 2" xfId="1" xr:uid="{389E6785-2FE3-4719-827C-A3713C5237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3429000</xdr:colOff>
      <xdr:row>0</xdr:row>
      <xdr:rowOff>76201</xdr:rowOff>
    </xdr:from>
    <xdr:to>
      <xdr:col>2</xdr:col>
      <xdr:colOff>9525</xdr:colOff>
      <xdr:row>3</xdr:row>
      <xdr:rowOff>390525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AB61384-196E-49D6-8734-6C9D448A8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5275" y="76201"/>
          <a:ext cx="885825" cy="8858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 macro="" textlink="">
      <xdr:nvSpPr>
        <xdr:cNvPr id="4098" name="AutoShape 2" descr="Journée : L'ingénieur de demain, quelle place pour l'intelligence  relationnelle à l'ère de l'IA ? – ENSIASD">
          <a:extLst>
            <a:ext uri="{FF2B5EF4-FFF2-40B4-BE49-F238E27FC236}">
              <a16:creationId xmlns:a16="http://schemas.microsoft.com/office/drawing/2014/main" id="{64691AF5-B01D-47FD-A11A-EC3C48AEBEE7}"/>
            </a:ext>
          </a:extLst>
        </xdr:cNvPr>
        <xdr:cNvSpPr>
          <a:spLocks noChangeAspect="1" noChangeArrowheads="1"/>
        </xdr:cNvSpPr>
      </xdr:nvSpPr>
      <xdr:spPr bwMode="auto">
        <a:xfrm>
          <a:off x="9191625" y="57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200024</xdr:colOff>
      <xdr:row>0</xdr:row>
      <xdr:rowOff>9525</xdr:rowOff>
    </xdr:from>
    <xdr:to>
      <xdr:col>5</xdr:col>
      <xdr:colOff>1019175</xdr:colOff>
      <xdr:row>3</xdr:row>
      <xdr:rowOff>104775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E74C2AD7-7FBB-4168-BF5C-629F05E8F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599" y="9525"/>
          <a:ext cx="3667126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CE5B9-8AC6-4382-BF0C-61762A8841AD}">
  <dimension ref="A1:H66"/>
  <sheetViews>
    <sheetView tabSelected="1" topLeftCell="A4" zoomScaleNormal="100" zoomScaleSheetLayoutView="100" workbookViewId="0">
      <selection activeCell="A5" sqref="A5:F5"/>
    </sheetView>
  </sheetViews>
  <sheetFormatPr baseColWidth="10" defaultRowHeight="14.5" x14ac:dyDescent="0.35"/>
  <cols>
    <col min="1" max="1" width="10.1796875" customWidth="1"/>
    <col min="2" max="2" width="64.54296875" customWidth="1"/>
    <col min="3" max="3" width="8.453125" customWidth="1"/>
    <col min="4" max="4" width="12.7265625" customWidth="1"/>
    <col min="5" max="5" width="21.54296875" customWidth="1"/>
    <col min="6" max="6" width="15.7265625" customWidth="1"/>
    <col min="7" max="7" width="11.54296875" bestFit="1" customWidth="1"/>
    <col min="8" max="8" width="12.81640625" bestFit="1" customWidth="1"/>
  </cols>
  <sheetData>
    <row r="1" spans="1:7" x14ac:dyDescent="0.35">
      <c r="A1" s="3"/>
      <c r="B1" s="3"/>
      <c r="C1" s="3"/>
      <c r="D1" s="3"/>
      <c r="E1" s="3"/>
      <c r="F1" s="3"/>
    </row>
    <row r="2" spans="1:7" x14ac:dyDescent="0.35">
      <c r="A2" s="3"/>
      <c r="B2" s="3"/>
      <c r="C2" s="3"/>
      <c r="D2" s="3"/>
      <c r="E2" s="3"/>
      <c r="F2" s="3"/>
    </row>
    <row r="3" spans="1:7" x14ac:dyDescent="0.35">
      <c r="A3" s="3"/>
      <c r="B3" s="3"/>
      <c r="C3" s="3"/>
      <c r="D3" s="3"/>
      <c r="E3" s="3"/>
      <c r="F3" s="3"/>
    </row>
    <row r="4" spans="1:7" ht="37.5" customHeight="1" x14ac:dyDescent="0.35">
      <c r="A4" s="3"/>
      <c r="B4" s="3"/>
      <c r="C4" s="3"/>
      <c r="D4" s="3"/>
      <c r="E4" s="3"/>
      <c r="F4" s="3"/>
    </row>
    <row r="5" spans="1:7" ht="81.75" customHeight="1" x14ac:dyDescent="0.35">
      <c r="A5" s="32" t="s">
        <v>68</v>
      </c>
      <c r="B5" s="32"/>
      <c r="C5" s="32"/>
      <c r="D5" s="32"/>
      <c r="E5" s="32"/>
      <c r="F5" s="32"/>
    </row>
    <row r="6" spans="1:7" x14ac:dyDescent="0.35">
      <c r="A6" s="41" t="s">
        <v>75</v>
      </c>
      <c r="B6" s="41"/>
      <c r="C6" s="41"/>
      <c r="D6" s="41"/>
      <c r="E6" s="41"/>
      <c r="F6" s="41"/>
    </row>
    <row r="7" spans="1:7" ht="40.5" customHeight="1" x14ac:dyDescent="0.35">
      <c r="A7" s="40" t="s">
        <v>71</v>
      </c>
      <c r="B7" s="40"/>
      <c r="C7" s="40"/>
      <c r="D7" s="40"/>
      <c r="E7" s="40"/>
      <c r="F7" s="40"/>
      <c r="G7" s="1"/>
    </row>
    <row r="8" spans="1:7" x14ac:dyDescent="0.35">
      <c r="A8" s="3"/>
      <c r="B8" s="3"/>
      <c r="C8" s="3"/>
      <c r="D8" s="3"/>
      <c r="E8" s="3"/>
      <c r="F8" s="3"/>
    </row>
    <row r="9" spans="1:7" ht="22.5" customHeight="1" thickBot="1" x14ac:dyDescent="0.4">
      <c r="A9" s="33" t="s">
        <v>72</v>
      </c>
      <c r="B9" s="33"/>
      <c r="C9" s="33"/>
      <c r="D9" s="33"/>
      <c r="E9" s="33"/>
      <c r="F9" s="33"/>
    </row>
    <row r="10" spans="1:7" ht="29" x14ac:dyDescent="0.35">
      <c r="A10" s="34" t="s">
        <v>0</v>
      </c>
      <c r="B10" s="36" t="s">
        <v>1</v>
      </c>
      <c r="C10" s="36" t="s">
        <v>2</v>
      </c>
      <c r="D10" s="36" t="s">
        <v>3</v>
      </c>
      <c r="E10" s="4" t="s">
        <v>4</v>
      </c>
      <c r="F10" s="38" t="s">
        <v>5</v>
      </c>
    </row>
    <row r="11" spans="1:7" ht="15" thickBot="1" x14ac:dyDescent="0.4">
      <c r="A11" s="35"/>
      <c r="B11" s="37"/>
      <c r="C11" s="37"/>
      <c r="D11" s="37"/>
      <c r="E11" s="2" t="s">
        <v>6</v>
      </c>
      <c r="F11" s="39"/>
    </row>
    <row r="12" spans="1:7" x14ac:dyDescent="0.35">
      <c r="A12" s="6">
        <f>IF(D12="","",MAX($A$10:$A11)+1)</f>
        <v>1</v>
      </c>
      <c r="B12" s="7" t="s">
        <v>12</v>
      </c>
      <c r="C12" s="8" t="s">
        <v>13</v>
      </c>
      <c r="D12" s="9">
        <v>1</v>
      </c>
      <c r="E12" s="10"/>
      <c r="F12" s="11">
        <f>E12*D12</f>
        <v>0</v>
      </c>
    </row>
    <row r="13" spans="1:7" ht="15" thickBot="1" x14ac:dyDescent="0.4">
      <c r="A13" s="6">
        <f>IF(D13="","",MAX($A$10:$A12)+1)</f>
        <v>2</v>
      </c>
      <c r="B13" s="7" t="s">
        <v>54</v>
      </c>
      <c r="C13" s="8" t="s">
        <v>13</v>
      </c>
      <c r="D13" s="9">
        <v>1</v>
      </c>
      <c r="E13" s="10"/>
      <c r="F13" s="11">
        <f>E13*D13</f>
        <v>0</v>
      </c>
    </row>
    <row r="14" spans="1:7" ht="20.149999999999999" customHeight="1" thickBot="1" x14ac:dyDescent="0.4">
      <c r="A14" s="42" t="s">
        <v>63</v>
      </c>
      <c r="B14" s="43"/>
      <c r="C14" s="43"/>
      <c r="D14" s="43"/>
      <c r="E14" s="43"/>
      <c r="F14" s="12">
        <f>SUM(F12:F13)</f>
        <v>0</v>
      </c>
    </row>
    <row r="15" spans="1:7" ht="20.149999999999999" customHeight="1" thickBot="1" x14ac:dyDescent="0.4">
      <c r="A15" s="52" t="s">
        <v>33</v>
      </c>
      <c r="B15" s="53"/>
      <c r="C15" s="53"/>
      <c r="D15" s="53"/>
      <c r="E15" s="53"/>
      <c r="F15" s="54"/>
    </row>
    <row r="16" spans="1:7" ht="15" thickBot="1" x14ac:dyDescent="0.4">
      <c r="A16" s="13" t="s">
        <v>14</v>
      </c>
      <c r="B16" s="14" t="s">
        <v>28</v>
      </c>
      <c r="C16" s="15"/>
      <c r="D16" s="16"/>
      <c r="E16" s="17"/>
      <c r="F16" s="18"/>
    </row>
    <row r="17" spans="1:6" ht="27" x14ac:dyDescent="0.35">
      <c r="A17" s="6">
        <f>IF(D17="","",MAX($A$10:$A16)+1)</f>
        <v>3</v>
      </c>
      <c r="B17" s="7" t="s">
        <v>30</v>
      </c>
      <c r="C17" s="8" t="s">
        <v>10</v>
      </c>
      <c r="D17" s="9">
        <v>120</v>
      </c>
      <c r="E17" s="10"/>
      <c r="F17" s="11">
        <f t="shared" ref="F17" si="0">E17*D17</f>
        <v>0</v>
      </c>
    </row>
    <row r="18" spans="1:6" ht="68" thickBot="1" x14ac:dyDescent="0.4">
      <c r="A18" s="6">
        <f>IF(D18="","",MAX($A$10:$A17)+1)</f>
        <v>4</v>
      </c>
      <c r="B18" s="7" t="s">
        <v>31</v>
      </c>
      <c r="C18" s="8" t="s">
        <v>10</v>
      </c>
      <c r="D18" s="9">
        <v>45</v>
      </c>
      <c r="E18" s="10"/>
      <c r="F18" s="11">
        <f>E18*D18</f>
        <v>0</v>
      </c>
    </row>
    <row r="19" spans="1:6" ht="15" thickBot="1" x14ac:dyDescent="0.4">
      <c r="A19" s="13" t="s">
        <v>15</v>
      </c>
      <c r="B19" s="14" t="s">
        <v>47</v>
      </c>
      <c r="C19" s="15"/>
      <c r="D19" s="16"/>
      <c r="E19" s="17"/>
      <c r="F19" s="18"/>
    </row>
    <row r="20" spans="1:6" x14ac:dyDescent="0.35">
      <c r="A20" s="6">
        <f>IF(D20="","",MAX($A$10:$A19)+1)</f>
        <v>5</v>
      </c>
      <c r="B20" s="7" t="s">
        <v>46</v>
      </c>
      <c r="C20" s="8" t="s">
        <v>10</v>
      </c>
      <c r="D20" s="9">
        <v>900</v>
      </c>
      <c r="E20" s="10"/>
      <c r="F20" s="11">
        <f>E20*D20</f>
        <v>0</v>
      </c>
    </row>
    <row r="21" spans="1:6" ht="27.5" thickBot="1" x14ac:dyDescent="0.4">
      <c r="A21" s="6">
        <f>IF(D21="","",MAX($A$10:$A20)+1)</f>
        <v>6</v>
      </c>
      <c r="B21" s="7" t="s">
        <v>48</v>
      </c>
      <c r="C21" s="8" t="s">
        <v>10</v>
      </c>
      <c r="D21" s="9">
        <v>110</v>
      </c>
      <c r="E21" s="10"/>
      <c r="F21" s="11">
        <f>E21*D21</f>
        <v>0</v>
      </c>
    </row>
    <row r="22" spans="1:6" ht="15" thickBot="1" x14ac:dyDescent="0.4">
      <c r="A22" s="13" t="s">
        <v>19</v>
      </c>
      <c r="B22" s="14" t="s">
        <v>16</v>
      </c>
      <c r="C22" s="15"/>
      <c r="D22" s="16"/>
      <c r="E22" s="17"/>
      <c r="F22" s="18"/>
    </row>
    <row r="23" spans="1:6" x14ac:dyDescent="0.35">
      <c r="A23" s="6">
        <f>IF(D23="","",MAX($A$10:$A22)+1)</f>
        <v>7</v>
      </c>
      <c r="B23" s="7" t="s">
        <v>18</v>
      </c>
      <c r="C23" s="8" t="s">
        <v>10</v>
      </c>
      <c r="D23" s="9">
        <v>30</v>
      </c>
      <c r="E23" s="10"/>
      <c r="F23" s="11">
        <f>E23*D23</f>
        <v>0</v>
      </c>
    </row>
    <row r="24" spans="1:6" ht="15" thickBot="1" x14ac:dyDescent="0.4">
      <c r="A24" s="6">
        <f>IF(D24="","",MAX($A$10:$A23)+1)</f>
        <v>8</v>
      </c>
      <c r="B24" s="7" t="s">
        <v>17</v>
      </c>
      <c r="C24" s="8" t="s">
        <v>10</v>
      </c>
      <c r="D24" s="9">
        <v>1200</v>
      </c>
      <c r="E24" s="10"/>
      <c r="F24" s="11">
        <f>E24*D24</f>
        <v>0</v>
      </c>
    </row>
    <row r="25" spans="1:6" ht="15" thickBot="1" x14ac:dyDescent="0.4">
      <c r="A25" s="13" t="s">
        <v>21</v>
      </c>
      <c r="B25" s="14" t="s">
        <v>70</v>
      </c>
      <c r="C25" s="15"/>
      <c r="D25" s="16"/>
      <c r="E25" s="17"/>
      <c r="F25" s="18"/>
    </row>
    <row r="26" spans="1:6" ht="68" thickBot="1" x14ac:dyDescent="0.4">
      <c r="A26" s="6">
        <f>IF(D26="","",MAX($A$10:$A25)+1)</f>
        <v>9</v>
      </c>
      <c r="B26" s="7" t="s">
        <v>62</v>
      </c>
      <c r="C26" s="8" t="s">
        <v>10</v>
      </c>
      <c r="D26" s="9">
        <v>250</v>
      </c>
      <c r="E26" s="10"/>
      <c r="F26" s="11">
        <f t="shared" ref="F26" si="1">E26*D26</f>
        <v>0</v>
      </c>
    </row>
    <row r="27" spans="1:6" ht="15" thickBot="1" x14ac:dyDescent="0.4">
      <c r="A27" s="13" t="s">
        <v>24</v>
      </c>
      <c r="B27" s="14" t="s">
        <v>20</v>
      </c>
      <c r="C27" s="15"/>
      <c r="D27" s="16"/>
      <c r="E27" s="17"/>
      <c r="F27" s="18"/>
    </row>
    <row r="28" spans="1:6" x14ac:dyDescent="0.35">
      <c r="A28" s="6">
        <f>IF(D28="","",MAX($A$10:$A27)+1)</f>
        <v>10</v>
      </c>
      <c r="B28" s="7" t="s">
        <v>22</v>
      </c>
      <c r="C28" s="8" t="s">
        <v>7</v>
      </c>
      <c r="D28" s="9">
        <v>2</v>
      </c>
      <c r="E28" s="10"/>
      <c r="F28" s="11">
        <f>E28*D28</f>
        <v>0</v>
      </c>
    </row>
    <row r="29" spans="1:6" x14ac:dyDescent="0.35">
      <c r="A29" s="6">
        <f>IF(D29="","",MAX($A$10:$A28)+1)</f>
        <v>11</v>
      </c>
      <c r="B29" s="7" t="s">
        <v>58</v>
      </c>
      <c r="C29" s="8" t="s">
        <v>7</v>
      </c>
      <c r="D29" s="9">
        <v>2</v>
      </c>
      <c r="E29" s="10"/>
      <c r="F29" s="11">
        <f>E29*D29</f>
        <v>0</v>
      </c>
    </row>
    <row r="30" spans="1:6" x14ac:dyDescent="0.35">
      <c r="A30" s="6">
        <f>IF(D30="","",MAX($A$10:$A29)+1)</f>
        <v>12</v>
      </c>
      <c r="B30" s="7" t="s">
        <v>55</v>
      </c>
      <c r="C30" s="8" t="s">
        <v>26</v>
      </c>
      <c r="D30" s="9">
        <v>12</v>
      </c>
      <c r="E30" s="10"/>
      <c r="F30" s="11">
        <f>E30*D30</f>
        <v>0</v>
      </c>
    </row>
    <row r="31" spans="1:6" ht="27" x14ac:dyDescent="0.35">
      <c r="A31" s="6">
        <f>IF(D31="","",MAX($A$10:$A30)+1)</f>
        <v>13</v>
      </c>
      <c r="B31" s="7" t="s">
        <v>56</v>
      </c>
      <c r="C31" s="8" t="s">
        <v>26</v>
      </c>
      <c r="D31" s="9">
        <v>22</v>
      </c>
      <c r="E31" s="10"/>
      <c r="F31" s="11">
        <f>E31*D31</f>
        <v>0</v>
      </c>
    </row>
    <row r="32" spans="1:6" ht="15" thickBot="1" x14ac:dyDescent="0.4">
      <c r="A32" s="6">
        <f>IF(D32="","",MAX($A$10:$A31)+1)</f>
        <v>14</v>
      </c>
      <c r="B32" s="7" t="s">
        <v>67</v>
      </c>
      <c r="C32" s="8" t="s">
        <v>26</v>
      </c>
      <c r="D32" s="9">
        <v>22</v>
      </c>
      <c r="E32" s="10"/>
      <c r="F32" s="11">
        <f>E32*D32</f>
        <v>0</v>
      </c>
    </row>
    <row r="33" spans="1:6" ht="15" thickBot="1" x14ac:dyDescent="0.4">
      <c r="A33" s="13" t="s">
        <v>13</v>
      </c>
      <c r="B33" s="14" t="s">
        <v>23</v>
      </c>
      <c r="C33" s="15"/>
      <c r="D33" s="16"/>
      <c r="E33" s="17"/>
      <c r="F33" s="18"/>
    </row>
    <row r="34" spans="1:6" ht="27" x14ac:dyDescent="0.35">
      <c r="A34" s="6">
        <f>IF(D34="","",MAX($A$10:$A33)+1)</f>
        <v>15</v>
      </c>
      <c r="B34" s="7" t="s">
        <v>25</v>
      </c>
      <c r="C34" s="8" t="s">
        <v>26</v>
      </c>
      <c r="D34" s="9">
        <v>15</v>
      </c>
      <c r="E34" s="10"/>
      <c r="F34" s="11">
        <f>E34*D34</f>
        <v>0</v>
      </c>
    </row>
    <row r="35" spans="1:6" ht="54" x14ac:dyDescent="0.35">
      <c r="A35" s="6">
        <f>IF(D35="","",MAX($A$10:$A34)+1)</f>
        <v>16</v>
      </c>
      <c r="B35" s="7" t="s">
        <v>59</v>
      </c>
      <c r="C35" s="8" t="s">
        <v>42</v>
      </c>
      <c r="D35" s="9">
        <v>100</v>
      </c>
      <c r="E35" s="10"/>
      <c r="F35" s="11">
        <f t="shared" ref="F35:F36" si="2">E35*D35</f>
        <v>0</v>
      </c>
    </row>
    <row r="36" spans="1:6" ht="41" thickBot="1" x14ac:dyDescent="0.4">
      <c r="A36" s="6">
        <f>IF(D36="","",MAX($A$10:$A35)+1)</f>
        <v>17</v>
      </c>
      <c r="B36" s="7" t="s">
        <v>60</v>
      </c>
      <c r="C36" s="8" t="s">
        <v>26</v>
      </c>
      <c r="D36" s="9">
        <v>20</v>
      </c>
      <c r="E36" s="10"/>
      <c r="F36" s="11">
        <f t="shared" si="2"/>
        <v>0</v>
      </c>
    </row>
    <row r="37" spans="1:6" ht="15" thickBot="1" x14ac:dyDescent="0.4">
      <c r="A37" s="13" t="s">
        <v>29</v>
      </c>
      <c r="B37" s="14" t="s">
        <v>27</v>
      </c>
      <c r="C37" s="15"/>
      <c r="D37" s="16"/>
      <c r="E37" s="17"/>
      <c r="F37" s="18"/>
    </row>
    <row r="38" spans="1:6" ht="27" x14ac:dyDescent="0.35">
      <c r="A38" s="6">
        <f>IF(D38="","",MAX($A$10:$A37)+1)</f>
        <v>18</v>
      </c>
      <c r="B38" s="7" t="s">
        <v>64</v>
      </c>
      <c r="C38" s="8" t="s">
        <v>26</v>
      </c>
      <c r="D38" s="9">
        <v>1</v>
      </c>
      <c r="E38" s="10"/>
      <c r="F38" s="11">
        <f t="shared" ref="F38:F44" si="3">E38*D38</f>
        <v>0</v>
      </c>
    </row>
    <row r="39" spans="1:6" ht="27" x14ac:dyDescent="0.35">
      <c r="A39" s="6">
        <f>IF(D39="","",MAX($A$10:$A38)+1)</f>
        <v>19</v>
      </c>
      <c r="B39" s="7" t="s">
        <v>65</v>
      </c>
      <c r="C39" s="8" t="s">
        <v>10</v>
      </c>
      <c r="D39" s="9">
        <v>425</v>
      </c>
      <c r="E39" s="19"/>
      <c r="F39" s="11">
        <f t="shared" si="3"/>
        <v>0</v>
      </c>
    </row>
    <row r="40" spans="1:6" ht="27" x14ac:dyDescent="0.35">
      <c r="A40" s="6">
        <f>IF(D40="","",MAX($A$10:$A39)+1)</f>
        <v>20</v>
      </c>
      <c r="B40" s="7" t="s">
        <v>61</v>
      </c>
      <c r="C40" s="8" t="s">
        <v>26</v>
      </c>
      <c r="D40" s="9">
        <v>1</v>
      </c>
      <c r="E40" s="19"/>
      <c r="F40" s="11">
        <f t="shared" si="3"/>
        <v>0</v>
      </c>
    </row>
    <row r="41" spans="1:6" x14ac:dyDescent="0.35">
      <c r="A41" s="6">
        <f>IF(D41="","",MAX($A$10:$A40)+1)</f>
        <v>21</v>
      </c>
      <c r="B41" s="7" t="s">
        <v>52</v>
      </c>
      <c r="C41" s="8" t="s">
        <v>26</v>
      </c>
      <c r="D41" s="9">
        <v>15</v>
      </c>
      <c r="E41" s="10"/>
      <c r="F41" s="11">
        <f t="shared" si="3"/>
        <v>0</v>
      </c>
    </row>
    <row r="42" spans="1:6" ht="27" x14ac:dyDescent="0.35">
      <c r="A42" s="6">
        <f>IF(D42="","",MAX($A$10:$A41)+1)</f>
        <v>22</v>
      </c>
      <c r="B42" s="7" t="s">
        <v>51</v>
      </c>
      <c r="C42" s="8" t="s">
        <v>26</v>
      </c>
      <c r="D42" s="9">
        <v>2</v>
      </c>
      <c r="E42" s="10"/>
      <c r="F42" s="11">
        <f t="shared" si="3"/>
        <v>0</v>
      </c>
    </row>
    <row r="43" spans="1:6" ht="27" x14ac:dyDescent="0.35">
      <c r="A43" s="6">
        <f>IF(D43="","",MAX($A$10:$A42)+1)</f>
        <v>23</v>
      </c>
      <c r="B43" s="7" t="s">
        <v>49</v>
      </c>
      <c r="C43" s="8" t="s">
        <v>26</v>
      </c>
      <c r="D43" s="9">
        <v>16</v>
      </c>
      <c r="E43" s="10"/>
      <c r="F43" s="11">
        <f t="shared" si="3"/>
        <v>0</v>
      </c>
    </row>
    <row r="44" spans="1:6" ht="19.5" customHeight="1" thickBot="1" x14ac:dyDescent="0.4">
      <c r="A44" s="6">
        <f>IF(D44="","",MAX($A$10:$A43)+1)</f>
        <v>24</v>
      </c>
      <c r="B44" s="7" t="s">
        <v>50</v>
      </c>
      <c r="C44" s="8" t="s">
        <v>7</v>
      </c>
      <c r="D44" s="9">
        <v>3</v>
      </c>
      <c r="E44" s="10"/>
      <c r="F44" s="11">
        <f t="shared" si="3"/>
        <v>0</v>
      </c>
    </row>
    <row r="45" spans="1:6" s="20" customFormat="1" ht="20.149999999999999" customHeight="1" thickBot="1" x14ac:dyDescent="0.4">
      <c r="A45" s="55" t="s">
        <v>35</v>
      </c>
      <c r="B45" s="56"/>
      <c r="C45" s="56"/>
      <c r="D45" s="56"/>
      <c r="E45" s="57"/>
      <c r="F45" s="12">
        <f>SUM(F17:F44)</f>
        <v>0</v>
      </c>
    </row>
    <row r="46" spans="1:6" s="20" customFormat="1" ht="20.149999999999999" customHeight="1" thickBot="1" x14ac:dyDescent="0.4">
      <c r="A46" s="52" t="s">
        <v>32</v>
      </c>
      <c r="B46" s="53"/>
      <c r="C46" s="53"/>
      <c r="D46" s="53"/>
      <c r="E46" s="53"/>
      <c r="F46" s="54"/>
    </row>
    <row r="47" spans="1:6" s="20" customFormat="1" x14ac:dyDescent="0.35">
      <c r="A47" s="6">
        <f>IF(D47="","",MAX($A$10:$A46)+1)</f>
        <v>25</v>
      </c>
      <c r="B47" s="7" t="s">
        <v>34</v>
      </c>
      <c r="C47" s="8" t="s">
        <v>10</v>
      </c>
      <c r="D47" s="9">
        <v>260</v>
      </c>
      <c r="E47" s="10"/>
      <c r="F47" s="11">
        <f t="shared" ref="F47:F60" si="4">E47*D47</f>
        <v>0</v>
      </c>
    </row>
    <row r="48" spans="1:6" s="20" customFormat="1" ht="40.5" x14ac:dyDescent="0.35">
      <c r="A48" s="6">
        <f>IF(D48="","",MAX($A$10:$A47)+1)</f>
        <v>26</v>
      </c>
      <c r="B48" s="7" t="s">
        <v>66</v>
      </c>
      <c r="C48" s="8" t="s">
        <v>7</v>
      </c>
      <c r="D48" s="9">
        <v>1</v>
      </c>
      <c r="E48" s="10"/>
      <c r="F48" s="11">
        <f t="shared" ref="F48" si="5">E48*D48</f>
        <v>0</v>
      </c>
    </row>
    <row r="49" spans="1:8" x14ac:dyDescent="0.35">
      <c r="A49" s="6">
        <f>IF(D49="","",MAX($A$10:$A48)+1)</f>
        <v>27</v>
      </c>
      <c r="B49" s="7" t="s">
        <v>53</v>
      </c>
      <c r="C49" s="8" t="s">
        <v>10</v>
      </c>
      <c r="D49" s="9">
        <v>850</v>
      </c>
      <c r="E49" s="19"/>
      <c r="F49" s="11">
        <f t="shared" si="4"/>
        <v>0</v>
      </c>
      <c r="G49" s="5"/>
      <c r="H49" s="21"/>
    </row>
    <row r="50" spans="1:8" x14ac:dyDescent="0.35">
      <c r="A50" s="6">
        <f>IF(D50="","",MAX($A$10:$A49)+1)</f>
        <v>28</v>
      </c>
      <c r="B50" s="7" t="s">
        <v>40</v>
      </c>
      <c r="C50" s="8" t="s">
        <v>10</v>
      </c>
      <c r="D50" s="9">
        <v>1600</v>
      </c>
      <c r="E50" s="10"/>
      <c r="F50" s="11">
        <f t="shared" si="4"/>
        <v>0</v>
      </c>
      <c r="G50" s="5"/>
      <c r="H50" s="21"/>
    </row>
    <row r="51" spans="1:8" x14ac:dyDescent="0.35">
      <c r="A51" s="6">
        <f>IF(D51="","",MAX($A$10:$A50)+1)</f>
        <v>29</v>
      </c>
      <c r="B51" s="7" t="s">
        <v>41</v>
      </c>
      <c r="C51" s="8" t="s">
        <v>42</v>
      </c>
      <c r="D51" s="9">
        <v>400</v>
      </c>
      <c r="E51" s="10"/>
      <c r="F51" s="11">
        <f t="shared" si="4"/>
        <v>0</v>
      </c>
    </row>
    <row r="52" spans="1:8" x14ac:dyDescent="0.35">
      <c r="A52" s="6">
        <f>IF(D52="","",MAX($A$10:$A51)+1)</f>
        <v>30</v>
      </c>
      <c r="B52" s="7" t="s">
        <v>57</v>
      </c>
      <c r="C52" s="8" t="s">
        <v>26</v>
      </c>
      <c r="D52" s="9">
        <v>30</v>
      </c>
      <c r="E52" s="10"/>
      <c r="F52" s="11">
        <f t="shared" si="4"/>
        <v>0</v>
      </c>
    </row>
    <row r="53" spans="1:8" x14ac:dyDescent="0.35">
      <c r="A53" s="6">
        <f>IF(D53="","",MAX($A$10:$A52)+1)</f>
        <v>31</v>
      </c>
      <c r="B53" s="7" t="s">
        <v>43</v>
      </c>
      <c r="C53" s="8" t="s">
        <v>26</v>
      </c>
      <c r="D53" s="9">
        <v>80</v>
      </c>
      <c r="E53" s="10"/>
      <c r="F53" s="11">
        <f>E53*D53</f>
        <v>0</v>
      </c>
    </row>
    <row r="54" spans="1:8" ht="27" x14ac:dyDescent="0.35">
      <c r="A54" s="6">
        <f>IF(D54="","",MAX($A$10:$A53)+1)</f>
        <v>32</v>
      </c>
      <c r="B54" s="7" t="s">
        <v>37</v>
      </c>
      <c r="C54" s="8" t="s">
        <v>10</v>
      </c>
      <c r="D54" s="9">
        <v>40</v>
      </c>
      <c r="E54" s="10"/>
      <c r="F54" s="11">
        <f t="shared" ref="F54:F56" si="6">E54*D54</f>
        <v>0</v>
      </c>
    </row>
    <row r="55" spans="1:8" ht="27" x14ac:dyDescent="0.35">
      <c r="A55" s="6">
        <f>IF(D55="","",MAX($A$10:$A54)+1)</f>
        <v>33</v>
      </c>
      <c r="B55" s="7" t="s">
        <v>45</v>
      </c>
      <c r="C55" s="8" t="s">
        <v>26</v>
      </c>
      <c r="D55" s="9">
        <v>10</v>
      </c>
      <c r="E55" s="10"/>
      <c r="F55" s="11">
        <f t="shared" si="6"/>
        <v>0</v>
      </c>
    </row>
    <row r="56" spans="1:8" ht="15" thickBot="1" x14ac:dyDescent="0.4">
      <c r="A56" s="6">
        <f>IF(D56="","",MAX($A$10:$A55)+1)</f>
        <v>34</v>
      </c>
      <c r="B56" s="7" t="s">
        <v>44</v>
      </c>
      <c r="C56" s="8" t="s">
        <v>26</v>
      </c>
      <c r="D56" s="9">
        <v>10</v>
      </c>
      <c r="E56" s="10"/>
      <c r="F56" s="11">
        <f t="shared" si="6"/>
        <v>0</v>
      </c>
    </row>
    <row r="57" spans="1:8" ht="15" thickBot="1" x14ac:dyDescent="0.4">
      <c r="A57" s="13" t="s">
        <v>38</v>
      </c>
      <c r="B57" s="14" t="s">
        <v>39</v>
      </c>
      <c r="C57" s="15"/>
      <c r="D57" s="16"/>
      <c r="E57" s="17"/>
      <c r="F57" s="18"/>
    </row>
    <row r="58" spans="1:8" ht="27" x14ac:dyDescent="0.35">
      <c r="A58" s="6">
        <f>IF(D58="","",MAX($A$10:$A57)+1)</f>
        <v>35</v>
      </c>
      <c r="B58" s="7" t="s">
        <v>73</v>
      </c>
      <c r="C58" s="8" t="s">
        <v>26</v>
      </c>
      <c r="D58" s="9">
        <v>9</v>
      </c>
      <c r="E58" s="10"/>
      <c r="F58" s="11">
        <f t="shared" si="4"/>
        <v>0</v>
      </c>
    </row>
    <row r="59" spans="1:8" ht="27" x14ac:dyDescent="0.35">
      <c r="A59" s="6">
        <f>IF(D59="","",MAX($A$10:$A58)+1)</f>
        <v>36</v>
      </c>
      <c r="B59" s="7" t="s">
        <v>69</v>
      </c>
      <c r="C59" s="8" t="s">
        <v>26</v>
      </c>
      <c r="D59" s="22">
        <v>9</v>
      </c>
      <c r="E59" s="23"/>
      <c r="F59" s="11">
        <f t="shared" si="4"/>
        <v>0</v>
      </c>
    </row>
    <row r="60" spans="1:8" ht="27.5" thickBot="1" x14ac:dyDescent="0.4">
      <c r="A60" s="6">
        <f>IF(D60="","",MAX($A$10:$A59)+1)</f>
        <v>37</v>
      </c>
      <c r="B60" s="7" t="s">
        <v>74</v>
      </c>
      <c r="C60" s="8" t="s">
        <v>26</v>
      </c>
      <c r="D60" s="24">
        <v>9</v>
      </c>
      <c r="E60" s="25"/>
      <c r="F60" s="26">
        <f t="shared" si="4"/>
        <v>0</v>
      </c>
    </row>
    <row r="61" spans="1:8" ht="20.149999999999999" customHeight="1" thickBot="1" x14ac:dyDescent="0.4">
      <c r="A61" s="55" t="s">
        <v>36</v>
      </c>
      <c r="B61" s="56"/>
      <c r="C61" s="56"/>
      <c r="D61" s="56"/>
      <c r="E61" s="57"/>
      <c r="F61" s="12">
        <f>SUM(F47:F60)</f>
        <v>0</v>
      </c>
    </row>
    <row r="62" spans="1:8" ht="20.149999999999999" customHeight="1" x14ac:dyDescent="0.35">
      <c r="A62" s="46" t="s">
        <v>11</v>
      </c>
      <c r="B62" s="47"/>
      <c r="C62" s="47"/>
      <c r="D62" s="47"/>
      <c r="E62" s="48"/>
      <c r="F62" s="27">
        <f>F61+F45+F14</f>
        <v>0</v>
      </c>
    </row>
    <row r="63" spans="1:8" ht="20.149999999999999" customHeight="1" x14ac:dyDescent="0.35">
      <c r="A63" s="49" t="s">
        <v>8</v>
      </c>
      <c r="B63" s="50"/>
      <c r="C63" s="50"/>
      <c r="D63" s="50"/>
      <c r="E63" s="51"/>
      <c r="F63" s="28">
        <f>F62*0.2</f>
        <v>0</v>
      </c>
    </row>
    <row r="64" spans="1:8" ht="20.149999999999999" customHeight="1" thickBot="1" x14ac:dyDescent="0.4">
      <c r="A64" s="44" t="s">
        <v>9</v>
      </c>
      <c r="B64" s="44"/>
      <c r="C64" s="44"/>
      <c r="D64" s="44"/>
      <c r="E64" s="45"/>
      <c r="F64" s="29">
        <f>SUM(F62:F63)</f>
        <v>0</v>
      </c>
    </row>
    <row r="66" spans="1:6" x14ac:dyDescent="0.35">
      <c r="A66" s="30"/>
      <c r="B66" s="30"/>
      <c r="C66" s="30"/>
      <c r="D66" s="30"/>
      <c r="E66" s="30"/>
      <c r="F66" s="31"/>
    </row>
  </sheetData>
  <mergeCells count="17">
    <mergeCell ref="A14:E14"/>
    <mergeCell ref="A64:E64"/>
    <mergeCell ref="A62:E62"/>
    <mergeCell ref="A63:E63"/>
    <mergeCell ref="A15:F15"/>
    <mergeCell ref="A45:E45"/>
    <mergeCell ref="A46:F46"/>
    <mergeCell ref="A61:E61"/>
    <mergeCell ref="A5:F5"/>
    <mergeCell ref="A9:F9"/>
    <mergeCell ref="A10:A11"/>
    <mergeCell ref="B10:B11"/>
    <mergeCell ref="C10:C11"/>
    <mergeCell ref="D10:D11"/>
    <mergeCell ref="F10:F11"/>
    <mergeCell ref="A7:F7"/>
    <mergeCell ref="A6:F6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2" orientation="portrait" r:id="rId1"/>
  <headerFooter>
    <oddFooter>&amp;C&amp;"Times New Roman,Normal"Page &amp;P de &amp;N</oddFooter>
  </headerFooter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BPDE!Impression_des_titres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Asma Alkur</dc:creator>
  <cp:lastModifiedBy>hassan NHARI</cp:lastModifiedBy>
  <cp:lastPrinted>2026-05-13T00:03:31Z</cp:lastPrinted>
  <dcterms:created xsi:type="dcterms:W3CDTF">2015-06-05T18:19:34Z</dcterms:created>
  <dcterms:modified xsi:type="dcterms:W3CDTF">2026-06-11T15:34:29Z</dcterms:modified>
</cp:coreProperties>
</file>