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ETIS\marches public BETIS\mache retenu Betis\Commune Sidi Bibi\Dossier de consultation sidi bibi\DCE\"/>
    </mc:Choice>
  </mc:AlternateContent>
  <xr:revisionPtr revIDLastSave="0" documentId="13_ncr:1_{3196D37D-CC07-4DB9-8317-F33F58749400}" xr6:coauthVersionLast="47" xr6:coauthVersionMax="47" xr10:uidLastSave="{00000000-0000-0000-0000-000000000000}"/>
  <bookViews>
    <workbookView xWindow="-120" yWindow="-120" windowWidth="29040" windowHeight="15720" xr2:uid="{56208009-46A2-4D9C-9803-E845080AF932}"/>
  </bookViews>
  <sheets>
    <sheet name="Feui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6" i="1" l="1"/>
  <c r="A97" i="1"/>
  <c r="B177" i="1" l="1"/>
  <c r="B176" i="1"/>
  <c r="B175" i="1"/>
  <c r="B174" i="1"/>
  <c r="B173" i="1"/>
  <c r="B166" i="1"/>
  <c r="F156" i="1"/>
  <c r="D177" i="1" s="1"/>
  <c r="A155" i="1"/>
  <c r="A154" i="1"/>
  <c r="A153" i="1"/>
  <c r="F152" i="1"/>
  <c r="D176" i="1" s="1"/>
  <c r="A151" i="1"/>
  <c r="A150" i="1"/>
  <c r="A149" i="1"/>
  <c r="A148" i="1"/>
  <c r="A147" i="1"/>
  <c r="A146" i="1"/>
  <c r="F145" i="1"/>
  <c r="D175" i="1" s="1"/>
  <c r="A145" i="1"/>
  <c r="A144" i="1"/>
  <c r="A143" i="1"/>
  <c r="A142" i="1"/>
  <c r="A141" i="1"/>
  <c r="F140" i="1"/>
  <c r="D174" i="1" s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F117" i="1"/>
  <c r="D173" i="1" s="1"/>
  <c r="A117" i="1"/>
  <c r="A116" i="1"/>
  <c r="A115" i="1"/>
  <c r="A114" i="1"/>
  <c r="F113" i="1"/>
  <c r="D172" i="1" s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5" i="1"/>
  <c r="A94" i="1"/>
  <c r="F93" i="1"/>
  <c r="D171" i="1" s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F80" i="1"/>
  <c r="D170" i="1" s="1"/>
  <c r="A80" i="1"/>
  <c r="A79" i="1"/>
  <c r="A78" i="1"/>
  <c r="A77" i="1"/>
  <c r="A76" i="1"/>
  <c r="F75" i="1"/>
  <c r="D169" i="1" s="1"/>
  <c r="A75" i="1"/>
  <c r="A74" i="1"/>
  <c r="A73" i="1"/>
  <c r="A72" i="1"/>
  <c r="A71" i="1"/>
  <c r="A70" i="1"/>
  <c r="A69" i="1"/>
  <c r="A68" i="1"/>
  <c r="F67" i="1"/>
  <c r="D168" i="1" s="1"/>
  <c r="A67" i="1"/>
  <c r="A66" i="1"/>
  <c r="A65" i="1"/>
  <c r="A64" i="1"/>
  <c r="A63" i="1"/>
  <c r="A62" i="1"/>
  <c r="A61" i="1"/>
  <c r="A60" i="1"/>
  <c r="F59" i="1"/>
  <c r="D167" i="1" s="1"/>
  <c r="A59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D40" i="1"/>
  <c r="A40" i="1"/>
  <c r="A39" i="1"/>
  <c r="A38" i="1"/>
  <c r="D37" i="1"/>
  <c r="A37" i="1"/>
  <c r="D36" i="1"/>
  <c r="A36" i="1"/>
  <c r="D35" i="1"/>
  <c r="A35" i="1"/>
  <c r="A34" i="1"/>
  <c r="A33" i="1"/>
  <c r="A32" i="1"/>
  <c r="A31" i="1"/>
  <c r="A30" i="1"/>
  <c r="A29" i="1"/>
  <c r="A28" i="1"/>
  <c r="D27" i="1"/>
  <c r="A27" i="1"/>
  <c r="A26" i="1"/>
  <c r="A25" i="1"/>
  <c r="F23" i="1"/>
  <c r="D166" i="1" s="1"/>
  <c r="A23" i="1"/>
  <c r="A22" i="1"/>
  <c r="A21" i="1"/>
  <c r="A20" i="1"/>
  <c r="D19" i="1"/>
  <c r="A19" i="1"/>
  <c r="A18" i="1"/>
  <c r="A17" i="1"/>
  <c r="A16" i="1"/>
  <c r="A15" i="1"/>
  <c r="A14" i="1"/>
  <c r="A13" i="1"/>
  <c r="A12" i="1"/>
  <c r="A11" i="1"/>
  <c r="A10" i="1"/>
  <c r="A9" i="1"/>
  <c r="D179" i="1" l="1"/>
  <c r="D184" i="1" l="1"/>
  <c r="D183" i="1"/>
</calcChain>
</file>

<file path=xl/sharedStrings.xml><?xml version="1.0" encoding="utf-8"?>
<sst xmlns="http://schemas.openxmlformats.org/spreadsheetml/2006/main" count="306" uniqueCount="180">
  <si>
    <t xml:space="preserve">Royaume du Maroc 
Province Chtouka Ait Baha
Commune Territoriale Sidi Bibi
</t>
  </si>
  <si>
    <t>Appel d’Offres Ouvert National sur offres de prix en séance publique
N°…................. du …............ à …............</t>
  </si>
  <si>
    <t>Objet:Travaux d'aménagement de siege de la commune territoriale sidi bibi</t>
  </si>
  <si>
    <t>BORDEREAU DES PRIX - DETAIL ESTIMATIF</t>
  </si>
  <si>
    <t>N° DES 
PRIX</t>
  </si>
  <si>
    <t>DÉSIGNATION DES OUVRAGES</t>
  </si>
  <si>
    <t>U</t>
  </si>
  <si>
    <t xml:space="preserve">QUANTITÉ </t>
  </si>
  <si>
    <t>PRIX H.T</t>
  </si>
  <si>
    <t>TOTAL</t>
  </si>
  <si>
    <t>I - TRAVAUX DE DEPOSES - DEMOLITIONS</t>
  </si>
  <si>
    <t>DESCELLEMENT ET DEPOSE DES OUVRAGES EN MENUISERIE (PORTES, FENETRES  ET PLACARDS)</t>
  </si>
  <si>
    <t>F</t>
  </si>
  <si>
    <t>DEPOSE DE L'INSTALLATION ELECTRIQUE (APPAREILLAGE ET LUSTRERIE)</t>
  </si>
  <si>
    <t>DEPOSE DE L'INSTALLATION DE LA PLOMBERIE DÉFECTUEUSE Y/C APPAREILS SANITAIRES</t>
  </si>
  <si>
    <t>DEPOSE DE L'INSTALLATION DE RESEAU INFORMATIQUE ET RESEAU DE SERVEILLANCE</t>
  </si>
  <si>
    <t>DEMOLITION DE CLOISON EN AGGLOS OU EN BRIQUE CREUSE Y COMPRIS REVETEMENT</t>
  </si>
  <si>
    <r>
      <t>M</t>
    </r>
    <r>
      <rPr>
        <vertAlign val="superscript"/>
        <sz val="9"/>
        <rFont val="Arial"/>
        <family val="2"/>
      </rPr>
      <t>2</t>
    </r>
  </si>
  <si>
    <t>DÉMOLITION DE REVÊTEMENT DE SOL ET MURAL DE TOUS TYPE</t>
  </si>
  <si>
    <t>DEMOLITION DE FAUX-PLAFOND EN STAFF LISSE</t>
  </si>
  <si>
    <t xml:space="preserve">DÉCAPAGE ET GRATTAGE D'ENDUIT DÉGRADÉ </t>
  </si>
  <si>
    <t>DEMOLITION DE DALLES ET DALLETTES EN BETON ARME</t>
  </si>
  <si>
    <t>DEMOLITION DES RENFORMIS</t>
  </si>
  <si>
    <t>DEMOLITION ET REMBLAIEMENT DE FOSSE EXISTANTE</t>
  </si>
  <si>
    <t>DEPOSE ,POSE ET SCELLEMENT DES OUVRAGES EN MENUISERIE (PORTES, FENETRES  ET PLACARDS)</t>
  </si>
  <si>
    <t>TRAITEMENT ET REFECTION DES FISSURES</t>
  </si>
  <si>
    <t>ML</t>
  </si>
  <si>
    <t>TRAITEMENT DES APPUIS DE FENETRES</t>
  </si>
  <si>
    <t>TOTAL I -  TRAVAUX DE DEPOSES - DEMOLITIONS</t>
  </si>
  <si>
    <t>II - GROS ŒUVRE</t>
  </si>
  <si>
    <t>DECAPAGE ET NIVELLEMENT DU TERRAIN Y/C ROCHER</t>
  </si>
  <si>
    <r>
      <t>M</t>
    </r>
    <r>
      <rPr>
        <vertAlign val="superscript"/>
        <sz val="9"/>
        <rFont val="Arial"/>
        <family val="2"/>
      </rPr>
      <t>3</t>
    </r>
  </si>
  <si>
    <t>FOUILLES EN TRANCHÉES ET EN PUITS DANS TOUS TERRAINS Y COMPRIS ROCHER</t>
  </si>
  <si>
    <t>REMBLAIEMENT OU EVACUATION AUX DECHARGES PUBLIQUES</t>
  </si>
  <si>
    <t>GROS BETON</t>
  </si>
  <si>
    <t>BETON DE PROPRETE</t>
  </si>
  <si>
    <t>MACONNERIE DE MOELLON EN PIERRES SECHES</t>
  </si>
  <si>
    <t>ARSE ETANCHE</t>
  </si>
  <si>
    <t>HÉRRISSONNAGE EN PIERRES SÈCHES DE 20CM</t>
  </si>
  <si>
    <t>FORME EN BETON DE 0.12 M D'EPAISSEUR</t>
  </si>
  <si>
    <t>BETON ARME EN FONDATIONS</t>
  </si>
  <si>
    <t>ACIER HA (FE 500) FONDATIONS</t>
  </si>
  <si>
    <t>KG</t>
  </si>
  <si>
    <t>REGARD DE 40 X 40</t>
  </si>
  <si>
    <t>REGARD DE 50 X 50</t>
  </si>
  <si>
    <t>CANALISATION EN BUSE PVC Ø200 MM</t>
  </si>
  <si>
    <t>BETON ARME EN ELEVATIONS</t>
  </si>
  <si>
    <t>ACIER HA (FE 500) EN ELEVATIONS</t>
  </si>
  <si>
    <t>PLANCHER EN HOURDIS CREUX DE TOUTE EPAISSEUR Y C BETON ET ACIER</t>
  </si>
  <si>
    <t>COURONNEMENT D’ACROTERE Y/C LARMIER</t>
  </si>
  <si>
    <t>LINTEAUX ET RAIDISSEURS POUR BAIES, OUVERTURES ET CLOISONS</t>
  </si>
  <si>
    <t>MUR EN AGGLO DE CIMENT EPAISSEUR DE 20 CM</t>
  </si>
  <si>
    <t>MUR EN AGGLO DE CIMENT EPAISSEUR DE 10 CM</t>
  </si>
  <si>
    <t>DALLETTE EN BA Y COMPRIS JAMBAGES ET ENDUIT SOUS FACE</t>
  </si>
  <si>
    <t>RENFORMIS EN BETON MAIGRE</t>
  </si>
  <si>
    <t>ENDUIT INTÉRIEUR AU MORTIER DE CIMENT LISSE SUR MURS ET PLAFONDS</t>
  </si>
  <si>
    <t xml:space="preserve">ENDUIT EXTÉRIEUR AU MORTIER DE CIMENT SUR MURS Y COMPRIS JOINTS CREUX </t>
  </si>
  <si>
    <t>TRAITEMENT DE JOINT DE DILATATION INTERIEUR</t>
  </si>
  <si>
    <t>TRAITEMENT DE JOINT DE DILATATION EXTERIEUR</t>
  </si>
  <si>
    <t>DALLAGE EXTÉRIEUR ÉP 15CM EN BÉTON REFLUÉ Y/C ARMATURES</t>
  </si>
  <si>
    <t>SURELEVATION DU MUR DE CLOTURE TYPE1 Y/C ENDUIT ET PEINTURE</t>
  </si>
  <si>
    <t>SURELEVATION DU MUR DE CLOTURE TYPE2 Y/C ENDUIT ET PEINTURE</t>
  </si>
  <si>
    <t>MUR DE CLOTURE GRILLAGE DE HAUTEUR 2.20M Y/C 2 PORTAILS</t>
  </si>
  <si>
    <t>JOINT DE DILATATION</t>
  </si>
  <si>
    <t xml:space="preserve">DALLAGE EN BÉTON LISSÉ À L'HELICOPTÈRE </t>
  </si>
  <si>
    <t>PUITS PERDU</t>
  </si>
  <si>
    <t>TOTAL II -  GROS ŒUVRE</t>
  </si>
  <si>
    <t>III- ETANCHEITE</t>
  </si>
  <si>
    <t>FORME DE PENTE ET CHAPPE DE LISSAGE Y COMPRIS PENTE</t>
  </si>
  <si>
    <t>ETANCHEITE BICOUCHE AUTOPROTEGEE</t>
  </si>
  <si>
    <t>RELEVE D'ETANCHEITE AUTOPROTEGEE</t>
  </si>
  <si>
    <t xml:space="preserve">PROTECTION DES RELEVES D'ETANCHEITE </t>
  </si>
  <si>
    <t xml:space="preserve">FOURNITURE ET POSE DES GARGOUILLES EN PLOMB Y COMPRIS CRAPAUDINES </t>
  </si>
  <si>
    <t>TUYAUTERIE D'EVACUATION D'EAUX PLUVIALES EN PVC</t>
  </si>
  <si>
    <t>TOTAL III -  ETANCHEITE</t>
  </si>
  <si>
    <t>IV -  REVETEMENT SOLS ET MURS</t>
  </si>
  <si>
    <t>REVETEMENT DE SOL EN CARREAUX DE GRES CERAME  TYPE COMPACTO 60*60  Y/C PLINTHE ENCASTREE</t>
  </si>
  <si>
    <t>REVETEMENT DE SOL EN CARREAUX  DE GRES CERAME ANTIDERAPANT 33 x 33 CM Y/C PLINTHE ENCASTREE</t>
  </si>
  <si>
    <t>REVETEMENT DES PALIERS EN MARBRE LOCAL</t>
  </si>
  <si>
    <t>MARCHE ET CONTRE MARCHE EN MARBRE LOCAL</t>
  </si>
  <si>
    <t>REVETEMENT MURAL EN CARREAUX DE FAIENCE POUR LES SALLE D'EAU</t>
  </si>
  <si>
    <t>REVÊTEMENT EN MIGNONETTE LAVÉE Y/C JOINTS ET PLINTHES</t>
  </si>
  <si>
    <t>TOTAL IV -  REVETEMENT SOLS ET MURS</t>
  </si>
  <si>
    <t>V- FAUX PLAFOND</t>
  </si>
  <si>
    <t>ENDUIT EN PLATRE TALOUCHE SOUS PLAFOND</t>
  </si>
  <si>
    <t>COURNICHE LISSE SOUS PLAFOND</t>
  </si>
  <si>
    <t>FAUX-PLAFOND EN STAFF LISSE, Y COMPRIS JOINTS CREUX</t>
  </si>
  <si>
    <t>M2</t>
  </si>
  <si>
    <t>TOTAL V -  FAUX PLAFOND</t>
  </si>
  <si>
    <t>VI- MENUISERIE BOIS-ALUMINIUM-METALLIQUE</t>
  </si>
  <si>
    <t>PORTE À LAMES EN BOIS SAPIN ROUGE</t>
  </si>
  <si>
    <t xml:space="preserve">FENETRE ET CHASSIS EN ALUMINIUM  Y COMPRIS VITRAGE DE 8MM  </t>
  </si>
  <si>
    <t>PLACARD EN ALUMINIUM Y/C SEPARATION INTERIEUR</t>
  </si>
  <si>
    <t>FOURNITURE ET POSE DE SEPARATION EN ALUMINIUM Y/C PORTE EN ALUMINIUM ET VIRTAGES</t>
  </si>
  <si>
    <t>PORTE METALLIQUE</t>
  </si>
  <si>
    <t>RIDEAU METALLIQUE DE SECURITE MOTORISE OU MANUEL</t>
  </si>
  <si>
    <r>
      <t>M</t>
    </r>
    <r>
      <rPr>
        <vertAlign val="superscript"/>
        <sz val="9"/>
        <rFont val="Arial"/>
        <family val="2"/>
      </rPr>
      <t>3</t>
    </r>
    <r>
      <rPr>
        <sz val="11"/>
        <color theme="1"/>
        <rFont val="Aptos Narrow"/>
        <family val="2"/>
        <scheme val="minor"/>
      </rPr>
      <t/>
    </r>
  </si>
  <si>
    <t>GRILLE METALLIQUE DE PROTECTION POUR FENETRES</t>
  </si>
  <si>
    <t>RIDEAU D'OBSCURCISSEMENT</t>
  </si>
  <si>
    <t>PLAQUE DE SIGNALISATION</t>
  </si>
  <si>
    <t>REHABILITATION DE L'ENSEIGNE EXTERIEURE EXISTANTE</t>
  </si>
  <si>
    <t>ENSEIGNE  SECONDAIRE</t>
  </si>
  <si>
    <t>TOTAL VI- MENUISERIE BOIS-ALUMINIUM-METALLIQUE</t>
  </si>
  <si>
    <t>VII - PLOMBERIE SANITAIRE-INCENDIE</t>
  </si>
  <si>
    <t>EQUIPEMENTS COMPTEUR D'EAU POTABLE</t>
  </si>
  <si>
    <t>ENS</t>
  </si>
  <si>
    <t>CANALISATION EN TRANCHEES - TUBE PEHD DIAMETRE 32 A 63</t>
  </si>
  <si>
    <t>CANALISATION EAU POTABLE EN POLYPROPYLENE PN 16 DIAMETRE 20 A 32</t>
  </si>
  <si>
    <t>VANNES D'ARRETS DIAMETRE 20 A 32</t>
  </si>
  <si>
    <t>CHAUFFE-EAU SOLAIRE POUR ECS CAPACITE 300 L</t>
  </si>
  <si>
    <t>ROBINET DE PUISAGE</t>
  </si>
  <si>
    <t>SURPRESSEUR D'INCENDIE Y/C LOCAL TECHNIQUE ET ACCESOIRES</t>
  </si>
  <si>
    <t>ROBINET INCENDIE ARME (RIA) DN 25/8 Y/C RACCORDEMENT AU RESEAU D’EAU POTABLE</t>
  </si>
  <si>
    <t>EXTINCTEUR PORTATIF ABC DE 6 KG</t>
  </si>
  <si>
    <t>EXTINCTEUR PORTATIF CO2 DE 5 A 6 KG</t>
  </si>
  <si>
    <t>CHUTES ET COLLECTEURS EN PVC POUR EU - EV - EP  DIAMETRE 40 A 50</t>
  </si>
  <si>
    <t>SIPHON DE SOL EN INOX DIAMETRE TOUT DIAMETRE</t>
  </si>
  <si>
    <t>WC A L'ANGLAISE Y/C DOUCHETTE</t>
  </si>
  <si>
    <t>WC A LA TURQUE Y/C ROBINET EF</t>
  </si>
  <si>
    <t>LAVABO VASQUE Y/C MITIGEUR EF</t>
  </si>
  <si>
    <t>GLACE MIROIR BISEAUTE</t>
  </si>
  <si>
    <t>PORTE SAVON</t>
  </si>
  <si>
    <t>PORTE SERVIETTE</t>
  </si>
  <si>
    <t xml:space="preserve">TOTAL VII - PLOMBERIE SANITAIRE-INCENDIE </t>
  </si>
  <si>
    <t xml:space="preserve">VIII - CLIMATISATION </t>
  </si>
  <si>
    <t>CLIMATISEUR SPLIT-SYSTEM REVERSIBLE  INVERTER Pf = 12.000 BTU (MURAL)</t>
  </si>
  <si>
    <t>CLIMATISEUR SPLIT-SYSTEM REVERSIBLE  INVERTER Pf = 9.000 BTU (MURAL)</t>
  </si>
  <si>
    <t xml:space="preserve">TOTAL VIII -  CLIMATISATION </t>
  </si>
  <si>
    <t>IX - ELECTRICITE -LUSTRERIE</t>
  </si>
  <si>
    <t>BOITE DE COUPURE TRIPHASÉ</t>
  </si>
  <si>
    <t xml:space="preserve">FOURNITURE ET POSE DE TABLEAU DE PROTECTION TGBT </t>
  </si>
  <si>
    <t xml:space="preserve">FOURNITURE ET POSE DE TABLEAU DE PROTECTION SECONDAIRE TP1  </t>
  </si>
  <si>
    <t xml:space="preserve">MISE A LA TERRE </t>
  </si>
  <si>
    <t xml:space="preserve">FOURNITURE ET POSE DE CÂBLE 4X25 MM² +T </t>
  </si>
  <si>
    <t xml:space="preserve">FOURNITURE ET POSE DE CÂBLE 4X16 MM² +T </t>
  </si>
  <si>
    <t>FOYER LUMINEUX SUR SIMPLE ALLUMAGE</t>
  </si>
  <si>
    <t>FOYER LUMINEUX SUR DOUBLE  ALLUMAGE</t>
  </si>
  <si>
    <t>FOYER LUMINEUX VA ET VIENT</t>
  </si>
  <si>
    <t>FOYER SUPPLÉMENTAIRE</t>
  </si>
  <si>
    <t xml:space="preserve">PANEL LED (600MM X 600MM) </t>
  </si>
  <si>
    <t xml:space="preserve">PANEL LED PLAFONNIER ROND </t>
  </si>
  <si>
    <t xml:space="preserve">HUBLOT ÉTANCHE LED </t>
  </si>
  <si>
    <t xml:space="preserve">APPLIQUE MURAL LED </t>
  </si>
  <si>
    <t>PROJECTEUR LED ÉTANCHE D'ENVIRON 200W POUR EXTERIEUR</t>
  </si>
  <si>
    <t>BLOC AUTONOME D'ÉVACUATION AUTOTESTABLE LED ENVIRON 45 LUMENS</t>
  </si>
  <si>
    <t>BLOC AUTONOME D'AMBIANCE AUTOTESTABLE LED ENVIRON 360 LUMENS</t>
  </si>
  <si>
    <t>PRISE DE COURANT 2X16A +T</t>
  </si>
  <si>
    <t>PRISE DE COURANT 2X16A +T ÉTANCHE</t>
  </si>
  <si>
    <t>BLOC DES PRISES DE COURANT 2PCN+1INFO+1TEL</t>
  </si>
  <si>
    <t>LIAISON ÉQUIPOTENTIELLE PRINCIPALE</t>
  </si>
  <si>
    <t>Ens</t>
  </si>
  <si>
    <t>TOTAL IX - ELECTRICITE -LUSTRERIE</t>
  </si>
  <si>
    <t>X -  VIDEOSURVEILLANCE</t>
  </si>
  <si>
    <t xml:space="preserve">SYSTEME DE VIDEOSURVEILLANCE IP 16 CAMERAS </t>
  </si>
  <si>
    <t>FOURNITURE ET INSTALLATION DE SWITCH GIGABIT 16 PORTS</t>
  </si>
  <si>
    <t>FOURNITURE ET INSTALLATION DE COFFRET DE BRASSAGE MURAL SUPERIEUR OU EGALE A 4U</t>
  </si>
  <si>
    <t>TOTAL X- VIDEOSURVEILLANCE</t>
  </si>
  <si>
    <t>XI- PEINTURE-VITRERIE</t>
  </si>
  <si>
    <t>PEINTURE VINYLIQUE  EXTERIEUR</t>
  </si>
  <si>
    <t xml:space="preserve">PEINTURE VINYLIQUE SUR MURS  ET PLAFONDS INTERIEURS </t>
  </si>
  <si>
    <r>
      <t>M</t>
    </r>
    <r>
      <rPr>
        <vertAlign val="superscript"/>
        <sz val="9"/>
        <rFont val="Arial"/>
        <family val="2"/>
      </rPr>
      <t>2</t>
    </r>
    <r>
      <rPr>
        <b/>
        <sz val="10"/>
        <rFont val="Arial"/>
        <family val="2"/>
      </rPr>
      <t/>
    </r>
  </si>
  <si>
    <t>PEINTURE GLYCEROPHTALIQUE LAQUE SUR MURS ET PLAFONDS</t>
  </si>
  <si>
    <t>PEINTURE GLYCEROPHALIQUE LAQUEE SUR MENUISERIE BOIS</t>
  </si>
  <si>
    <t>PEINTURE GLYCEROPHALIQUE LAQUEE SUR MENUISERIE METALLIQUE</t>
  </si>
  <si>
    <t/>
  </si>
  <si>
    <t>TOTAL XI - PEINTURE-VITRERIE</t>
  </si>
  <si>
    <t>XII- DIVERS</t>
  </si>
  <si>
    <t>MAT POUR DRAPEAU Y COMPRIS DRAPEAUX</t>
  </si>
  <si>
    <t>BANC EN BOIS AVEC STRUCTURE METALLIQUE</t>
  </si>
  <si>
    <t>TOTAL XII - DIVERS</t>
  </si>
  <si>
    <t>RECAPITULATION</t>
  </si>
  <si>
    <t>TOTAL IV - REVETEMENT SOLS ET MURS</t>
  </si>
  <si>
    <t>TOTAL VI -  MENUISERIE BOIS-ALUMINIUM-METALLIQUE</t>
  </si>
  <si>
    <t>TOTAL VII - PLOMBERIE SANITAIRE  - PROTECTION CONTRE L'INCENDIE</t>
  </si>
  <si>
    <t>TOTAL DES TRAVAUX H.T</t>
  </si>
  <si>
    <t>RABAIS OU MAJORATION EN POURCENTAGE</t>
  </si>
  <si>
    <t>RABAIS OU MAJORATION EN VALEUR</t>
  </si>
  <si>
    <t>TOTAL GENERAL HT APRÈS RABAIS OU MAJORATION</t>
  </si>
  <si>
    <t>T.V.A  20%</t>
  </si>
  <si>
    <t>TOTAL DES TRAVAUX T.T.C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</si>
</sst>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\ _€_-;_-@_-"/>
    <numFmt numFmtId="165" formatCode="_-* #,##0.00\ _€_-;\-* #,##0.00\ _€_-;_-* &quot;-&quot;??\ _€_-;_-@_-"/>
    <numFmt numFmtId="166" formatCode="General_)"/>
    <numFmt numFmtId="167" formatCode="_-* #,##0\ _€_-;\-* #,##0\ _€_-;_-* &quot;-&quot;\ _€_-;_-@_-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sz val="10"/>
      <name val="Geneva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165" fontId="8" fillId="0" borderId="0" applyFont="0" applyFill="0" applyBorder="0" applyAlignment="0" applyProtection="0"/>
  </cellStyleXfs>
  <cellXfs count="79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43" fontId="8" fillId="2" borderId="5" xfId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5" xfId="0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vertical="center"/>
    </xf>
    <xf numFmtId="165" fontId="11" fillId="2" borderId="5" xfId="0" applyNumberFormat="1" applyFont="1" applyFill="1" applyBorder="1" applyAlignment="1">
      <alignment horizontal="right" vertical="center"/>
    </xf>
    <xf numFmtId="43" fontId="14" fillId="3" borderId="5" xfId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0" fillId="2" borderId="5" xfId="0" applyFill="1" applyBorder="1"/>
    <xf numFmtId="0" fontId="0" fillId="2" borderId="0" xfId="0" applyFill="1" applyAlignment="1">
      <alignment vertical="center"/>
    </xf>
    <xf numFmtId="2" fontId="0" fillId="2" borderId="0" xfId="0" applyNumberFormat="1" applyFill="1"/>
    <xf numFmtId="0" fontId="11" fillId="2" borderId="5" xfId="0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43" fontId="11" fillId="2" borderId="5" xfId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vertical="center" wrapText="1"/>
    </xf>
    <xf numFmtId="164" fontId="0" fillId="2" borderId="0" xfId="0" applyNumberFormat="1" applyFill="1"/>
    <xf numFmtId="166" fontId="16" fillId="2" borderId="5" xfId="2" applyNumberFormat="1" applyFont="1" applyFill="1" applyBorder="1" applyAlignment="1">
      <alignment horizontal="left" vertical="center" wrapText="1"/>
    </xf>
    <xf numFmtId="164" fontId="11" fillId="2" borderId="5" xfId="0" applyNumberFormat="1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9" fillId="2" borderId="5" xfId="3" applyFont="1" applyFill="1" applyBorder="1" applyAlignment="1">
      <alignment horizontal="left" vertical="center"/>
    </xf>
    <xf numFmtId="0" fontId="9" fillId="2" borderId="5" xfId="4" applyFont="1" applyFill="1" applyBorder="1" applyAlignment="1">
      <alignment horizontal="left" vertical="center"/>
    </xf>
    <xf numFmtId="0" fontId="9" fillId="2" borderId="5" xfId="5" applyFont="1" applyFill="1" applyBorder="1" applyAlignment="1">
      <alignment horizontal="left" vertical="center"/>
    </xf>
    <xf numFmtId="0" fontId="9" fillId="2" borderId="5" xfId="6" applyFont="1" applyFill="1" applyBorder="1" applyAlignment="1">
      <alignment horizontal="left" vertical="center"/>
    </xf>
    <xf numFmtId="0" fontId="9" fillId="2" borderId="5" xfId="7" applyFont="1" applyFill="1" applyBorder="1" applyAlignment="1">
      <alignment vertical="center"/>
    </xf>
    <xf numFmtId="0" fontId="9" fillId="2" borderId="5" xfId="8" applyFont="1" applyFill="1" applyBorder="1" applyAlignment="1">
      <alignment vertical="center"/>
    </xf>
    <xf numFmtId="0" fontId="9" fillId="2" borderId="5" xfId="9" applyFont="1" applyFill="1" applyBorder="1" applyAlignment="1">
      <alignment horizontal="left"/>
    </xf>
    <xf numFmtId="0" fontId="9" fillId="2" borderId="5" xfId="10" applyFont="1" applyFill="1" applyBorder="1" applyAlignment="1">
      <alignment horizontal="left" vertical="center"/>
    </xf>
    <xf numFmtId="0" fontId="9" fillId="2" borderId="5" xfId="11" applyFont="1" applyFill="1" applyBorder="1" applyAlignment="1">
      <alignment horizontal="left" vertical="center"/>
    </xf>
    <xf numFmtId="0" fontId="9" fillId="2" borderId="5" xfId="12" applyFont="1" applyFill="1" applyBorder="1" applyAlignment="1">
      <alignment horizontal="left" vertical="center"/>
    </xf>
    <xf numFmtId="0" fontId="9" fillId="2" borderId="5" xfId="13" applyFont="1" applyFill="1" applyBorder="1" applyAlignment="1">
      <alignment horizontal="left" vertical="center"/>
    </xf>
    <xf numFmtId="0" fontId="9" fillId="2" borderId="5" xfId="14" applyFont="1" applyFill="1" applyBorder="1" applyAlignment="1">
      <alignment horizontal="left" vertical="center"/>
    </xf>
    <xf numFmtId="0" fontId="9" fillId="2" borderId="5" xfId="15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9" fillId="2" borderId="5" xfId="16" applyFont="1" applyFill="1" applyBorder="1" applyAlignment="1">
      <alignment vertical="center"/>
    </xf>
    <xf numFmtId="43" fontId="14" fillId="2" borderId="5" xfId="1" applyFont="1" applyFill="1" applyBorder="1" applyAlignment="1">
      <alignment horizontal="center" vertical="center"/>
    </xf>
    <xf numFmtId="164" fontId="11" fillId="2" borderId="5" xfId="16" applyNumberFormat="1" applyFont="1" applyFill="1" applyBorder="1" applyAlignment="1">
      <alignment horizontal="center" vertical="center"/>
    </xf>
    <xf numFmtId="167" fontId="11" fillId="2" borderId="5" xfId="17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165" fontId="0" fillId="2" borderId="0" xfId="0" applyNumberFormat="1" applyFill="1"/>
    <xf numFmtId="0" fontId="19" fillId="3" borderId="2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43" fontId="0" fillId="2" borderId="0" xfId="1" applyFont="1" applyFill="1"/>
    <xf numFmtId="0" fontId="5" fillId="2" borderId="0" xfId="0" applyFont="1" applyFill="1"/>
    <xf numFmtId="0" fontId="7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5" fontId="2" fillId="3" borderId="5" xfId="0" applyNumberFormat="1" applyFont="1" applyFill="1" applyBorder="1"/>
    <xf numFmtId="165" fontId="21" fillId="3" borderId="2" xfId="0" applyNumberFormat="1" applyFont="1" applyFill="1" applyBorder="1"/>
    <xf numFmtId="165" fontId="21" fillId="3" borderId="4" xfId="0" applyNumberFormat="1" applyFont="1" applyFill="1" applyBorder="1"/>
    <xf numFmtId="165" fontId="21" fillId="3" borderId="5" xfId="0" applyNumberFormat="1" applyFont="1" applyFill="1" applyBorder="1"/>
    <xf numFmtId="165" fontId="21" fillId="3" borderId="2" xfId="0" applyNumberFormat="1" applyFont="1" applyFill="1" applyBorder="1" applyAlignment="1">
      <alignment horizontal="center"/>
    </xf>
    <xf numFmtId="165" fontId="21" fillId="3" borderId="4" xfId="0" applyNumberFormat="1" applyFont="1" applyFill="1" applyBorder="1" applyAlignment="1">
      <alignment horizontal="center"/>
    </xf>
  </cellXfs>
  <cellStyles count="18">
    <cellStyle name="Milliers" xfId="1" builtinId="3"/>
    <cellStyle name="Milliers 13" xfId="17" xr:uid="{3AF74950-8EAD-4DEC-879C-2B06E116BB77}"/>
    <cellStyle name="Normal" xfId="0" builtinId="0"/>
    <cellStyle name="Normal 2 2 3" xfId="16" xr:uid="{A78A1488-23FC-4A86-B731-DC002AB2D7B2}"/>
    <cellStyle name="Normal 20" xfId="6" xr:uid="{585BC767-74BA-490D-BCD0-0D89BD6CC2B6}"/>
    <cellStyle name="Normal 22" xfId="8" xr:uid="{2E75B2D7-E1CE-492B-B9C9-41217C5C00EE}"/>
    <cellStyle name="Normal 23" xfId="7" xr:uid="{62C87B73-6A2C-4BEA-BEA9-E921990D7AF2}"/>
    <cellStyle name="Normal 24" xfId="9" xr:uid="{B22CF517-5D6A-43EC-93F4-4CE72724D41F}"/>
    <cellStyle name="Normal 26" xfId="10" xr:uid="{B68A4FAE-FC70-467A-88F3-12AED6E38E9D}"/>
    <cellStyle name="Normal 29" xfId="11" xr:uid="{D659B0B8-B3E2-45DE-B840-C4089B98EF2A}"/>
    <cellStyle name="Normal 3" xfId="3" xr:uid="{BE7C1F61-49B0-4312-BBDF-EDBF2431ED43}"/>
    <cellStyle name="Normal 30" xfId="12" xr:uid="{AFCAC9DB-7F02-4FA1-82C2-225628CC7354}"/>
    <cellStyle name="Normal 31" xfId="13" xr:uid="{D6EBD1FD-EA9E-45F0-867B-1A0E59AB51F6}"/>
    <cellStyle name="Normal 36" xfId="14" xr:uid="{ECE7449F-55EE-42D2-A554-7709C7B1EC29}"/>
    <cellStyle name="Normal 38" xfId="15" xr:uid="{E6C4298C-9EC0-4A7D-9219-BEED85CA4057}"/>
    <cellStyle name="Normal 8" xfId="5" xr:uid="{7A000A05-8E00-41B9-9C83-697DF3CBF93C}"/>
    <cellStyle name="Normal 9" xfId="4" xr:uid="{42ED3579-323A-4B79-9779-D3CD6371885F}"/>
    <cellStyle name="Normal_OZEMSSOL" xfId="2" xr:uid="{033CD6BA-2227-4016-B18E-F39A756DB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mmune%20Sidi%20Bibi%20ait%20baha/ESTIMATION%20QUANTITATIF%20ET%20ESTIMATIF.xlsx" TargetMode="External"/><Relationship Id="rId2" Type="http://schemas.openxmlformats.org/officeDocument/2006/relationships/externalLinkPath" Target="file:///D:\BETIS\marches%20public%20BETIS\mache%20retenu%20Betis\Commune%20Sidi%20Bibi\Commune%20Sidi%20Bibi%20ait%20baha\ESTIMATION%20QUANTITATIF%20ET%20ESTIMATIF.xlsx" TargetMode="External"/><Relationship Id="rId1" Type="http://schemas.openxmlformats.org/officeDocument/2006/relationships/externalLinkPath" Target="/BETIS/marches%20public%20BETIS/mache%20retenu%20Betis/Commune%20Sidi%20Bibi/Commune%20Sidi%20Bibi%20ait%20baha/ESTIMATION%20QUANTITATIF%20ET%20ESTIMAT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PDE ( DEPOSES-DEMOLITIONS)"/>
      <sheetName val="Feuil1"/>
    </sheetNames>
    <sheetDataSet>
      <sheetData sheetId="0">
        <row r="17">
          <cell r="AI17">
            <v>1</v>
          </cell>
        </row>
      </sheetData>
      <sheetData sheetId="1">
        <row r="19">
          <cell r="AK19">
            <v>1799.2809999999999</v>
          </cell>
        </row>
        <row r="20">
          <cell r="AK20">
            <v>2</v>
          </cell>
        </row>
        <row r="21">
          <cell r="AK21">
            <v>1</v>
          </cell>
        </row>
        <row r="24">
          <cell r="AK24">
            <v>1342.44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7489-04B2-484B-8AB9-2D24366BACCC}">
  <dimension ref="A1:J184"/>
  <sheetViews>
    <sheetView tabSelected="1" workbookViewId="0">
      <selection activeCell="M6" sqref="M6"/>
    </sheetView>
  </sheetViews>
  <sheetFormatPr baseColWidth="10" defaultRowHeight="15"/>
  <cols>
    <col min="1" max="1" width="5.7109375" style="50" customWidth="1"/>
    <col min="2" max="2" width="68" style="51" customWidth="1"/>
    <col min="3" max="3" width="4.5703125" style="52" bestFit="1" customWidth="1"/>
    <col min="4" max="4" width="10.5703125" style="28" customWidth="1"/>
    <col min="5" max="5" width="10.85546875" style="8" customWidth="1"/>
    <col min="6" max="6" width="12.85546875" style="8" customWidth="1"/>
    <col min="7" max="7" width="1.5703125" style="8" customWidth="1"/>
    <col min="8" max="8" width="2" style="8" customWidth="1"/>
    <col min="9" max="16384" width="11.42578125" style="8"/>
  </cols>
  <sheetData>
    <row r="1" spans="1:9" s="2" customFormat="1" ht="27.75" customHeight="1">
      <c r="A1" s="68" t="s">
        <v>0</v>
      </c>
      <c r="B1" s="68"/>
      <c r="C1" s="68"/>
      <c r="D1" s="68"/>
      <c r="E1" s="68"/>
      <c r="F1" s="68"/>
      <c r="G1" s="1"/>
      <c r="H1" s="1"/>
      <c r="I1" s="1"/>
    </row>
    <row r="2" spans="1:9" s="2" customFormat="1" ht="17.25">
      <c r="A2" s="68"/>
      <c r="B2" s="68"/>
      <c r="C2" s="68"/>
      <c r="D2" s="68"/>
      <c r="E2" s="68"/>
      <c r="F2" s="68"/>
      <c r="G2" s="1"/>
      <c r="H2" s="1"/>
      <c r="I2" s="1"/>
    </row>
    <row r="3" spans="1:9" s="2" customFormat="1" ht="17.25">
      <c r="A3" s="68"/>
      <c r="B3" s="68"/>
      <c r="C3" s="68"/>
      <c r="D3" s="68"/>
      <c r="E3" s="68"/>
      <c r="F3" s="68"/>
      <c r="G3" s="1"/>
      <c r="H3" s="1"/>
      <c r="I3" s="1"/>
    </row>
    <row r="4" spans="1:9" s="2" customFormat="1" ht="44.25" customHeight="1">
      <c r="A4" s="69" t="s">
        <v>1</v>
      </c>
      <c r="B4" s="69"/>
      <c r="C4" s="69"/>
      <c r="D4" s="69"/>
      <c r="E4" s="69"/>
      <c r="F4" s="69"/>
    </row>
    <row r="5" spans="1:9" s="2" customFormat="1" ht="17.25">
      <c r="A5" s="70" t="s">
        <v>2</v>
      </c>
      <c r="B5" s="71"/>
      <c r="C5" s="71"/>
      <c r="D5" s="71"/>
      <c r="E5" s="71"/>
      <c r="F5" s="72"/>
      <c r="G5" s="63"/>
      <c r="H5" s="63"/>
    </row>
    <row r="6" spans="1:9" s="2" customFormat="1" ht="35.1" customHeight="1">
      <c r="A6" s="64" t="s">
        <v>3</v>
      </c>
      <c r="B6" s="64"/>
      <c r="C6" s="64"/>
      <c r="D6" s="64"/>
      <c r="E6" s="64"/>
      <c r="F6" s="64"/>
      <c r="G6" s="63"/>
      <c r="H6" s="63"/>
    </row>
    <row r="7" spans="1:9" ht="38.25" customHeight="1">
      <c r="A7" s="3" t="s">
        <v>4</v>
      </c>
      <c r="B7" s="4" t="s">
        <v>5</v>
      </c>
      <c r="C7" s="3" t="s">
        <v>6</v>
      </c>
      <c r="D7" s="5" t="s">
        <v>7</v>
      </c>
      <c r="E7" s="6" t="s">
        <v>8</v>
      </c>
      <c r="F7" s="7" t="s">
        <v>9</v>
      </c>
    </row>
    <row r="8" spans="1:9" ht="38.25" customHeight="1">
      <c r="A8" s="9"/>
      <c r="B8" s="10" t="s">
        <v>10</v>
      </c>
      <c r="C8" s="3"/>
      <c r="D8" s="5"/>
      <c r="E8" s="6"/>
      <c r="F8" s="7"/>
    </row>
    <row r="9" spans="1:9" ht="22.5" customHeight="1">
      <c r="A9" s="11">
        <f>IF(C9="","",+COUNTA($C$9:C9))</f>
        <v>1</v>
      </c>
      <c r="B9" s="12" t="s">
        <v>11</v>
      </c>
      <c r="C9" s="13" t="s">
        <v>12</v>
      </c>
      <c r="D9" s="14">
        <v>1</v>
      </c>
      <c r="E9" s="15"/>
      <c r="F9" s="15"/>
    </row>
    <row r="10" spans="1:9" ht="22.5" customHeight="1">
      <c r="A10" s="11">
        <f>IF(C10="","",+COUNTA($C$9:C10))</f>
        <v>2</v>
      </c>
      <c r="B10" s="12" t="s">
        <v>13</v>
      </c>
      <c r="C10" s="13" t="s">
        <v>12</v>
      </c>
      <c r="D10" s="14">
        <v>1</v>
      </c>
      <c r="E10" s="15"/>
      <c r="F10" s="15"/>
    </row>
    <row r="11" spans="1:9" ht="22.5" customHeight="1">
      <c r="A11" s="11">
        <f>IF(C11="","",+COUNTA($C$9:C11))</f>
        <v>3</v>
      </c>
      <c r="B11" s="12" t="s">
        <v>14</v>
      </c>
      <c r="C11" s="13" t="s">
        <v>12</v>
      </c>
      <c r="D11" s="14">
        <v>1</v>
      </c>
      <c r="E11" s="15"/>
      <c r="F11" s="15"/>
    </row>
    <row r="12" spans="1:9" ht="22.5" customHeight="1">
      <c r="A12" s="11">
        <f>IF(C12="","",+COUNTA($C$9:C12))</f>
        <v>4</v>
      </c>
      <c r="B12" s="12" t="s">
        <v>15</v>
      </c>
      <c r="C12" s="13" t="s">
        <v>12</v>
      </c>
      <c r="D12" s="14">
        <v>1</v>
      </c>
      <c r="E12" s="15"/>
      <c r="F12" s="15"/>
    </row>
    <row r="13" spans="1:9" ht="22.5" customHeight="1">
      <c r="A13" s="11">
        <f>IF(C13="","",+COUNTA($C$9:C13))</f>
        <v>5</v>
      </c>
      <c r="B13" s="12" t="s">
        <v>16</v>
      </c>
      <c r="C13" s="13" t="s">
        <v>17</v>
      </c>
      <c r="D13" s="14">
        <v>180</v>
      </c>
      <c r="E13" s="15"/>
      <c r="F13" s="15"/>
    </row>
    <row r="14" spans="1:9" ht="22.5" customHeight="1">
      <c r="A14" s="11">
        <f>IF(C14="","",+COUNTA($C$9:C14))</f>
        <v>6</v>
      </c>
      <c r="B14" s="12" t="s">
        <v>18</v>
      </c>
      <c r="C14" s="13" t="s">
        <v>17</v>
      </c>
      <c r="D14" s="14">
        <v>480</v>
      </c>
      <c r="E14" s="15"/>
      <c r="F14" s="15"/>
    </row>
    <row r="15" spans="1:9" ht="22.5" customHeight="1">
      <c r="A15" s="11">
        <f>IF(C15="","",+COUNTA($C$9:C15))</f>
        <v>7</v>
      </c>
      <c r="B15" s="12" t="s">
        <v>19</v>
      </c>
      <c r="C15" s="13" t="s">
        <v>17</v>
      </c>
      <c r="D15" s="14">
        <v>65</v>
      </c>
      <c r="E15" s="15"/>
      <c r="F15" s="15"/>
    </row>
    <row r="16" spans="1:9" ht="22.5" customHeight="1">
      <c r="A16" s="11">
        <f>IF(C16="","",+COUNTA($C$9:C16))</f>
        <v>8</v>
      </c>
      <c r="B16" s="12" t="s">
        <v>20</v>
      </c>
      <c r="C16" s="13" t="s">
        <v>17</v>
      </c>
      <c r="D16" s="14">
        <v>300</v>
      </c>
      <c r="E16" s="15"/>
      <c r="F16" s="15"/>
    </row>
    <row r="17" spans="1:6" ht="22.5" customHeight="1">
      <c r="A17" s="11">
        <f>IF(C17="","",+COUNTA($C$9:C17))</f>
        <v>9</v>
      </c>
      <c r="B17" s="12" t="s">
        <v>21</v>
      </c>
      <c r="C17" s="13" t="s">
        <v>17</v>
      </c>
      <c r="D17" s="14">
        <v>40</v>
      </c>
      <c r="E17" s="15"/>
      <c r="F17" s="15"/>
    </row>
    <row r="18" spans="1:6" ht="22.5" customHeight="1">
      <c r="A18" s="11">
        <f>IF(C18="","",+COUNTA($C$9:C18))</f>
        <v>10</v>
      </c>
      <c r="B18" s="12" t="s">
        <v>22</v>
      </c>
      <c r="C18" s="13" t="s">
        <v>17</v>
      </c>
      <c r="D18" s="14">
        <v>20</v>
      </c>
      <c r="E18" s="15"/>
      <c r="F18" s="15"/>
    </row>
    <row r="19" spans="1:6" ht="22.5" customHeight="1">
      <c r="A19" s="11">
        <f>IF(C19="","",+COUNTA($C$9:C19))</f>
        <v>11</v>
      </c>
      <c r="B19" s="12" t="s">
        <v>23</v>
      </c>
      <c r="C19" s="13" t="s">
        <v>6</v>
      </c>
      <c r="D19" s="14">
        <f>+'[1]BPDE ( DEPOSES-DEMOLITIONS)'!$AI$17</f>
        <v>1</v>
      </c>
      <c r="E19" s="15"/>
      <c r="F19" s="15"/>
    </row>
    <row r="20" spans="1:6" ht="22.5" customHeight="1">
      <c r="A20" s="11">
        <f>IF(C20="","",+COUNTA($C$9:C20))</f>
        <v>12</v>
      </c>
      <c r="B20" s="12" t="s">
        <v>24</v>
      </c>
      <c r="C20" s="13" t="s">
        <v>6</v>
      </c>
      <c r="D20" s="14">
        <v>2</v>
      </c>
      <c r="E20" s="15"/>
      <c r="F20" s="15"/>
    </row>
    <row r="21" spans="1:6" ht="21.75" customHeight="1">
      <c r="A21" s="11">
        <f>IF(C21="","",+COUNTA($C$9:C21))</f>
        <v>13</v>
      </c>
      <c r="B21" s="12" t="s">
        <v>25</v>
      </c>
      <c r="C21" s="13" t="s">
        <v>26</v>
      </c>
      <c r="D21" s="14">
        <v>160</v>
      </c>
      <c r="E21" s="15"/>
      <c r="F21" s="15"/>
    </row>
    <row r="22" spans="1:6" ht="21.75" customHeight="1">
      <c r="A22" s="11">
        <f>IF(C22="","",+COUNTA($C$9:C22))</f>
        <v>14</v>
      </c>
      <c r="B22" s="12" t="s">
        <v>27</v>
      </c>
      <c r="C22" s="13" t="s">
        <v>26</v>
      </c>
      <c r="D22" s="14">
        <v>90</v>
      </c>
      <c r="E22" s="15"/>
      <c r="F22" s="15"/>
    </row>
    <row r="23" spans="1:6" ht="22.5" customHeight="1">
      <c r="A23" s="11" t="str">
        <f>IF(C23="","",+COUNTA($C23:C$24))</f>
        <v/>
      </c>
      <c r="B23" s="65" t="s">
        <v>28</v>
      </c>
      <c r="C23" s="66"/>
      <c r="D23" s="66"/>
      <c r="E23" s="67"/>
      <c r="F23" s="16">
        <f>SUM(F9:F22)</f>
        <v>0</v>
      </c>
    </row>
    <row r="24" spans="1:6" ht="22.5" customHeight="1">
      <c r="A24" s="11"/>
      <c r="B24" s="10" t="s">
        <v>29</v>
      </c>
      <c r="C24" s="17"/>
      <c r="D24" s="18"/>
      <c r="E24" s="19"/>
      <c r="F24" s="20"/>
    </row>
    <row r="25" spans="1:6" ht="22.5" customHeight="1">
      <c r="A25" s="11">
        <f>IF(C25="","",+COUNTA($C$9:C25))</f>
        <v>15</v>
      </c>
      <c r="B25" s="12" t="s">
        <v>30</v>
      </c>
      <c r="C25" s="13" t="s">
        <v>31</v>
      </c>
      <c r="D25" s="14">
        <v>20</v>
      </c>
      <c r="E25" s="15"/>
      <c r="F25" s="15"/>
    </row>
    <row r="26" spans="1:6" ht="22.5" customHeight="1">
      <c r="A26" s="11">
        <f>IF(C26="","",+COUNTA($C$9:C26))</f>
        <v>16</v>
      </c>
      <c r="B26" s="12" t="s">
        <v>32</v>
      </c>
      <c r="C26" s="13" t="s">
        <v>31</v>
      </c>
      <c r="D26" s="14">
        <v>55</v>
      </c>
      <c r="E26" s="15"/>
      <c r="F26" s="15"/>
    </row>
    <row r="27" spans="1:6" ht="22.5" customHeight="1">
      <c r="A27" s="11">
        <f>IF(C27="","",+COUNTA($C$9:C27))</f>
        <v>17</v>
      </c>
      <c r="B27" s="12" t="s">
        <v>33</v>
      </c>
      <c r="C27" s="13" t="s">
        <v>31</v>
      </c>
      <c r="D27" s="14">
        <f>SUM(D25:D26)</f>
        <v>75</v>
      </c>
      <c r="E27" s="15"/>
      <c r="F27" s="15"/>
    </row>
    <row r="28" spans="1:6" ht="22.5" customHeight="1">
      <c r="A28" s="11">
        <f>IF(C28="","",+COUNTA($C$9:C28))</f>
        <v>18</v>
      </c>
      <c r="B28" s="12" t="s">
        <v>34</v>
      </c>
      <c r="C28" s="13" t="s">
        <v>31</v>
      </c>
      <c r="D28" s="14">
        <v>0.25</v>
      </c>
      <c r="E28" s="15"/>
      <c r="F28" s="15"/>
    </row>
    <row r="29" spans="1:6" ht="22.5" customHeight="1">
      <c r="A29" s="11">
        <f>IF(C29="","",+COUNTA($C$9:C29))</f>
        <v>19</v>
      </c>
      <c r="B29" s="12" t="s">
        <v>35</v>
      </c>
      <c r="C29" s="13" t="s">
        <v>31</v>
      </c>
      <c r="D29" s="14">
        <v>4.5</v>
      </c>
      <c r="E29" s="15"/>
      <c r="F29" s="15"/>
    </row>
    <row r="30" spans="1:6" ht="22.5" customHeight="1">
      <c r="A30" s="11">
        <f>IF(C30="","",+COUNTA($C$9:C30))</f>
        <v>20</v>
      </c>
      <c r="B30" s="12" t="s">
        <v>36</v>
      </c>
      <c r="C30" s="13" t="s">
        <v>31</v>
      </c>
      <c r="D30" s="14">
        <v>17</v>
      </c>
      <c r="E30" s="15"/>
      <c r="F30" s="15"/>
    </row>
    <row r="31" spans="1:6" ht="22.5" customHeight="1">
      <c r="A31" s="11">
        <f>IF(C31="","",+COUNTA($C$9:C31))</f>
        <v>21</v>
      </c>
      <c r="B31" s="12" t="s">
        <v>37</v>
      </c>
      <c r="C31" s="13" t="s">
        <v>26</v>
      </c>
      <c r="D31" s="14">
        <v>60</v>
      </c>
      <c r="E31" s="15"/>
      <c r="F31" s="15"/>
    </row>
    <row r="32" spans="1:6" ht="22.5" customHeight="1">
      <c r="A32" s="11">
        <f>IF(C32="","",+COUNTA($C$9:C32))</f>
        <v>22</v>
      </c>
      <c r="B32" s="12" t="s">
        <v>38</v>
      </c>
      <c r="C32" s="13" t="s">
        <v>17</v>
      </c>
      <c r="D32" s="14">
        <v>73</v>
      </c>
      <c r="E32" s="15"/>
      <c r="F32" s="15"/>
    </row>
    <row r="33" spans="1:10" ht="22.5" customHeight="1">
      <c r="A33" s="11">
        <f>IF(C33="","",+COUNTA($C$9:C33))</f>
        <v>23</v>
      </c>
      <c r="B33" s="12" t="s">
        <v>39</v>
      </c>
      <c r="C33" s="13" t="s">
        <v>17</v>
      </c>
      <c r="D33" s="14">
        <v>73</v>
      </c>
      <c r="E33" s="15"/>
      <c r="F33" s="15"/>
    </row>
    <row r="34" spans="1:10" ht="19.5" customHeight="1">
      <c r="A34" s="11">
        <f>IF(C34="","",+COUNTA($C$9:C34))</f>
        <v>24</v>
      </c>
      <c r="B34" s="12" t="s">
        <v>40</v>
      </c>
      <c r="C34" s="13" t="s">
        <v>31</v>
      </c>
      <c r="D34" s="14">
        <v>17</v>
      </c>
      <c r="E34" s="15"/>
      <c r="F34" s="15"/>
    </row>
    <row r="35" spans="1:10" ht="22.5" customHeight="1">
      <c r="A35" s="11">
        <f>IF(C35="","",+COUNTA($C$9:C35))</f>
        <v>25</v>
      </c>
      <c r="B35" s="12" t="s">
        <v>41</v>
      </c>
      <c r="C35" s="13" t="s">
        <v>42</v>
      </c>
      <c r="D35" s="14">
        <f>[1]Feuil1!$AK$19</f>
        <v>1799.2809999999999</v>
      </c>
      <c r="E35" s="15"/>
      <c r="F35" s="15"/>
    </row>
    <row r="36" spans="1:10" ht="22.5" customHeight="1">
      <c r="A36" s="11">
        <f>IF(C36="","",+COUNTA($C$9:C36))</f>
        <v>26</v>
      </c>
      <c r="B36" s="12" t="s">
        <v>43</v>
      </c>
      <c r="C36" s="13" t="s">
        <v>6</v>
      </c>
      <c r="D36" s="14">
        <f>[1]Feuil1!$AK$20</f>
        <v>2</v>
      </c>
      <c r="E36" s="15"/>
      <c r="F36" s="15"/>
    </row>
    <row r="37" spans="1:10" ht="22.5" customHeight="1">
      <c r="A37" s="11">
        <f>IF(C37="","",+COUNTA($C$9:C37))</f>
        <v>27</v>
      </c>
      <c r="B37" s="12" t="s">
        <v>44</v>
      </c>
      <c r="C37" s="13" t="s">
        <v>6</v>
      </c>
      <c r="D37" s="14">
        <f>[1]Feuil1!$AK$21</f>
        <v>1</v>
      </c>
      <c r="E37" s="15"/>
      <c r="F37" s="15"/>
    </row>
    <row r="38" spans="1:10" ht="22.5" customHeight="1">
      <c r="A38" s="11">
        <f>IF(C38="","",+COUNTA($C$9:C38))</f>
        <v>28</v>
      </c>
      <c r="B38" s="12" t="s">
        <v>45</v>
      </c>
      <c r="C38" s="13" t="s">
        <v>26</v>
      </c>
      <c r="D38" s="14">
        <v>6</v>
      </c>
      <c r="E38" s="15"/>
      <c r="F38" s="15"/>
    </row>
    <row r="39" spans="1:10" ht="19.5" customHeight="1">
      <c r="A39" s="11">
        <f>IF(C39="","",+COUNTA($C$9:C39))</f>
        <v>29</v>
      </c>
      <c r="B39" s="12" t="s">
        <v>46</v>
      </c>
      <c r="C39" s="13" t="s">
        <v>31</v>
      </c>
      <c r="D39" s="14">
        <v>13</v>
      </c>
      <c r="E39" s="15"/>
      <c r="F39" s="15"/>
      <c r="J39" s="21"/>
    </row>
    <row r="40" spans="1:10" ht="22.5" customHeight="1">
      <c r="A40" s="11">
        <f>IF(C40="","",+COUNTA($C$9:C40))</f>
        <v>30</v>
      </c>
      <c r="B40" s="12" t="s">
        <v>47</v>
      </c>
      <c r="C40" s="13" t="s">
        <v>42</v>
      </c>
      <c r="D40" s="14">
        <f>[1]Feuil1!$AK$24</f>
        <v>1342.44</v>
      </c>
      <c r="E40" s="15"/>
      <c r="F40" s="15"/>
    </row>
    <row r="41" spans="1:10" ht="22.5" customHeight="1">
      <c r="A41" s="11">
        <f>IF(C41="","",+COUNTA($C$9:C41))</f>
        <v>31</v>
      </c>
      <c r="B41" s="12" t="s">
        <v>48</v>
      </c>
      <c r="C41" s="13" t="s">
        <v>17</v>
      </c>
      <c r="D41" s="14">
        <v>78</v>
      </c>
      <c r="E41" s="15"/>
      <c r="F41" s="15"/>
    </row>
    <row r="42" spans="1:10" ht="22.5" customHeight="1">
      <c r="A42" s="11">
        <f>IF(C42="","",+COUNTA($C$9:C42))</f>
        <v>32</v>
      </c>
      <c r="B42" s="12" t="s">
        <v>49</v>
      </c>
      <c r="C42" s="13" t="s">
        <v>26</v>
      </c>
      <c r="D42" s="14">
        <v>55</v>
      </c>
      <c r="E42" s="15"/>
      <c r="F42" s="15"/>
    </row>
    <row r="43" spans="1:10" ht="22.5" customHeight="1">
      <c r="A43" s="11">
        <f>IF(C43="","",+COUNTA($C$9:C43))</f>
        <v>33</v>
      </c>
      <c r="B43" s="12" t="s">
        <v>50</v>
      </c>
      <c r="C43" s="13" t="s">
        <v>26</v>
      </c>
      <c r="D43" s="14">
        <v>180</v>
      </c>
      <c r="E43" s="15"/>
      <c r="F43" s="15"/>
    </row>
    <row r="44" spans="1:10" ht="22.5" customHeight="1">
      <c r="A44" s="11">
        <f>IF(C44="","",+COUNTA($C$9:C44))</f>
        <v>34</v>
      </c>
      <c r="B44" s="12" t="s">
        <v>51</v>
      </c>
      <c r="C44" s="13" t="s">
        <v>17</v>
      </c>
      <c r="D44" s="14">
        <v>290</v>
      </c>
      <c r="E44" s="15"/>
      <c r="F44" s="15"/>
    </row>
    <row r="45" spans="1:10" ht="22.5" customHeight="1">
      <c r="A45" s="11">
        <f>IF(C45="","",+COUNTA($C$9:C45))</f>
        <v>35</v>
      </c>
      <c r="B45" s="12" t="s">
        <v>52</v>
      </c>
      <c r="C45" s="13" t="s">
        <v>17</v>
      </c>
      <c r="D45" s="14">
        <v>5</v>
      </c>
      <c r="E45" s="15"/>
      <c r="F45" s="15"/>
    </row>
    <row r="46" spans="1:10" ht="22.5" customHeight="1">
      <c r="A46" s="11">
        <f>IF(C46="","",+COUNTA($C$9:C46))</f>
        <v>36</v>
      </c>
      <c r="B46" s="12" t="s">
        <v>53</v>
      </c>
      <c r="C46" s="13" t="s">
        <v>17</v>
      </c>
      <c r="D46" s="14">
        <v>45</v>
      </c>
      <c r="E46" s="15"/>
      <c r="F46" s="15"/>
    </row>
    <row r="47" spans="1:10" ht="22.5" customHeight="1">
      <c r="A47" s="11">
        <f>IF(C47="","",+COUNTA($C$9:C47))</f>
        <v>37</v>
      </c>
      <c r="B47" s="12" t="s">
        <v>54</v>
      </c>
      <c r="C47" s="13" t="s">
        <v>17</v>
      </c>
      <c r="D47" s="14">
        <v>40</v>
      </c>
      <c r="E47" s="15"/>
      <c r="F47" s="15"/>
    </row>
    <row r="48" spans="1:10" ht="22.5" customHeight="1">
      <c r="A48" s="11">
        <f>IF(C48="","",+COUNTA($C$9:C48))</f>
        <v>38</v>
      </c>
      <c r="B48" s="12" t="s">
        <v>55</v>
      </c>
      <c r="C48" s="13" t="s">
        <v>17</v>
      </c>
      <c r="D48" s="14">
        <v>680</v>
      </c>
      <c r="E48" s="15"/>
      <c r="F48" s="15"/>
    </row>
    <row r="49" spans="1:8" ht="22.5" customHeight="1">
      <c r="A49" s="11">
        <f>IF(C49="","",+COUNTA($C$9:C49))</f>
        <v>39</v>
      </c>
      <c r="B49" s="12" t="s">
        <v>56</v>
      </c>
      <c r="C49" s="13" t="s">
        <v>17</v>
      </c>
      <c r="D49" s="14">
        <v>250</v>
      </c>
      <c r="E49" s="15"/>
      <c r="F49" s="15"/>
    </row>
    <row r="50" spans="1:8" ht="22.5" customHeight="1">
      <c r="A50" s="11">
        <f>IF(C50="","",+COUNTA($C$9:C50))</f>
        <v>40</v>
      </c>
      <c r="B50" s="12" t="s">
        <v>57</v>
      </c>
      <c r="C50" s="13" t="s">
        <v>26</v>
      </c>
      <c r="D50" s="14">
        <v>20</v>
      </c>
      <c r="E50" s="15"/>
      <c r="F50" s="15"/>
    </row>
    <row r="51" spans="1:8" ht="22.5" customHeight="1">
      <c r="A51" s="11">
        <f>IF(C51="","",+COUNTA($C$9:C51))</f>
        <v>41</v>
      </c>
      <c r="B51" s="12" t="s">
        <v>58</v>
      </c>
      <c r="C51" s="13" t="s">
        <v>26</v>
      </c>
      <c r="D51" s="14">
        <v>65</v>
      </c>
      <c r="E51" s="15"/>
      <c r="F51" s="15"/>
      <c r="H51" s="22"/>
    </row>
    <row r="52" spans="1:8" ht="22.5" customHeight="1">
      <c r="A52" s="11">
        <f>IF(C52="","",+COUNTA($C$9:C52))</f>
        <v>42</v>
      </c>
      <c r="B52" s="12" t="s">
        <v>59</v>
      </c>
      <c r="C52" s="13" t="s">
        <v>17</v>
      </c>
      <c r="D52" s="14">
        <v>19</v>
      </c>
      <c r="E52" s="15"/>
      <c r="F52" s="15"/>
    </row>
    <row r="53" spans="1:8" ht="22.5" customHeight="1">
      <c r="A53" s="11">
        <f>IF(C53="","",+COUNTA($C$9:C53))</f>
        <v>43</v>
      </c>
      <c r="B53" s="12" t="s">
        <v>60</v>
      </c>
      <c r="C53" s="13" t="s">
        <v>26</v>
      </c>
      <c r="D53" s="14">
        <v>40</v>
      </c>
      <c r="E53" s="15"/>
      <c r="F53" s="15"/>
    </row>
    <row r="54" spans="1:8" ht="22.5" customHeight="1">
      <c r="A54" s="11">
        <f>IF(C54="","",+COUNTA($C$9:C54))</f>
        <v>44</v>
      </c>
      <c r="B54" s="12" t="s">
        <v>61</v>
      </c>
      <c r="C54" s="13" t="s">
        <v>26</v>
      </c>
      <c r="D54" s="14">
        <v>30</v>
      </c>
      <c r="E54" s="15"/>
      <c r="F54" s="15"/>
    </row>
    <row r="55" spans="1:8" ht="22.5" customHeight="1">
      <c r="A55" s="11">
        <f>IF(C55="","",+COUNTA($C$9:C55))</f>
        <v>45</v>
      </c>
      <c r="B55" s="12" t="s">
        <v>62</v>
      </c>
      <c r="C55" s="13" t="s">
        <v>26</v>
      </c>
      <c r="D55" s="14">
        <v>106</v>
      </c>
      <c r="E55" s="15"/>
      <c r="F55" s="15"/>
    </row>
    <row r="56" spans="1:8" ht="22.5" customHeight="1">
      <c r="A56" s="11">
        <f>IF(C56="","",+COUNTA($C$9:C56))</f>
        <v>46</v>
      </c>
      <c r="B56" s="12" t="s">
        <v>63</v>
      </c>
      <c r="C56" s="13" t="s">
        <v>17</v>
      </c>
      <c r="D56" s="14">
        <v>35</v>
      </c>
      <c r="E56" s="15"/>
      <c r="F56" s="15"/>
    </row>
    <row r="57" spans="1:8" ht="22.5" hidden="1" customHeight="1">
      <c r="A57" s="11"/>
      <c r="B57" s="12" t="s">
        <v>64</v>
      </c>
      <c r="C57" s="13"/>
      <c r="D57" s="14"/>
      <c r="E57" s="15"/>
      <c r="F57" s="15"/>
    </row>
    <row r="58" spans="1:8" ht="22.5" hidden="1" customHeight="1">
      <c r="A58" s="11"/>
      <c r="B58" s="12" t="s">
        <v>65</v>
      </c>
      <c r="C58" s="13"/>
      <c r="D58" s="14"/>
      <c r="E58" s="15"/>
      <c r="F58" s="15"/>
    </row>
    <row r="59" spans="1:8" ht="22.5" customHeight="1">
      <c r="A59" s="11" t="str">
        <f>IF(C59="","",+COUNTA($C$24:C59))</f>
        <v/>
      </c>
      <c r="B59" s="65" t="s">
        <v>66</v>
      </c>
      <c r="C59" s="66"/>
      <c r="D59" s="66"/>
      <c r="E59" s="67"/>
      <c r="F59" s="16">
        <f>SUM(F25:F58)</f>
        <v>0</v>
      </c>
    </row>
    <row r="60" spans="1:8" ht="22.5" customHeight="1">
      <c r="A60" s="11" t="str">
        <f>IF(C60="","",+COUNTA($C$24:C60))</f>
        <v/>
      </c>
      <c r="B60" s="10" t="s">
        <v>67</v>
      </c>
      <c r="C60" s="23"/>
      <c r="D60" s="24"/>
      <c r="E60" s="25"/>
      <c r="F60" s="20"/>
    </row>
    <row r="61" spans="1:8" ht="22.5" customHeight="1">
      <c r="A61" s="11">
        <f>IF(C61="","",+COUNTA($C$9:C61))</f>
        <v>47</v>
      </c>
      <c r="B61" s="12" t="s">
        <v>68</v>
      </c>
      <c r="C61" s="13" t="s">
        <v>17</v>
      </c>
      <c r="D61" s="14">
        <v>94</v>
      </c>
      <c r="E61" s="26"/>
      <c r="F61" s="15"/>
    </row>
    <row r="62" spans="1:8" ht="22.5" customHeight="1">
      <c r="A62" s="11">
        <f>IF(C62="","",+COUNTA($C$9:C62))</f>
        <v>48</v>
      </c>
      <c r="B62" s="12" t="s">
        <v>69</v>
      </c>
      <c r="C62" s="13" t="s">
        <v>17</v>
      </c>
      <c r="D62" s="14">
        <v>94</v>
      </c>
      <c r="E62" s="26"/>
      <c r="F62" s="15"/>
    </row>
    <row r="63" spans="1:8" ht="22.5" customHeight="1">
      <c r="A63" s="11">
        <f>IF(C63="","",+COUNTA($C$9:C63))</f>
        <v>49</v>
      </c>
      <c r="B63" s="12" t="s">
        <v>70</v>
      </c>
      <c r="C63" s="13" t="s">
        <v>26</v>
      </c>
      <c r="D63" s="14">
        <v>56</v>
      </c>
      <c r="E63" s="26"/>
      <c r="F63" s="15"/>
    </row>
    <row r="64" spans="1:8" ht="22.5" customHeight="1">
      <c r="A64" s="11">
        <f>IF(C64="","",+COUNTA($C$9:C64))</f>
        <v>50</v>
      </c>
      <c r="B64" s="12" t="s">
        <v>71</v>
      </c>
      <c r="C64" s="13" t="s">
        <v>26</v>
      </c>
      <c r="D64" s="14">
        <v>56</v>
      </c>
      <c r="E64" s="26"/>
      <c r="F64" s="15"/>
    </row>
    <row r="65" spans="1:10" ht="22.5" customHeight="1">
      <c r="A65" s="11">
        <f>IF(C65="","",+COUNTA($C$9:C65))</f>
        <v>51</v>
      </c>
      <c r="B65" s="12" t="s">
        <v>72</v>
      </c>
      <c r="C65" s="13" t="s">
        <v>6</v>
      </c>
      <c r="D65" s="14">
        <v>5</v>
      </c>
      <c r="E65" s="26"/>
      <c r="F65" s="15"/>
    </row>
    <row r="66" spans="1:10" ht="22.5" customHeight="1">
      <c r="A66" s="11">
        <f>IF(C66="","",+COUNTA($C$9:C66))</f>
        <v>52</v>
      </c>
      <c r="B66" s="12" t="s">
        <v>73</v>
      </c>
      <c r="C66" s="13" t="s">
        <v>26</v>
      </c>
      <c r="D66" s="14">
        <v>8</v>
      </c>
      <c r="E66" s="26"/>
      <c r="F66" s="15"/>
    </row>
    <row r="67" spans="1:10" ht="22.5" customHeight="1">
      <c r="A67" s="11" t="str">
        <f>IF(C67="","",+COUNTA($C$24:C67))</f>
        <v/>
      </c>
      <c r="B67" s="65" t="s">
        <v>74</v>
      </c>
      <c r="C67" s="66"/>
      <c r="D67" s="66"/>
      <c r="E67" s="67"/>
      <c r="F67" s="16">
        <f>SUM(F61:F66)</f>
        <v>0</v>
      </c>
    </row>
    <row r="68" spans="1:10" ht="22.5" customHeight="1">
      <c r="A68" s="11" t="str">
        <f>IF(C68="","",+COUNTA($C$25:C68))</f>
        <v/>
      </c>
      <c r="B68" s="10" t="s">
        <v>75</v>
      </c>
      <c r="C68" s="10"/>
      <c r="D68" s="27"/>
      <c r="E68" s="10"/>
      <c r="F68" s="20"/>
    </row>
    <row r="69" spans="1:10" ht="22.5" customHeight="1">
      <c r="A69" s="11">
        <f>IF(C69="","",+COUNTA($C$9:C69))</f>
        <v>53</v>
      </c>
      <c r="B69" s="12" t="s">
        <v>76</v>
      </c>
      <c r="C69" s="13" t="s">
        <v>17</v>
      </c>
      <c r="D69" s="14">
        <v>415</v>
      </c>
      <c r="E69" s="26"/>
      <c r="F69" s="15"/>
      <c r="J69" s="28"/>
    </row>
    <row r="70" spans="1:10" ht="22.5" customHeight="1">
      <c r="A70" s="11">
        <f>IF(C70="","",+COUNTA($C$9:C70))</f>
        <v>54</v>
      </c>
      <c r="B70" s="12" t="s">
        <v>77</v>
      </c>
      <c r="C70" s="13" t="s">
        <v>17</v>
      </c>
      <c r="D70" s="14">
        <v>15</v>
      </c>
      <c r="E70" s="26"/>
      <c r="F70" s="15"/>
      <c r="J70" s="28"/>
    </row>
    <row r="71" spans="1:10" ht="22.5" customHeight="1">
      <c r="A71" s="11">
        <f>IF(C71="","",+COUNTA($C$9:C71))</f>
        <v>55</v>
      </c>
      <c r="B71" s="12" t="s">
        <v>78</v>
      </c>
      <c r="C71" s="13" t="s">
        <v>17</v>
      </c>
      <c r="D71" s="14">
        <v>15</v>
      </c>
      <c r="E71" s="26"/>
      <c r="F71" s="15"/>
      <c r="J71" s="28"/>
    </row>
    <row r="72" spans="1:10" ht="22.5" customHeight="1">
      <c r="A72" s="11">
        <f>IF(C72="","",+COUNTA($C$9:C72))</f>
        <v>56</v>
      </c>
      <c r="B72" s="12" t="s">
        <v>79</v>
      </c>
      <c r="C72" s="13" t="s">
        <v>26</v>
      </c>
      <c r="D72" s="14">
        <v>68</v>
      </c>
      <c r="E72" s="26"/>
      <c r="F72" s="15"/>
    </row>
    <row r="73" spans="1:10" ht="22.5" customHeight="1">
      <c r="A73" s="11">
        <f>IF(C73="","",+COUNTA($C$9:C73))</f>
        <v>57</v>
      </c>
      <c r="B73" s="12" t="s">
        <v>80</v>
      </c>
      <c r="C73" s="13" t="s">
        <v>17</v>
      </c>
      <c r="D73" s="14">
        <v>85</v>
      </c>
      <c r="E73" s="26"/>
      <c r="F73" s="15"/>
    </row>
    <row r="74" spans="1:10" ht="22.5" customHeight="1">
      <c r="A74" s="11">
        <f>IF(C74="","",+COUNTA($C$9:C74))</f>
        <v>58</v>
      </c>
      <c r="B74" s="29" t="s">
        <v>81</v>
      </c>
      <c r="C74" s="13" t="s">
        <v>17</v>
      </c>
      <c r="D74" s="14">
        <v>8</v>
      </c>
      <c r="E74" s="26"/>
      <c r="F74" s="15"/>
    </row>
    <row r="75" spans="1:10" ht="22.5" customHeight="1">
      <c r="A75" s="11" t="str">
        <f>IF(C75="","",+COUNTA($C$25:C75))</f>
        <v/>
      </c>
      <c r="B75" s="65" t="s">
        <v>82</v>
      </c>
      <c r="C75" s="66"/>
      <c r="D75" s="66"/>
      <c r="E75" s="67"/>
      <c r="F75" s="16">
        <f>SUM(F69:F74)</f>
        <v>0</v>
      </c>
    </row>
    <row r="76" spans="1:10" ht="22.5" customHeight="1">
      <c r="A76" s="11" t="str">
        <f>IF(C76="","",+COUNTA($C$24:C76))</f>
        <v/>
      </c>
      <c r="B76" s="10" t="s">
        <v>83</v>
      </c>
      <c r="C76" s="23"/>
      <c r="D76" s="24"/>
      <c r="E76" s="25"/>
      <c r="F76" s="20"/>
    </row>
    <row r="77" spans="1:10" ht="22.5" customHeight="1">
      <c r="A77" s="11">
        <f>IF(C77="","",+COUNTA($C$9:C77))</f>
        <v>59</v>
      </c>
      <c r="B77" s="12" t="s">
        <v>84</v>
      </c>
      <c r="C77" s="13" t="s">
        <v>17</v>
      </c>
      <c r="D77" s="14">
        <v>530</v>
      </c>
      <c r="E77" s="26"/>
      <c r="F77" s="15"/>
    </row>
    <row r="78" spans="1:10" ht="22.5" customHeight="1">
      <c r="A78" s="11">
        <f>IF(C78="","",+COUNTA($C$9:C78))</f>
        <v>60</v>
      </c>
      <c r="B78" s="12" t="s">
        <v>85</v>
      </c>
      <c r="C78" s="13" t="s">
        <v>26</v>
      </c>
      <c r="D78" s="14">
        <v>570</v>
      </c>
      <c r="E78" s="26"/>
      <c r="F78" s="15"/>
    </row>
    <row r="79" spans="1:10" ht="22.5" customHeight="1">
      <c r="A79" s="11">
        <f>IF(C79="","",+COUNTA($C$9:C79))</f>
        <v>61</v>
      </c>
      <c r="B79" s="12" t="s">
        <v>86</v>
      </c>
      <c r="C79" s="13" t="s">
        <v>87</v>
      </c>
      <c r="D79" s="14">
        <v>56</v>
      </c>
      <c r="E79" s="26"/>
      <c r="F79" s="15"/>
    </row>
    <row r="80" spans="1:10" ht="22.5" customHeight="1">
      <c r="A80" s="11" t="str">
        <f>IF(C80="","",+COUNTA($C$24:C80))</f>
        <v/>
      </c>
      <c r="B80" s="65" t="s">
        <v>88</v>
      </c>
      <c r="C80" s="66"/>
      <c r="D80" s="66"/>
      <c r="E80" s="67"/>
      <c r="F80" s="16">
        <f>+SUM(F77:F79)</f>
        <v>0</v>
      </c>
    </row>
    <row r="81" spans="1:6" ht="22.5" customHeight="1">
      <c r="A81" s="11" t="str">
        <f>IF(C81="","",+COUNTA($C$24:C81))</f>
        <v/>
      </c>
      <c r="B81" s="10" t="s">
        <v>89</v>
      </c>
      <c r="C81" s="13"/>
      <c r="D81" s="30"/>
      <c r="E81" s="31"/>
      <c r="F81" s="20"/>
    </row>
    <row r="82" spans="1:6" ht="22.5" customHeight="1">
      <c r="A82" s="11">
        <f>IF(C82="","",+COUNTA($C$9:C82))</f>
        <v>62</v>
      </c>
      <c r="B82" s="12" t="s">
        <v>90</v>
      </c>
      <c r="C82" s="13" t="s">
        <v>17</v>
      </c>
      <c r="D82" s="14">
        <v>74</v>
      </c>
      <c r="E82" s="26"/>
      <c r="F82" s="15"/>
    </row>
    <row r="83" spans="1:6" ht="22.5" customHeight="1">
      <c r="A83" s="11">
        <f>IF(C83="","",+COUNTA($C$9:C83))</f>
        <v>63</v>
      </c>
      <c r="B83" s="12" t="s">
        <v>91</v>
      </c>
      <c r="C83" s="13" t="s">
        <v>17</v>
      </c>
      <c r="D83" s="14">
        <v>79</v>
      </c>
      <c r="E83" s="26"/>
      <c r="F83" s="15"/>
    </row>
    <row r="84" spans="1:6" ht="22.5" customHeight="1">
      <c r="A84" s="11">
        <f>IF(C84="","",+COUNTA($C$9:C84))</f>
        <v>64</v>
      </c>
      <c r="B84" s="12" t="s">
        <v>92</v>
      </c>
      <c r="C84" s="13" t="s">
        <v>17</v>
      </c>
      <c r="D84" s="14">
        <v>130</v>
      </c>
      <c r="E84" s="26"/>
      <c r="F84" s="15"/>
    </row>
    <row r="85" spans="1:6" ht="22.5" customHeight="1">
      <c r="A85" s="11">
        <f>IF(C85="","",+COUNTA($C$9:C85))</f>
        <v>65</v>
      </c>
      <c r="B85" s="12" t="s">
        <v>93</v>
      </c>
      <c r="C85" s="13" t="s">
        <v>17</v>
      </c>
      <c r="D85" s="14">
        <v>20</v>
      </c>
      <c r="E85" s="26"/>
      <c r="F85" s="15"/>
    </row>
    <row r="86" spans="1:6" ht="22.5" customHeight="1">
      <c r="A86" s="11">
        <f>IF(C86="","",+COUNTA($C$9:C86))</f>
        <v>66</v>
      </c>
      <c r="B86" s="12" t="s">
        <v>94</v>
      </c>
      <c r="C86" s="13" t="s">
        <v>17</v>
      </c>
      <c r="D86" s="14">
        <v>36</v>
      </c>
      <c r="E86" s="26"/>
      <c r="F86" s="15"/>
    </row>
    <row r="87" spans="1:6" ht="22.5" customHeight="1">
      <c r="A87" s="11">
        <f>IF(C87="","",+COUNTA($C$9:C87))</f>
        <v>67</v>
      </c>
      <c r="B87" s="12" t="s">
        <v>95</v>
      </c>
      <c r="C87" s="13" t="s">
        <v>96</v>
      </c>
      <c r="D87" s="14">
        <v>24</v>
      </c>
      <c r="E87" s="26"/>
      <c r="F87" s="15"/>
    </row>
    <row r="88" spans="1:6" ht="22.5" customHeight="1">
      <c r="A88" s="11">
        <f>IF(C88="","",+COUNTA($C$9:C88))</f>
        <v>68</v>
      </c>
      <c r="B88" s="12" t="s">
        <v>97</v>
      </c>
      <c r="C88" s="13" t="s">
        <v>17</v>
      </c>
      <c r="D88" s="14">
        <v>72</v>
      </c>
      <c r="E88" s="26"/>
      <c r="F88" s="15"/>
    </row>
    <row r="89" spans="1:6" ht="22.5" customHeight="1">
      <c r="A89" s="11">
        <f>IF(C89="","",+COUNTA($C$9:C89))</f>
        <v>69</v>
      </c>
      <c r="B89" s="12" t="s">
        <v>98</v>
      </c>
      <c r="C89" s="13" t="s">
        <v>17</v>
      </c>
      <c r="D89" s="14">
        <v>130</v>
      </c>
      <c r="E89" s="26"/>
      <c r="F89" s="15"/>
    </row>
    <row r="90" spans="1:6" ht="22.5" customHeight="1">
      <c r="A90" s="11">
        <f>IF(C90="","",+COUNTA($C$9:C90))</f>
        <v>70</v>
      </c>
      <c r="B90" s="12" t="s">
        <v>99</v>
      </c>
      <c r="C90" s="13" t="s">
        <v>6</v>
      </c>
      <c r="D90" s="14">
        <v>31</v>
      </c>
      <c r="E90" s="26"/>
      <c r="F90" s="15"/>
    </row>
    <row r="91" spans="1:6" ht="22.5" customHeight="1">
      <c r="A91" s="11">
        <f>IF(C91="","",+COUNTA($C$9:C91))</f>
        <v>71</v>
      </c>
      <c r="B91" s="12" t="s">
        <v>100</v>
      </c>
      <c r="C91" s="13" t="s">
        <v>6</v>
      </c>
      <c r="D91" s="14">
        <v>1</v>
      </c>
      <c r="E91" s="26"/>
      <c r="F91" s="15"/>
    </row>
    <row r="92" spans="1:6" ht="22.5" customHeight="1">
      <c r="A92" s="11">
        <f>IF(C92="","",+COUNTA($C$9:C92))</f>
        <v>72</v>
      </c>
      <c r="B92" s="12" t="s">
        <v>101</v>
      </c>
      <c r="C92" s="13" t="s">
        <v>6</v>
      </c>
      <c r="D92" s="14">
        <v>9</v>
      </c>
      <c r="E92" s="26"/>
      <c r="F92" s="15"/>
    </row>
    <row r="93" spans="1:6" ht="22.5" customHeight="1">
      <c r="A93" s="11" t="str">
        <f>IF(C93="","",+COUNTA($C$24:C93))</f>
        <v/>
      </c>
      <c r="B93" s="65" t="s">
        <v>102</v>
      </c>
      <c r="C93" s="66"/>
      <c r="D93" s="66"/>
      <c r="E93" s="67"/>
      <c r="F93" s="16">
        <f>+SUM(F82:F92)</f>
        <v>0</v>
      </c>
    </row>
    <row r="94" spans="1:6" ht="27.75" customHeight="1">
      <c r="A94" s="11" t="str">
        <f>IF(C94="","",+COUNTA($C$24:C94))</f>
        <v/>
      </c>
      <c r="B94" s="10" t="s">
        <v>103</v>
      </c>
      <c r="C94" s="13"/>
      <c r="D94" s="30"/>
      <c r="E94" s="31"/>
      <c r="F94" s="20"/>
    </row>
    <row r="95" spans="1:6" ht="19.5" customHeight="1">
      <c r="A95" s="11">
        <f>IF(C95="","",+COUNTA($C$9:C95))</f>
        <v>73</v>
      </c>
      <c r="B95" s="32" t="s">
        <v>104</v>
      </c>
      <c r="C95" s="13" t="s">
        <v>105</v>
      </c>
      <c r="D95" s="14">
        <v>1</v>
      </c>
      <c r="E95" s="26"/>
      <c r="F95" s="15"/>
    </row>
    <row r="96" spans="1:6" ht="19.5" customHeight="1">
      <c r="A96" s="11">
        <f>IF(C96="","",+COUNTA($C$9:C96))</f>
        <v>74</v>
      </c>
      <c r="B96" s="33" t="s">
        <v>106</v>
      </c>
      <c r="C96" s="13" t="s">
        <v>26</v>
      </c>
      <c r="D96" s="14">
        <v>45</v>
      </c>
      <c r="E96" s="26"/>
      <c r="F96" s="15"/>
    </row>
    <row r="97" spans="1:6" ht="19.5" customHeight="1">
      <c r="A97" s="11">
        <f>IF(C97="","",+COUNTA($C$9:C97))</f>
        <v>75</v>
      </c>
      <c r="B97" s="34" t="s">
        <v>107</v>
      </c>
      <c r="C97" s="13" t="s">
        <v>26</v>
      </c>
      <c r="D97" s="14">
        <v>36</v>
      </c>
      <c r="E97" s="26"/>
      <c r="F97" s="15"/>
    </row>
    <row r="98" spans="1:6" ht="19.5" customHeight="1">
      <c r="A98" s="11">
        <f>IF(C98="","",+COUNTA($C$9:C98))</f>
        <v>76</v>
      </c>
      <c r="B98" s="33" t="s">
        <v>108</v>
      </c>
      <c r="C98" s="13" t="s">
        <v>6</v>
      </c>
      <c r="D98" s="14">
        <v>10</v>
      </c>
      <c r="E98" s="26"/>
      <c r="F98" s="15"/>
    </row>
    <row r="99" spans="1:6" ht="19.5" customHeight="1">
      <c r="A99" s="11">
        <f>IF(C99="","",+COUNTA($C$9:C99))</f>
        <v>77</v>
      </c>
      <c r="B99" s="33" t="s">
        <v>109</v>
      </c>
      <c r="C99" s="13" t="s">
        <v>6</v>
      </c>
      <c r="D99" s="14">
        <v>1</v>
      </c>
      <c r="E99" s="26"/>
      <c r="F99" s="15"/>
    </row>
    <row r="100" spans="1:6" ht="19.5" customHeight="1">
      <c r="A100" s="11">
        <f>IF(C100="","",+COUNTA($C$9:C100))</f>
        <v>78</v>
      </c>
      <c r="B100" s="35" t="s">
        <v>110</v>
      </c>
      <c r="C100" s="13" t="s">
        <v>6</v>
      </c>
      <c r="D100" s="14">
        <v>5</v>
      </c>
      <c r="E100" s="26"/>
      <c r="F100" s="15"/>
    </row>
    <row r="101" spans="1:6" ht="22.5" customHeight="1">
      <c r="A101" s="11">
        <f>IF(C101="","",+COUNTA($C$9:C101))</f>
        <v>79</v>
      </c>
      <c r="B101" s="36" t="s">
        <v>111</v>
      </c>
      <c r="C101" s="13" t="s">
        <v>105</v>
      </c>
      <c r="D101" s="14">
        <v>1</v>
      </c>
      <c r="E101" s="26"/>
      <c r="F101" s="15"/>
    </row>
    <row r="102" spans="1:6" ht="22.5" customHeight="1">
      <c r="A102" s="11">
        <f>IF(C102="","",+COUNTA($C$9:C102))</f>
        <v>80</v>
      </c>
      <c r="B102" s="12" t="s">
        <v>112</v>
      </c>
      <c r="C102" s="13" t="s">
        <v>6</v>
      </c>
      <c r="D102" s="14">
        <v>3</v>
      </c>
      <c r="E102" s="26"/>
      <c r="F102" s="15"/>
    </row>
    <row r="103" spans="1:6" ht="19.5" customHeight="1">
      <c r="A103" s="11">
        <f>IF(C103="","",+COUNTA($C$9:C103))</f>
        <v>81</v>
      </c>
      <c r="B103" s="37" t="s">
        <v>113</v>
      </c>
      <c r="C103" s="13" t="s">
        <v>6</v>
      </c>
      <c r="D103" s="14">
        <v>5</v>
      </c>
      <c r="E103" s="26"/>
      <c r="F103" s="15"/>
    </row>
    <row r="104" spans="1:6" ht="22.5" customHeight="1">
      <c r="A104" s="11">
        <f>IF(C104="","",+COUNTA($C$9:C104))</f>
        <v>82</v>
      </c>
      <c r="B104" s="36" t="s">
        <v>114</v>
      </c>
      <c r="C104" s="13" t="s">
        <v>6</v>
      </c>
      <c r="D104" s="14">
        <v>5</v>
      </c>
      <c r="E104" s="26"/>
      <c r="F104" s="15"/>
    </row>
    <row r="105" spans="1:6" ht="19.5" customHeight="1">
      <c r="A105" s="11">
        <f>IF(C105="","",+COUNTA($C$9:C105))</f>
        <v>83</v>
      </c>
      <c r="B105" s="38" t="s">
        <v>115</v>
      </c>
      <c r="C105" s="13" t="s">
        <v>26</v>
      </c>
      <c r="D105" s="14">
        <v>18</v>
      </c>
      <c r="E105" s="26"/>
      <c r="F105" s="15"/>
    </row>
    <row r="106" spans="1:6" ht="19.5" customHeight="1">
      <c r="A106" s="11">
        <f>IF(C106="","",+COUNTA($C$9:C106))</f>
        <v>84</v>
      </c>
      <c r="B106" s="39" t="s">
        <v>116</v>
      </c>
      <c r="C106" s="13" t="s">
        <v>6</v>
      </c>
      <c r="D106" s="14">
        <v>7</v>
      </c>
      <c r="E106" s="26"/>
      <c r="F106" s="15"/>
    </row>
    <row r="107" spans="1:6" ht="22.5" customHeight="1">
      <c r="A107" s="11">
        <f>IF(C107="","",+COUNTA($C$9:C107))</f>
        <v>85</v>
      </c>
      <c r="B107" s="40" t="s">
        <v>117</v>
      </c>
      <c r="C107" s="13" t="s">
        <v>6</v>
      </c>
      <c r="D107" s="14">
        <v>5</v>
      </c>
      <c r="E107" s="26"/>
      <c r="F107" s="15"/>
    </row>
    <row r="108" spans="1:6" ht="22.5" customHeight="1">
      <c r="A108" s="11">
        <f>IF(C108="","",+COUNTA($C$9:C108))</f>
        <v>86</v>
      </c>
      <c r="B108" s="41" t="s">
        <v>118</v>
      </c>
      <c r="C108" s="13" t="s">
        <v>6</v>
      </c>
      <c r="D108" s="14">
        <v>1</v>
      </c>
      <c r="E108" s="26"/>
      <c r="F108" s="15"/>
    </row>
    <row r="109" spans="1:6" ht="22.5" customHeight="1">
      <c r="A109" s="11">
        <f>IF(C109="","",+COUNTA($C$9:C109))</f>
        <v>87</v>
      </c>
      <c r="B109" s="42" t="s">
        <v>119</v>
      </c>
      <c r="C109" s="13" t="s">
        <v>6</v>
      </c>
      <c r="D109" s="14">
        <v>5</v>
      </c>
      <c r="E109" s="26"/>
      <c r="F109" s="15"/>
    </row>
    <row r="110" spans="1:6" ht="22.5" customHeight="1">
      <c r="A110" s="11">
        <f>IF(C110="","",+COUNTA($C$9:C110))</f>
        <v>88</v>
      </c>
      <c r="B110" s="43" t="s">
        <v>120</v>
      </c>
      <c r="C110" s="13" t="s">
        <v>6</v>
      </c>
      <c r="D110" s="14">
        <v>5</v>
      </c>
      <c r="E110" s="26"/>
      <c r="F110" s="15"/>
    </row>
    <row r="111" spans="1:6" ht="22.5" customHeight="1">
      <c r="A111" s="11">
        <f>IF(C111="","",+COUNTA($C$9:C111))</f>
        <v>89</v>
      </c>
      <c r="B111" s="43" t="s">
        <v>121</v>
      </c>
      <c r="C111" s="13" t="s">
        <v>6</v>
      </c>
      <c r="D111" s="14">
        <v>5</v>
      </c>
      <c r="E111" s="26"/>
      <c r="F111" s="15"/>
    </row>
    <row r="112" spans="1:6" ht="22.5" customHeight="1">
      <c r="A112" s="11">
        <f>IF(C112="","",+COUNTA($C$9:C112))</f>
        <v>90</v>
      </c>
      <c r="B112" s="43" t="s">
        <v>122</v>
      </c>
      <c r="C112" s="13" t="s">
        <v>6</v>
      </c>
      <c r="D112" s="14">
        <v>5</v>
      </c>
      <c r="E112" s="26"/>
      <c r="F112" s="15"/>
    </row>
    <row r="113" spans="1:6" ht="22.5" customHeight="1">
      <c r="A113" s="11" t="str">
        <f>IF(C113="","",+COUNTA($C$24:C113))</f>
        <v/>
      </c>
      <c r="B113" s="65" t="s">
        <v>123</v>
      </c>
      <c r="C113" s="66"/>
      <c r="D113" s="66"/>
      <c r="E113" s="67"/>
      <c r="F113" s="16">
        <f>+SUM(F95:F112)</f>
        <v>0</v>
      </c>
    </row>
    <row r="114" spans="1:6" ht="27.75" customHeight="1">
      <c r="A114" s="11" t="str">
        <f>IF(C114="","",+COUNTA($C$24:C114))</f>
        <v/>
      </c>
      <c r="B114" s="10" t="s">
        <v>124</v>
      </c>
      <c r="C114" s="13"/>
      <c r="D114" s="30"/>
      <c r="E114" s="31"/>
      <c r="F114" s="20"/>
    </row>
    <row r="115" spans="1:6" ht="22.5" customHeight="1">
      <c r="A115" s="11">
        <f>IF(C115="","",+COUNTA($C$9:C115))</f>
        <v>91</v>
      </c>
      <c r="B115" s="44" t="s">
        <v>125</v>
      </c>
      <c r="C115" s="13" t="s">
        <v>6</v>
      </c>
      <c r="D115" s="14">
        <v>5</v>
      </c>
      <c r="E115" s="26"/>
      <c r="F115" s="15"/>
    </row>
    <row r="116" spans="1:6" ht="22.5" customHeight="1">
      <c r="A116" s="11">
        <f>IF(C116="","",+COUNTA($C$9:C116))</f>
        <v>92</v>
      </c>
      <c r="B116" s="44" t="s">
        <v>126</v>
      </c>
      <c r="C116" s="13" t="s">
        <v>6</v>
      </c>
      <c r="D116" s="14">
        <v>20</v>
      </c>
      <c r="E116" s="26"/>
      <c r="F116" s="15"/>
    </row>
    <row r="117" spans="1:6" ht="22.5" customHeight="1">
      <c r="A117" s="11" t="str">
        <f>IF(C117="","",+COUNTA($C$24:C117))</f>
        <v/>
      </c>
      <c r="B117" s="65" t="s">
        <v>127</v>
      </c>
      <c r="C117" s="66"/>
      <c r="D117" s="66"/>
      <c r="E117" s="67"/>
      <c r="F117" s="16">
        <f>+SUM(F115:F116)</f>
        <v>0</v>
      </c>
    </row>
    <row r="118" spans="1:6">
      <c r="A118" s="11" t="str">
        <f>IF(C118="","",+COUNTA($C$24:C118))</f>
        <v/>
      </c>
      <c r="B118" s="10" t="s">
        <v>128</v>
      </c>
      <c r="C118" s="13"/>
      <c r="D118" s="30"/>
      <c r="E118" s="31"/>
      <c r="F118" s="20"/>
    </row>
    <row r="119" spans="1:6" ht="26.25" customHeight="1">
      <c r="A119" s="45">
        <f>IF(C119="","",+COUNTA($C$9:C119))</f>
        <v>93</v>
      </c>
      <c r="B119" s="46" t="s">
        <v>129</v>
      </c>
      <c r="C119" s="13" t="s">
        <v>6</v>
      </c>
      <c r="D119" s="14">
        <v>1</v>
      </c>
      <c r="E119" s="26"/>
      <c r="F119" s="15"/>
    </row>
    <row r="120" spans="1:6" ht="19.5" customHeight="1">
      <c r="A120" s="45">
        <f>IF(C120="","",+COUNTA($C$9:C120))</f>
        <v>94</v>
      </c>
      <c r="B120" s="46" t="s">
        <v>130</v>
      </c>
      <c r="C120" s="13" t="s">
        <v>6</v>
      </c>
      <c r="D120" s="14">
        <v>1</v>
      </c>
      <c r="E120" s="26"/>
      <c r="F120" s="15"/>
    </row>
    <row r="121" spans="1:6" ht="24.75" customHeight="1">
      <c r="A121" s="45">
        <f>IF(C121="","",+COUNTA($C$9:C121))</f>
        <v>95</v>
      </c>
      <c r="B121" s="46" t="s">
        <v>131</v>
      </c>
      <c r="C121" s="13" t="s">
        <v>6</v>
      </c>
      <c r="D121" s="14">
        <v>3</v>
      </c>
      <c r="E121" s="26"/>
      <c r="F121" s="15"/>
    </row>
    <row r="122" spans="1:6" ht="24.75" customHeight="1">
      <c r="A122" s="45">
        <f>IF(C122="","",+COUNTA($C$9:C122))</f>
        <v>96</v>
      </c>
      <c r="B122" s="46" t="s">
        <v>132</v>
      </c>
      <c r="C122" s="13" t="s">
        <v>105</v>
      </c>
      <c r="D122" s="14">
        <v>1</v>
      </c>
      <c r="E122" s="26"/>
      <c r="F122" s="15"/>
    </row>
    <row r="123" spans="1:6" ht="24.75" customHeight="1">
      <c r="A123" s="45">
        <f>IF(C123="","",+COUNTA($C$9:C123))</f>
        <v>97</v>
      </c>
      <c r="B123" s="46" t="s">
        <v>133</v>
      </c>
      <c r="C123" s="13" t="s">
        <v>26</v>
      </c>
      <c r="D123" s="14">
        <v>40</v>
      </c>
      <c r="E123" s="26"/>
      <c r="F123" s="15"/>
    </row>
    <row r="124" spans="1:6" ht="24.75" customHeight="1">
      <c r="A124" s="45">
        <f>IF(C124="","",+COUNTA($C$9:C124))</f>
        <v>98</v>
      </c>
      <c r="B124" s="46" t="s">
        <v>134</v>
      </c>
      <c r="C124" s="13" t="s">
        <v>26</v>
      </c>
      <c r="D124" s="14">
        <v>40</v>
      </c>
      <c r="E124" s="26"/>
      <c r="F124" s="15"/>
    </row>
    <row r="125" spans="1:6" ht="22.5" customHeight="1">
      <c r="A125" s="45">
        <f>IF(C125="","",+COUNTA($C$9:C125))</f>
        <v>99</v>
      </c>
      <c r="B125" s="46" t="s">
        <v>135</v>
      </c>
      <c r="C125" s="13" t="s">
        <v>6</v>
      </c>
      <c r="D125" s="14">
        <v>35</v>
      </c>
      <c r="E125" s="26"/>
      <c r="F125" s="15"/>
    </row>
    <row r="126" spans="1:6" ht="22.5" customHeight="1">
      <c r="A126" s="45">
        <f>IF(C126="","",+COUNTA($C$9:C126))</f>
        <v>100</v>
      </c>
      <c r="B126" s="46" t="s">
        <v>136</v>
      </c>
      <c r="C126" s="13" t="s">
        <v>6</v>
      </c>
      <c r="D126" s="14">
        <v>16</v>
      </c>
      <c r="E126" s="26"/>
      <c r="F126" s="15"/>
    </row>
    <row r="127" spans="1:6" ht="22.5" customHeight="1">
      <c r="A127" s="45">
        <f>IF(C127="","",+COUNTA($C$9:C127))</f>
        <v>101</v>
      </c>
      <c r="B127" s="46" t="s">
        <v>137</v>
      </c>
      <c r="C127" s="13" t="s">
        <v>6</v>
      </c>
      <c r="D127" s="14">
        <v>6</v>
      </c>
      <c r="E127" s="26"/>
      <c r="F127" s="15"/>
    </row>
    <row r="128" spans="1:6" ht="22.5" customHeight="1">
      <c r="A128" s="45">
        <f>IF(C128="","",+COUNTA($C$9:C128))</f>
        <v>102</v>
      </c>
      <c r="B128" s="46" t="s">
        <v>138</v>
      </c>
      <c r="C128" s="13" t="s">
        <v>6</v>
      </c>
      <c r="D128" s="14">
        <v>8</v>
      </c>
      <c r="E128" s="26"/>
      <c r="F128" s="15"/>
    </row>
    <row r="129" spans="1:6" ht="22.5" customHeight="1">
      <c r="A129" s="45">
        <f>IF(C129="","",+COUNTA($C$9:C129))</f>
        <v>103</v>
      </c>
      <c r="B129" s="46" t="s">
        <v>139</v>
      </c>
      <c r="C129" s="13" t="s">
        <v>6</v>
      </c>
      <c r="D129" s="14">
        <v>50</v>
      </c>
      <c r="E129" s="26"/>
      <c r="F129" s="15"/>
    </row>
    <row r="130" spans="1:6" ht="22.5" customHeight="1">
      <c r="A130" s="45">
        <f>IF(C130="","",+COUNTA($C$9:C130))</f>
        <v>104</v>
      </c>
      <c r="B130" s="46" t="s">
        <v>140</v>
      </c>
      <c r="C130" s="13" t="s">
        <v>6</v>
      </c>
      <c r="D130" s="14">
        <v>18</v>
      </c>
      <c r="E130" s="26"/>
      <c r="F130" s="15"/>
    </row>
    <row r="131" spans="1:6" ht="22.5" customHeight="1">
      <c r="A131" s="45">
        <f>IF(C131="","",+COUNTA($C$9:C131))</f>
        <v>105</v>
      </c>
      <c r="B131" s="46" t="s">
        <v>141</v>
      </c>
      <c r="C131" s="13" t="s">
        <v>6</v>
      </c>
      <c r="D131" s="14">
        <v>10</v>
      </c>
      <c r="E131" s="26"/>
      <c r="F131" s="15"/>
    </row>
    <row r="132" spans="1:6" ht="22.5" customHeight="1">
      <c r="A132" s="45">
        <f>IF(C132="","",+COUNTA($C$9:C132))</f>
        <v>106</v>
      </c>
      <c r="B132" s="46" t="s">
        <v>142</v>
      </c>
      <c r="C132" s="13" t="s">
        <v>6</v>
      </c>
      <c r="D132" s="14">
        <v>6</v>
      </c>
      <c r="E132" s="26"/>
      <c r="F132" s="15"/>
    </row>
    <row r="133" spans="1:6" ht="22.5" customHeight="1">
      <c r="A133" s="45">
        <f>IF(C133="","",+COUNTA($C$9:C133))</f>
        <v>107</v>
      </c>
      <c r="B133" s="46" t="s">
        <v>143</v>
      </c>
      <c r="C133" s="13" t="s">
        <v>6</v>
      </c>
      <c r="D133" s="14">
        <v>10</v>
      </c>
      <c r="E133" s="26"/>
      <c r="F133" s="15"/>
    </row>
    <row r="134" spans="1:6" ht="22.5" customHeight="1">
      <c r="A134" s="45">
        <f>IF(C134="","",+COUNTA($C$9:C134))</f>
        <v>108</v>
      </c>
      <c r="B134" s="46" t="s">
        <v>144</v>
      </c>
      <c r="C134" s="13" t="s">
        <v>6</v>
      </c>
      <c r="D134" s="14">
        <v>7</v>
      </c>
      <c r="E134" s="26"/>
      <c r="F134" s="15"/>
    </row>
    <row r="135" spans="1:6" ht="22.5" customHeight="1">
      <c r="A135" s="45">
        <f>IF(C135="","",+COUNTA($C$9:C135))</f>
        <v>109</v>
      </c>
      <c r="B135" s="46" t="s">
        <v>145</v>
      </c>
      <c r="C135" s="13" t="s">
        <v>6</v>
      </c>
      <c r="D135" s="14">
        <v>15</v>
      </c>
      <c r="E135" s="26"/>
      <c r="F135" s="15"/>
    </row>
    <row r="136" spans="1:6" ht="22.5" customHeight="1">
      <c r="A136" s="45">
        <f>IF(C136="","",+COUNTA($C$9:C136))</f>
        <v>110</v>
      </c>
      <c r="B136" s="46" t="s">
        <v>146</v>
      </c>
      <c r="C136" s="13" t="s">
        <v>6</v>
      </c>
      <c r="D136" s="14">
        <v>24</v>
      </c>
      <c r="E136" s="26"/>
      <c r="F136" s="15"/>
    </row>
    <row r="137" spans="1:6" ht="22.5" customHeight="1">
      <c r="A137" s="45">
        <f>IF(C137="","",+COUNTA($C$9:C137))</f>
        <v>111</v>
      </c>
      <c r="B137" s="46" t="s">
        <v>147</v>
      </c>
      <c r="C137" s="13" t="s">
        <v>6</v>
      </c>
      <c r="D137" s="14">
        <v>5</v>
      </c>
      <c r="E137" s="26"/>
      <c r="F137" s="15"/>
    </row>
    <row r="138" spans="1:6" ht="22.5" customHeight="1">
      <c r="A138" s="45">
        <f>IF(C138="","",+COUNTA($C$9:C138))</f>
        <v>112</v>
      </c>
      <c r="B138" s="46" t="s">
        <v>148</v>
      </c>
      <c r="C138" s="13" t="s">
        <v>6</v>
      </c>
      <c r="D138" s="14">
        <v>41</v>
      </c>
      <c r="E138" s="26"/>
      <c r="F138" s="15"/>
    </row>
    <row r="139" spans="1:6" ht="22.5" customHeight="1">
      <c r="A139" s="45">
        <f>IF(C139="","",+COUNTA($C$9:C139))</f>
        <v>113</v>
      </c>
      <c r="B139" s="46" t="s">
        <v>149</v>
      </c>
      <c r="C139" s="13" t="s">
        <v>150</v>
      </c>
      <c r="D139" s="14">
        <v>1</v>
      </c>
      <c r="E139" s="26"/>
      <c r="F139" s="15"/>
    </row>
    <row r="140" spans="1:6" ht="22.5" customHeight="1">
      <c r="A140" s="11" t="str">
        <f>IF(C140="","",+COUNTA($C$24:C140))</f>
        <v/>
      </c>
      <c r="B140" s="65" t="s">
        <v>151</v>
      </c>
      <c r="C140" s="66"/>
      <c r="D140" s="66"/>
      <c r="E140" s="67"/>
      <c r="F140" s="16">
        <f>SUM(F119:F139)</f>
        <v>0</v>
      </c>
    </row>
    <row r="141" spans="1:6" ht="22.5" customHeight="1">
      <c r="A141" s="11" t="str">
        <f>IF(C141="","",+COUNTA($C$24:C141))</f>
        <v/>
      </c>
      <c r="B141" s="10" t="s">
        <v>152</v>
      </c>
      <c r="C141" s="13"/>
      <c r="D141" s="26"/>
      <c r="E141" s="26"/>
      <c r="F141" s="47"/>
    </row>
    <row r="142" spans="1:6" ht="22.5" customHeight="1">
      <c r="A142" s="45">
        <f>IF(C142="","",+COUNTA($C$9:C142))</f>
        <v>114</v>
      </c>
      <c r="B142" s="46" t="s">
        <v>153</v>
      </c>
      <c r="C142" s="13" t="s">
        <v>105</v>
      </c>
      <c r="D142" s="48">
        <v>1</v>
      </c>
      <c r="E142" s="49"/>
      <c r="F142" s="15"/>
    </row>
    <row r="143" spans="1:6" ht="22.5" customHeight="1">
      <c r="A143" s="45">
        <f>IF(C143="","",+COUNTA($C$9:C143))</f>
        <v>115</v>
      </c>
      <c r="B143" s="46" t="s">
        <v>154</v>
      </c>
      <c r="C143" s="13" t="s">
        <v>6</v>
      </c>
      <c r="D143" s="48">
        <v>4</v>
      </c>
      <c r="E143" s="49"/>
      <c r="F143" s="15"/>
    </row>
    <row r="144" spans="1:6" ht="26.25" customHeight="1">
      <c r="A144" s="45">
        <f>IF(C144="","",+COUNTA($C$9:C144))</f>
        <v>116</v>
      </c>
      <c r="B144" s="12" t="s">
        <v>155</v>
      </c>
      <c r="C144" s="13" t="s">
        <v>6</v>
      </c>
      <c r="D144" s="48">
        <v>4</v>
      </c>
      <c r="E144" s="49"/>
      <c r="F144" s="15"/>
    </row>
    <row r="145" spans="1:6" ht="22.5" customHeight="1">
      <c r="A145" s="11" t="str">
        <f>IF(C145="","",+COUNTA($C$24:C145))</f>
        <v/>
      </c>
      <c r="B145" s="65" t="s">
        <v>156</v>
      </c>
      <c r="C145" s="66"/>
      <c r="D145" s="66"/>
      <c r="E145" s="67"/>
      <c r="F145" s="16">
        <f>+SUM(F142:F144)</f>
        <v>0</v>
      </c>
    </row>
    <row r="146" spans="1:6" ht="30" customHeight="1">
      <c r="A146" s="11" t="str">
        <f>IF(C146="","",+COUNTA($C$24:C146))</f>
        <v/>
      </c>
      <c r="B146" s="10" t="s">
        <v>157</v>
      </c>
      <c r="C146" s="13"/>
      <c r="D146" s="30"/>
      <c r="E146" s="31"/>
      <c r="F146" s="20"/>
    </row>
    <row r="147" spans="1:6" ht="22.5" customHeight="1">
      <c r="A147" s="11">
        <f>IF(C147="","",+COUNTA($C$9:C147))</f>
        <v>117</v>
      </c>
      <c r="B147" s="12" t="s">
        <v>158</v>
      </c>
      <c r="C147" s="13" t="s">
        <v>17</v>
      </c>
      <c r="D147" s="14">
        <v>1099</v>
      </c>
      <c r="E147" s="26"/>
      <c r="F147" s="15"/>
    </row>
    <row r="148" spans="1:6" ht="22.5" customHeight="1">
      <c r="A148" s="11">
        <f>IF(C148="","",+COUNTA($C$9:C148))</f>
        <v>118</v>
      </c>
      <c r="B148" s="12" t="s">
        <v>159</v>
      </c>
      <c r="C148" s="13" t="s">
        <v>160</v>
      </c>
      <c r="D148" s="14">
        <v>2720</v>
      </c>
      <c r="E148" s="26"/>
      <c r="F148" s="15"/>
    </row>
    <row r="149" spans="1:6" ht="22.5" customHeight="1">
      <c r="A149" s="11">
        <f>IF(C149="","",+COUNTA($C$9:C149))</f>
        <v>119</v>
      </c>
      <c r="B149" s="12" t="s">
        <v>161</v>
      </c>
      <c r="C149" s="13" t="s">
        <v>160</v>
      </c>
      <c r="D149" s="14">
        <v>45</v>
      </c>
      <c r="E149" s="26"/>
      <c r="F149" s="15"/>
    </row>
    <row r="150" spans="1:6" ht="22.5" customHeight="1">
      <c r="A150" s="11">
        <f>IF(C150="","",+COUNTA($C$9:C150))</f>
        <v>120</v>
      </c>
      <c r="B150" s="12" t="s">
        <v>162</v>
      </c>
      <c r="C150" s="13" t="s">
        <v>160</v>
      </c>
      <c r="D150" s="14">
        <v>150</v>
      </c>
      <c r="E150" s="26"/>
      <c r="F150" s="15"/>
    </row>
    <row r="151" spans="1:6" ht="22.5" customHeight="1">
      <c r="A151" s="11">
        <f>IF(C151="","",+COUNTA($C$9:C151))</f>
        <v>121</v>
      </c>
      <c r="B151" s="12" t="s">
        <v>163</v>
      </c>
      <c r="C151" s="13" t="s">
        <v>160</v>
      </c>
      <c r="D151" s="14">
        <v>470</v>
      </c>
      <c r="E151" s="26"/>
      <c r="F151" s="15"/>
    </row>
    <row r="152" spans="1:6" ht="24.75" customHeight="1">
      <c r="A152" s="9" t="s">
        <v>164</v>
      </c>
      <c r="B152" s="65" t="s">
        <v>165</v>
      </c>
      <c r="C152" s="66"/>
      <c r="D152" s="66"/>
      <c r="E152" s="67"/>
      <c r="F152" s="16">
        <f>+SUM(F147:F151)</f>
        <v>0</v>
      </c>
    </row>
    <row r="153" spans="1:6" ht="30" customHeight="1">
      <c r="A153" s="11" t="str">
        <f>IF(C153="","",+COUNTA($C$24:C153))</f>
        <v/>
      </c>
      <c r="B153" s="10" t="s">
        <v>166</v>
      </c>
      <c r="C153" s="13"/>
      <c r="D153" s="30"/>
      <c r="E153" s="31"/>
      <c r="F153" s="20"/>
    </row>
    <row r="154" spans="1:6" ht="22.5" customHeight="1">
      <c r="A154" s="11">
        <f>IF(C154="","",+COUNTA($C$9:C154))</f>
        <v>122</v>
      </c>
      <c r="B154" s="12" t="s">
        <v>167</v>
      </c>
      <c r="C154" s="13" t="s">
        <v>6</v>
      </c>
      <c r="D154" s="14">
        <v>2</v>
      </c>
      <c r="E154" s="26"/>
      <c r="F154" s="15"/>
    </row>
    <row r="155" spans="1:6" ht="22.5" customHeight="1">
      <c r="A155" s="11">
        <f>IF(C155="","",+COUNTA($C$9:C155))</f>
        <v>123</v>
      </c>
      <c r="B155" s="12" t="s">
        <v>168</v>
      </c>
      <c r="C155" s="13" t="s">
        <v>6</v>
      </c>
      <c r="D155" s="14">
        <v>4</v>
      </c>
      <c r="E155" s="26"/>
      <c r="F155" s="15"/>
    </row>
    <row r="156" spans="1:6" ht="24.75" customHeight="1">
      <c r="A156" s="9" t="s">
        <v>164</v>
      </c>
      <c r="B156" s="65" t="s">
        <v>169</v>
      </c>
      <c r="C156" s="66"/>
      <c r="D156" s="66"/>
      <c r="E156" s="67"/>
      <c r="F156" s="16">
        <f>+SUM(F154:F155)</f>
        <v>0</v>
      </c>
    </row>
    <row r="157" spans="1:6" ht="26.25" customHeight="1"/>
    <row r="158" spans="1:6" ht="26.25" customHeight="1"/>
    <row r="159" spans="1:6" ht="26.25" customHeight="1"/>
    <row r="160" spans="1:6" ht="26.25" customHeight="1"/>
    <row r="161" spans="1:5" ht="26.25" customHeight="1"/>
    <row r="162" spans="1:5" ht="26.25" customHeight="1"/>
    <row r="163" spans="1:5" ht="26.25" customHeight="1"/>
    <row r="164" spans="1:5" ht="26.25" customHeight="1"/>
    <row r="165" spans="1:5" ht="33.75" customHeight="1">
      <c r="B165" s="53" t="s">
        <v>170</v>
      </c>
    </row>
    <row r="166" spans="1:5" ht="20.100000000000001" customHeight="1">
      <c r="A166" s="54"/>
      <c r="B166" s="55" t="str">
        <f>B23</f>
        <v>TOTAL I -  TRAVAUX DE DEPOSES - DEMOLITIONS</v>
      </c>
      <c r="C166" s="50"/>
      <c r="D166" s="73">
        <f>SUM(F23)</f>
        <v>0</v>
      </c>
      <c r="E166" s="73"/>
    </row>
    <row r="167" spans="1:5" ht="20.100000000000001" customHeight="1">
      <c r="A167" s="56"/>
      <c r="B167" s="57" t="s">
        <v>66</v>
      </c>
      <c r="D167" s="73">
        <f>SUM(F59)</f>
        <v>0</v>
      </c>
      <c r="E167" s="73"/>
    </row>
    <row r="168" spans="1:5" ht="20.100000000000001" customHeight="1">
      <c r="A168" s="58" t="s">
        <v>164</v>
      </c>
      <c r="B168" s="55" t="s">
        <v>74</v>
      </c>
      <c r="D168" s="73">
        <f>SUM(F67)</f>
        <v>0</v>
      </c>
      <c r="E168" s="73"/>
    </row>
    <row r="169" spans="1:5" ht="20.100000000000001" customHeight="1">
      <c r="A169" s="58" t="s">
        <v>164</v>
      </c>
      <c r="B169" s="55" t="s">
        <v>171</v>
      </c>
      <c r="D169" s="73">
        <f>SUM(F75)</f>
        <v>0</v>
      </c>
      <c r="E169" s="73"/>
    </row>
    <row r="170" spans="1:5" ht="20.100000000000001" customHeight="1">
      <c r="A170" s="58" t="s">
        <v>164</v>
      </c>
      <c r="B170" s="55" t="s">
        <v>88</v>
      </c>
      <c r="D170" s="73">
        <f>SUM(F80)</f>
        <v>0</v>
      </c>
      <c r="E170" s="73"/>
    </row>
    <row r="171" spans="1:5" ht="20.100000000000001" customHeight="1">
      <c r="A171" s="58" t="s">
        <v>164</v>
      </c>
      <c r="B171" s="55" t="s">
        <v>172</v>
      </c>
      <c r="D171" s="73">
        <f>SUM(F93)</f>
        <v>0</v>
      </c>
      <c r="E171" s="73"/>
    </row>
    <row r="172" spans="1:5" ht="20.100000000000001" customHeight="1">
      <c r="A172" s="58" t="s">
        <v>164</v>
      </c>
      <c r="B172" s="55" t="s">
        <v>173</v>
      </c>
      <c r="D172" s="73">
        <f>F113</f>
        <v>0</v>
      </c>
      <c r="E172" s="73"/>
    </row>
    <row r="173" spans="1:5" ht="20.100000000000001" customHeight="1">
      <c r="A173" s="58"/>
      <c r="B173" s="55" t="str">
        <f>B117</f>
        <v xml:space="preserve">TOTAL VIII -  CLIMATISATION </v>
      </c>
      <c r="D173" s="73">
        <f>F117</f>
        <v>0</v>
      </c>
      <c r="E173" s="73"/>
    </row>
    <row r="174" spans="1:5" ht="20.100000000000001" customHeight="1">
      <c r="A174" s="58" t="s">
        <v>164</v>
      </c>
      <c r="B174" s="55" t="str">
        <f>+B140</f>
        <v>TOTAL IX - ELECTRICITE -LUSTRERIE</v>
      </c>
      <c r="D174" s="73">
        <f>F140</f>
        <v>0</v>
      </c>
      <c r="E174" s="73"/>
    </row>
    <row r="175" spans="1:5" ht="20.100000000000001" customHeight="1">
      <c r="A175" s="58" t="s">
        <v>164</v>
      </c>
      <c r="B175" s="55" t="str">
        <f>+B145</f>
        <v>TOTAL X- VIDEOSURVEILLANCE</v>
      </c>
      <c r="D175" s="73">
        <f>F145</f>
        <v>0</v>
      </c>
      <c r="E175" s="73"/>
    </row>
    <row r="176" spans="1:5" ht="20.100000000000001" customHeight="1">
      <c r="A176" s="58" t="s">
        <v>164</v>
      </c>
      <c r="B176" s="55" t="str">
        <f>+B152</f>
        <v>TOTAL XI - PEINTURE-VITRERIE</v>
      </c>
      <c r="D176" s="73">
        <f>F152</f>
        <v>0</v>
      </c>
      <c r="E176" s="73"/>
    </row>
    <row r="177" spans="1:6" ht="20.100000000000001" customHeight="1">
      <c r="A177" s="58" t="s">
        <v>164</v>
      </c>
      <c r="B177" s="55" t="str">
        <f>+B156</f>
        <v>TOTAL XII - DIVERS</v>
      </c>
      <c r="D177" s="73">
        <f>SUM(F156)</f>
        <v>0</v>
      </c>
      <c r="E177" s="73"/>
    </row>
    <row r="178" spans="1:6" ht="18.75" customHeight="1">
      <c r="E178" s="59"/>
    </row>
    <row r="179" spans="1:6" ht="20.100000000000001" customHeight="1">
      <c r="A179" s="60"/>
      <c r="B179" s="61" t="s">
        <v>174</v>
      </c>
      <c r="D179" s="76">
        <f>+SUM(D166:E177)</f>
        <v>0</v>
      </c>
      <c r="E179" s="76"/>
      <c r="F179" s="62"/>
    </row>
    <row r="180" spans="1:6" ht="20.100000000000001" hidden="1" customHeight="1">
      <c r="A180" s="60"/>
      <c r="B180" s="61" t="s">
        <v>175</v>
      </c>
      <c r="D180" s="77"/>
      <c r="E180" s="78"/>
    </row>
    <row r="181" spans="1:6" ht="20.100000000000001" hidden="1" customHeight="1">
      <c r="A181" s="60"/>
      <c r="B181" s="61" t="s">
        <v>176</v>
      </c>
      <c r="D181" s="77"/>
      <c r="E181" s="78"/>
    </row>
    <row r="182" spans="1:6" ht="20.100000000000001" hidden="1" customHeight="1">
      <c r="A182" s="60"/>
      <c r="B182" s="61" t="s">
        <v>177</v>
      </c>
      <c r="D182" s="77"/>
      <c r="E182" s="78"/>
    </row>
    <row r="183" spans="1:6" ht="20.100000000000001" customHeight="1">
      <c r="A183" s="60"/>
      <c r="B183" s="61" t="s">
        <v>178</v>
      </c>
      <c r="D183" s="74">
        <f>D179*20/100</f>
        <v>0</v>
      </c>
      <c r="E183" s="75"/>
      <c r="F183" s="62"/>
    </row>
    <row r="184" spans="1:6" ht="20.100000000000001" customHeight="1">
      <c r="A184" s="60"/>
      <c r="B184" s="61" t="s">
        <v>179</v>
      </c>
      <c r="D184" s="74">
        <f>1.2*D179</f>
        <v>0</v>
      </c>
      <c r="E184" s="75"/>
      <c r="F184" s="62"/>
    </row>
  </sheetData>
  <mergeCells count="36">
    <mergeCell ref="D184:E184"/>
    <mergeCell ref="D172:E172"/>
    <mergeCell ref="D173:E173"/>
    <mergeCell ref="D174:E174"/>
    <mergeCell ref="D175:E175"/>
    <mergeCell ref="D176:E176"/>
    <mergeCell ref="D177:E177"/>
    <mergeCell ref="D179:E179"/>
    <mergeCell ref="D180:E180"/>
    <mergeCell ref="D181:E181"/>
    <mergeCell ref="D182:E182"/>
    <mergeCell ref="D183:E183"/>
    <mergeCell ref="D171:E171"/>
    <mergeCell ref="B113:E113"/>
    <mergeCell ref="B117:E117"/>
    <mergeCell ref="B140:E140"/>
    <mergeCell ref="B145:E145"/>
    <mergeCell ref="B152:E152"/>
    <mergeCell ref="B156:E156"/>
    <mergeCell ref="D166:E166"/>
    <mergeCell ref="D167:E167"/>
    <mergeCell ref="D168:E168"/>
    <mergeCell ref="D169:E169"/>
    <mergeCell ref="D170:E170"/>
    <mergeCell ref="H5:H6"/>
    <mergeCell ref="A6:F6"/>
    <mergeCell ref="B93:E93"/>
    <mergeCell ref="A1:F3"/>
    <mergeCell ref="A4:F4"/>
    <mergeCell ref="A5:F5"/>
    <mergeCell ref="G5:G6"/>
    <mergeCell ref="B23:E23"/>
    <mergeCell ref="B59:E59"/>
    <mergeCell ref="B67:E67"/>
    <mergeCell ref="B75:E75"/>
    <mergeCell ref="B80:E80"/>
  </mergeCells>
  <pageMargins left="0.11811023622047245" right="0.11811023622047245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cp:lastPrinted>2026-06-07T17:08:25Z</cp:lastPrinted>
  <dcterms:created xsi:type="dcterms:W3CDTF">2026-06-07T16:59:50Z</dcterms:created>
  <dcterms:modified xsi:type="dcterms:W3CDTF">2026-06-07T17:08:45Z</dcterms:modified>
</cp:coreProperties>
</file>