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9040" windowHeight="15720"/>
  </bookViews>
  <sheets>
    <sheet name="BPDE" sheetId="44" r:id="rId1"/>
  </sheets>
  <definedNames>
    <definedName name="_xlnm.Print_Titles" localSheetId="0">BPDE!$8:$9</definedName>
    <definedName name="_xlnm.Print_Area" localSheetId="0">BPDE!$A$1:$F$280</definedName>
  </definedNames>
  <calcPr calcId="125725" fullPrecision="0"/>
</workbook>
</file>

<file path=xl/calcChain.xml><?xml version="1.0" encoding="utf-8"?>
<calcChain xmlns="http://schemas.openxmlformats.org/spreadsheetml/2006/main">
  <c r="G253" i="44"/>
  <c r="F38"/>
  <c r="F34"/>
  <c r="A18"/>
  <c r="A19" s="1"/>
  <c r="A20" s="1"/>
  <c r="A22" s="1"/>
  <c r="A23" s="1"/>
  <c r="A24" s="1"/>
  <c r="A25" s="1"/>
  <c r="A26" s="1"/>
  <c r="A28" s="1"/>
  <c r="A29" s="1"/>
  <c r="A31" s="1"/>
  <c r="A32" s="1"/>
  <c r="A33" s="1"/>
  <c r="A35" s="1"/>
  <c r="A36" s="1"/>
  <c r="A37" s="1"/>
  <c r="A39" s="1"/>
  <c r="A40" s="1"/>
  <c r="A41" s="1"/>
  <c r="A43" s="1"/>
  <c r="A44" s="1"/>
  <c r="A45" s="1"/>
  <c r="A47" s="1"/>
  <c r="A48" s="1"/>
  <c r="A50" s="1"/>
  <c r="A51" s="1"/>
  <c r="A53" s="1"/>
  <c r="A54" s="1"/>
  <c r="A55" s="1"/>
  <c r="A57" s="1"/>
  <c r="A58" s="1"/>
  <c r="A59" s="1"/>
  <c r="A60" s="1"/>
  <c r="A61" s="1"/>
  <c r="A62" s="1"/>
  <c r="A63" s="1"/>
  <c r="A66" s="1"/>
  <c r="A67" s="1"/>
  <c r="A71" s="1"/>
  <c r="A72" s="1"/>
  <c r="A73" s="1"/>
  <c r="A74" s="1"/>
  <c r="A75" s="1"/>
  <c r="A77" s="1"/>
  <c r="A78" s="1"/>
  <c r="A81" s="1"/>
  <c r="A82" s="1"/>
  <c r="A83" s="1"/>
  <c r="A84" s="1"/>
  <c r="A88" s="1"/>
  <c r="A89" s="1"/>
  <c r="A90" s="1"/>
  <c r="A91" s="1"/>
  <c r="A93" s="1"/>
  <c r="A94" s="1"/>
  <c r="A95" s="1"/>
  <c r="A97" s="1"/>
  <c r="A98" s="1"/>
  <c r="A100" s="1"/>
  <c r="A102" s="1"/>
  <c r="A103" s="1"/>
  <c r="A104" s="1"/>
  <c r="A105" s="1"/>
  <c r="A106" s="1"/>
  <c r="A108" s="1"/>
  <c r="A109" s="1"/>
  <c r="A110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6" s="1"/>
  <c r="A147" s="1"/>
  <c r="A148" s="1"/>
  <c r="A150" s="1"/>
  <c r="A151" s="1"/>
  <c r="A152" s="1"/>
  <c r="A156" s="1"/>
  <c r="A157" s="1"/>
  <c r="A158" s="1"/>
  <c r="A159" s="1"/>
  <c r="A160" s="1"/>
  <c r="A161" s="1"/>
  <c r="A163" s="1"/>
  <c r="A164" s="1"/>
  <c r="A165" s="1"/>
  <c r="A166" s="1"/>
  <c r="A167" s="1"/>
  <c r="A168" s="1"/>
  <c r="A170" s="1"/>
  <c r="A171" s="1"/>
  <c r="A172" s="1"/>
  <c r="A173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90" s="1"/>
  <c r="A191" s="1"/>
  <c r="A192" s="1"/>
  <c r="A193" s="1"/>
  <c r="A194" s="1"/>
  <c r="A197" s="1"/>
  <c r="A198" s="1"/>
  <c r="A199" s="1"/>
  <c r="A200" s="1"/>
  <c r="A201" s="1"/>
  <c r="A204" s="1"/>
  <c r="A205" s="1"/>
  <c r="A206" s="1"/>
  <c r="A207" s="1"/>
  <c r="A209" s="1"/>
  <c r="A210" s="1"/>
  <c r="A211" s="1"/>
  <c r="A212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8" s="1"/>
  <c r="A229" s="1"/>
  <c r="A230" s="1"/>
  <c r="A232" s="1"/>
  <c r="A233" s="1"/>
  <c r="A234" s="1"/>
  <c r="A235" s="1"/>
  <c r="A236" s="1"/>
  <c r="A237" s="1"/>
  <c r="A238" s="1"/>
  <c r="A239" s="1"/>
  <c r="A240" s="1"/>
  <c r="A241" s="1"/>
  <c r="A244" s="1"/>
  <c r="A246" s="1"/>
  <c r="A247" s="1"/>
  <c r="A248" s="1"/>
  <c r="A249" s="1"/>
  <c r="A250" s="1"/>
  <c r="A251" s="1"/>
  <c r="A252" s="1"/>
  <c r="A255" s="1"/>
  <c r="A256" s="1"/>
  <c r="A257" s="1"/>
  <c r="A260" s="1"/>
  <c r="A261" s="1"/>
  <c r="A262" s="1"/>
  <c r="A263" s="1"/>
  <c r="A13"/>
  <c r="A14" s="1"/>
  <c r="A15" s="1"/>
  <c r="G258" l="1"/>
  <c r="G195"/>
  <c r="G153"/>
  <c r="G111"/>
  <c r="G264"/>
  <c r="G202"/>
  <c r="G242"/>
  <c r="G265" l="1"/>
  <c r="G267" s="1"/>
  <c r="F269" l="1"/>
  <c r="G7" s="1"/>
</calcChain>
</file>

<file path=xl/sharedStrings.xml><?xml version="1.0" encoding="utf-8"?>
<sst xmlns="http://schemas.openxmlformats.org/spreadsheetml/2006/main" count="485" uniqueCount="291">
  <si>
    <t>INDICATION DES OUVRAGES</t>
  </si>
  <si>
    <t>QUANTITES</t>
  </si>
  <si>
    <t>U</t>
  </si>
  <si>
    <t>MACONNERIE EN FONDATION</t>
  </si>
  <si>
    <t>BETON DE PROPRETE</t>
  </si>
  <si>
    <t>BETON ARME EN FONDATIONS.</t>
  </si>
  <si>
    <t xml:space="preserve">CANALISATIONS EN BUSES DE PVC SERIE I TYPE ASSAINISSEMENTS  </t>
  </si>
  <si>
    <t>ML</t>
  </si>
  <si>
    <t>ENS</t>
  </si>
  <si>
    <t>REGARD TYPE NON VISITABLE POUR EVACUATION</t>
  </si>
  <si>
    <t>REGARD TYPE VISITABLE POUR EVACUATION</t>
  </si>
  <si>
    <t>REGARDS POUR CANALISATIONS ELECTRIQUES</t>
  </si>
  <si>
    <t>BETON DE FORME DE 13 CM D'EPAISSEUR Y/C ACIER</t>
  </si>
  <si>
    <t>TOTAL ETANCHEITE</t>
  </si>
  <si>
    <t xml:space="preserve"> </t>
  </si>
  <si>
    <t>ENDUIT EXTERIEUR AU MORTIER  BATARD Y COMPRIS JOINT CREUX</t>
  </si>
  <si>
    <t>TOTAL REVETEMENT SOLS ET MURS</t>
  </si>
  <si>
    <t>TOTAL HORS TAXE</t>
  </si>
  <si>
    <t>TVA 20%</t>
  </si>
  <si>
    <t>TOTAL TTC</t>
  </si>
  <si>
    <t>TRAVERSEE DE MACONNERIE OU BETON.</t>
  </si>
  <si>
    <t>RENFORMIS EN BETON</t>
  </si>
  <si>
    <t>ARASE ETANCHE</t>
  </si>
  <si>
    <t>E</t>
  </si>
  <si>
    <t>TOTAL PLOMBERIE-SANITAIRES -PROTECTION INCENDIE</t>
  </si>
  <si>
    <t xml:space="preserve">TOTAL CLIMATISATION - VMC </t>
  </si>
  <si>
    <t>TOTAL DESENFUMAGE</t>
  </si>
  <si>
    <t>TOUT VENANT COMPACTE DE 20 CM</t>
  </si>
  <si>
    <t>DALETTE EN BA Y/C ACIER</t>
  </si>
  <si>
    <t>UNITE</t>
  </si>
  <si>
    <t>1 - GROS - ŒUVRES</t>
  </si>
  <si>
    <t>REMBLAIS EN MATERIAUX SELECTIONES</t>
  </si>
  <si>
    <t>TERRASSEMENT</t>
  </si>
  <si>
    <t>GROS BETON  EN FONDATIONS</t>
  </si>
  <si>
    <t>B- DALLAGES ET FORME.</t>
  </si>
  <si>
    <t>A- FONDATIONS</t>
  </si>
  <si>
    <t>C- BETON ARME EN ELEVATION.</t>
  </si>
  <si>
    <t>D- MACONNERIE ET CLOISONS.</t>
  </si>
  <si>
    <t>ENDUIT INTERIEUR  SUR MUR ET PLAFOND AU MORTIER  DE CIMENT</t>
  </si>
  <si>
    <t>APPUIS DE BAIES EN B.A</t>
  </si>
  <si>
    <t>TOTAL GROS- ŒUVRES</t>
  </si>
  <si>
    <t>E- ENDUITS ET DIVERS.</t>
  </si>
  <si>
    <t>TOTAL PEINTURE</t>
  </si>
  <si>
    <t>A- MENUISERIE BOIS</t>
  </si>
  <si>
    <t>B- MENUISERIE ALUMINIUM</t>
  </si>
  <si>
    <t>C- MENUISERIE METALLIQUE</t>
  </si>
  <si>
    <t>TOTAL MENUISERIE</t>
  </si>
  <si>
    <t>2 - CHARPENTE ET COUVERTURE METALLIQUE</t>
  </si>
  <si>
    <t>TABLEAU SECONDAIRE DE PROTECTION TS1</t>
  </si>
  <si>
    <t>TABLEAU SECONDAIRE DE PROTECTION TS2</t>
  </si>
  <si>
    <t>TABLEAU SECONDAIRE DE PROTECTION TS3</t>
  </si>
  <si>
    <t>TABLEAU SECONDAIRE DE PROTECTION TS4</t>
  </si>
  <si>
    <t>FOYER LUMINEUX SUR SIMPLE ALLUMAGE</t>
  </si>
  <si>
    <t>FOYER LUMINEUX SUR SIMPLE ALLUMAGE AVEC INTERRUPTEUR ETANCHE</t>
  </si>
  <si>
    <t>FOYER LUMINEUX SUPPLEMENTAIRE SUR SIMPLE ALLUMAGE</t>
  </si>
  <si>
    <t>FOYER LUMINEUX SUR VA ET VIENT</t>
  </si>
  <si>
    <t>FOYER  LUMINEUX SUPPLEMENTAIRE SUR VA ET VIENT</t>
  </si>
  <si>
    <t>FOYER LUMINEUX POUR APPLIQUE LAVABO</t>
  </si>
  <si>
    <t>PRISE DE COURANT DE 2 x10/16A + T</t>
  </si>
  <si>
    <t>PRISE DE COURANT DE 2x10/16A + T ETANCHE</t>
  </si>
  <si>
    <t>PRISE DE COURANT DE 2 x20A + T</t>
  </si>
  <si>
    <t>APPAREILS SANITAIRES</t>
  </si>
  <si>
    <t>PRISE BALAI</t>
  </si>
  <si>
    <t>ECHELLE</t>
  </si>
  <si>
    <t xml:space="preserve">CANIVEAU EN BETON ARME TOUTES PROFONDEURS  </t>
  </si>
  <si>
    <t>TOTAL ELECTRICITE</t>
  </si>
  <si>
    <t>MISE A LA TERRE TECHNIQUE</t>
  </si>
  <si>
    <t>ml</t>
  </si>
  <si>
    <t>DISTRIBUTION EN POLYPROPYLENE PN 20 Y/C CALORIFUGE</t>
  </si>
  <si>
    <t>VANNES D'ARRET</t>
  </si>
  <si>
    <t>ROBINETS DE PUISAGE</t>
  </si>
  <si>
    <t>TUYAUTERIE EN P.V.C</t>
  </si>
  <si>
    <t>LAVABO VASQUE</t>
  </si>
  <si>
    <t>URINOIRE</t>
  </si>
  <si>
    <t>DOUCHE COLLECTIVE A 5 POMMES AVEC COMMANDE INDIVIDUELLE</t>
  </si>
  <si>
    <t>LAVABO VASQUE PMR</t>
  </si>
  <si>
    <t xml:space="preserve">W.C A L'ANGLAISE </t>
  </si>
  <si>
    <t xml:space="preserve">W.C A LA TURQUE </t>
  </si>
  <si>
    <t>W.C A L'ANGLAISE PMR</t>
  </si>
  <si>
    <t xml:space="preserve">RECEVEUR DE DOUCHE </t>
  </si>
  <si>
    <t>SECHE MAINS</t>
  </si>
  <si>
    <t>DISTRIBUTEUR SAVON LIQUIDE</t>
  </si>
  <si>
    <t>PORTE PAPIER HYGIENIQUE</t>
  </si>
  <si>
    <t>EXTINCTEURS PORTATIFS</t>
  </si>
  <si>
    <t>FILTRE A SABLE  Ø1600  mm</t>
  </si>
  <si>
    <t>EQUIPEMENTS STERILISATION PISCINE</t>
  </si>
  <si>
    <t>TUYAUTERIES EN PVC PN 16</t>
  </si>
  <si>
    <t>ENTONNOIR</t>
  </si>
  <si>
    <t>BOUCHES DE REFOULEMENT DU FOND 2" REGLABLES</t>
  </si>
  <si>
    <t>BOUCHE DE FOND CARRE AVEC GRILLE 500x500 mm</t>
  </si>
  <si>
    <t>TROUSSE DE CONTRÔLE</t>
  </si>
  <si>
    <t>ECLAIRAGE LED SUBAQUATIQUE</t>
  </si>
  <si>
    <t>ARMOIRE ELECTRIQUE</t>
  </si>
  <si>
    <t>EQUIPEMENTS DE REGULATION AUTOMATIQUE</t>
  </si>
  <si>
    <t>EQUIPEMENTS BACHE A EAU</t>
  </si>
  <si>
    <t>RESEAU HYDRAULIQUE - TUBES ET RACCORDS</t>
  </si>
  <si>
    <t xml:space="preserve">PANOPLIES HYDRAULIQUES </t>
  </si>
  <si>
    <t>GAINES INTERIEURES DE REPRISES</t>
  </si>
  <si>
    <t>GAINES DE SOUFFLAGE EN TOLE GALVANISE</t>
  </si>
  <si>
    <t>GRILLE DE SOUFFLAGE AU SOL</t>
  </si>
  <si>
    <t>GRILLE DE REPRISE D'AIR HUMIDE</t>
  </si>
  <si>
    <t>POMPE BALAI Débit = 20 m3/h</t>
  </si>
  <si>
    <t>GAINE CIRCULAIRE EN TOLE D'ACIER GALVANISE</t>
  </si>
  <si>
    <t>FOUILLES EN PLEINE MASSE  DANS TOUT TERRAIN DE TOUTE NATURE Y/C REMBLAIS OU EVACUATION A LA D.P</t>
  </si>
  <si>
    <t>FOUILLES EN TRANCHEE, RIGOLE OU PUITS DANS TOUT TERRAIN  Y/C  REMBLAIS OU EVACUATION A LA D.P</t>
  </si>
  <si>
    <t>BETON DE FORME DE 15 CM D'EPAISSEUR Y/C ACIER</t>
  </si>
  <si>
    <t>TOTAL CLIMATISATION VMC</t>
  </si>
  <si>
    <t>MACONNERIE DE MOELLONS EN FONDATION</t>
  </si>
  <si>
    <t>CLOISON EN BRIQUE CREUSE DE 12 T</t>
  </si>
  <si>
    <t>REVETEMENT DU SOL</t>
  </si>
  <si>
    <t xml:space="preserve"> REVETEMENT  MURAL :</t>
  </si>
  <si>
    <t>REVETEMENT MURAL EN GRES LISSE(SDB) DE 30X60</t>
  </si>
  <si>
    <t xml:space="preserve">PAILLASSE EN MARBRE </t>
  </si>
  <si>
    <t>PORTE ISOPLANE</t>
  </si>
  <si>
    <t>PORTE A LAME</t>
  </si>
  <si>
    <t>PORTE PLACARD BAS POUR PAILLASSE</t>
  </si>
  <si>
    <t>PORTE, PORTE FENETRE, EN  ALUMINIUM</t>
  </si>
  <si>
    <t xml:space="preserve">FENETRE, EN  ALUMINIUM </t>
  </si>
  <si>
    <t>CHASSIS  EN  ALUMINIUM</t>
  </si>
  <si>
    <t xml:space="preserve">PANNEAUX DE SIGNALISATIONS INTERIEURES </t>
  </si>
  <si>
    <t>FOURNITURE ET POSE DE PORTE METALLIQUE GALVANISEE</t>
  </si>
  <si>
    <t>GARGOUILLE EN TOLE GALVANISEE EP 15/10</t>
  </si>
  <si>
    <t>MAIN COURANTE EN INOX</t>
  </si>
  <si>
    <t>BARRE D'APPUIS EN INOX POUR HANDICAPES</t>
  </si>
  <si>
    <t>PANEL  À LED 120CM X 30CM</t>
  </si>
  <si>
    <t>PANEL CARRÉ À LED 60CM X 60CM</t>
  </si>
  <si>
    <t>RÉGLETTES SANITAIRES À LED</t>
  </si>
  <si>
    <t>HUBLOT ÉTANCHE À LED</t>
  </si>
  <si>
    <t>SPOT SANITAIRE ETANCHE CARRE A LED</t>
  </si>
  <si>
    <t>APPLIQUE À LED POUR ESCALIERS</t>
  </si>
  <si>
    <t>SPOT ENCASTRÉ DE SOL À LEDS BLANCHES Y COMPRIS POT D'ENCASTREMENT</t>
  </si>
  <si>
    <t>PROJECTEUR LED  FACADE</t>
  </si>
  <si>
    <t>INSTALLATION INFORMATIQUE</t>
  </si>
  <si>
    <t>F</t>
  </si>
  <si>
    <t>PRISE INFORMATIQUE  RJ45</t>
  </si>
  <si>
    <t>PRISE TELEPHONE IP  RJ45</t>
  </si>
  <si>
    <t>BLOC EMBROCHABLE  60 LUMENS</t>
  </si>
  <si>
    <t>BLOC EMBROCHABLE  360 LUMENS</t>
  </si>
  <si>
    <t xml:space="preserve">TELEPHONE –INFORMATIQUE </t>
  </si>
  <si>
    <t>ECLAIRAGE DE SECURITE</t>
  </si>
  <si>
    <t>PEINTURE VINYLIQUE SUR MUR ET PLAFOND EXTERIEUR</t>
  </si>
  <si>
    <t>PEINTURE GLYCEROPHTALIQUE LAQUEE A L’INTERIEUR SUR MUR ET PLAFONDS.</t>
  </si>
  <si>
    <t>PEINTURE GLYCEROPHTALIQUE MATE SUR MENUISERIE BOIS</t>
  </si>
  <si>
    <t>PEINTURE GLYCEROPHTALIQUE LAQUEE SUR FERRONNERIE</t>
  </si>
  <si>
    <t>PASTA EN GRANULAT DE MARBRE</t>
  </si>
  <si>
    <t>CAILLEBOTIS POUR CANIVEAU</t>
  </si>
  <si>
    <t>ETANCHÉITÉ DES RELÈVES</t>
  </si>
  <si>
    <t>4 -ETANCHEITE</t>
  </si>
  <si>
    <t>CHAUFFE-EAU SOLAIRE 300 LITRES</t>
  </si>
  <si>
    <t>EQUIPEMENTS FOSSE DE RELEVAGE</t>
  </si>
  <si>
    <t>5- MENUISERIE</t>
  </si>
  <si>
    <t>6- ELECTRICITE</t>
  </si>
  <si>
    <t>7- PLOMBERIE-SANITAIRE-PROTECTION CONTRE INCENDIE</t>
  </si>
  <si>
    <t xml:space="preserve">8-PEINTURE </t>
  </si>
  <si>
    <t>9- -EQUIPEMENT PISCINE</t>
  </si>
  <si>
    <t>10- CLIMATISATION &amp; VMC</t>
  </si>
  <si>
    <t xml:space="preserve">11- SIGNALISATION ET SONORISATION </t>
  </si>
  <si>
    <t>Climatisuer 12000 BTU</t>
  </si>
  <si>
    <t xml:space="preserve">POMPES CENTREFUGE DE FILTRATION Débit = 56 m3/h  </t>
  </si>
  <si>
    <t>BRANCHEMENT ASSAINISSEMENT Y/C PEINES ET SOINS</t>
  </si>
  <si>
    <t>BRANCHEMENT AEP Y/C PEINES ET SOINS</t>
  </si>
  <si>
    <t>OK</t>
  </si>
  <si>
    <t>CLOISON EN BRIQUE CREUSE DE  6T</t>
  </si>
  <si>
    <t>AJUSTEMENT DU PRIX UNITAIRE</t>
  </si>
  <si>
    <t>12- AMENAGEMENTS EXTERIEURS</t>
  </si>
  <si>
    <t>TOTAL AMENAGEMENTS EXTERIEURS</t>
  </si>
  <si>
    <t xml:space="preserve">TOTAL SIGNALISATION ET SONORISATION </t>
  </si>
  <si>
    <t>AJUSTEMENT DE LA QUANTITE</t>
  </si>
  <si>
    <t>CREDITS DISPONIBLES</t>
  </si>
  <si>
    <t>RELIQUAT</t>
  </si>
  <si>
    <t>DOUBLE CLOISON EN BRIQUES CREUSES DE 8T+6T</t>
  </si>
  <si>
    <t>REVÊTEMENT DE SOL EN GRANITO POLI BLANC Y/C PLINTHE</t>
  </si>
  <si>
    <t>CARREAUX GRES CERAME  ANTIDERAPANTS Y/C PLINTHE</t>
  </si>
  <si>
    <t>MARCHES ET CONTRE MARCHE EN GRANITO POLI BLANC Y/C PLINTHE</t>
  </si>
  <si>
    <t>PAC AIR EAU A HAUTE TEMPERATURE Pc : 190KW</t>
  </si>
  <si>
    <t>ECHANGEURS A PLAQUES 95 KW</t>
  </si>
  <si>
    <t>POMPES DOUBLE DE CIRCULATION -Débit =15m3/h</t>
  </si>
  <si>
    <t>CENTRALE DE DESHUMUDIFICATION</t>
  </si>
  <si>
    <t xml:space="preserve">REGARD DE DIMENSION  40*40  CM </t>
  </si>
  <si>
    <t xml:space="preserve">REGARD DE DIMENSION  50*50  CM </t>
  </si>
  <si>
    <t xml:space="preserve">REGARD DE DIMENSION  60*60  CM </t>
  </si>
  <si>
    <t xml:space="preserve">REGARD DE DIMENSION  80*80  CM </t>
  </si>
  <si>
    <t xml:space="preserve">REGARD DE DIMENSION  100*100  CM </t>
  </si>
  <si>
    <t>PLANCHER EN HOURDIS Y COMPRIS ACIER ET NERVURES EN PREFABRIQUES</t>
  </si>
  <si>
    <t xml:space="preserve"> PLANCHERS A CORPS CREUX 15+5 CM</t>
  </si>
  <si>
    <t xml:space="preserve"> PLANCHERS A CORPS CREUX 20+5 CM</t>
  </si>
  <si>
    <t xml:space="preserve">CARRELAGE PISCINE EN GRÈS ÉTIRÉ </t>
  </si>
  <si>
    <t>FORME DE PENTE Y/C CHAPE DE LISSAGE</t>
  </si>
  <si>
    <t>D- MENUISERIE INOX</t>
  </si>
  <si>
    <t xml:space="preserve">GARD CORPS EN INOX POUR ESCALIERS </t>
  </si>
  <si>
    <t>PORTE COUPE FEU 1/2 H</t>
  </si>
  <si>
    <t>ACCESSOIRES D’INCENDIE</t>
  </si>
  <si>
    <t>VENTOUSE EXTRACTION AUTO-REGLABLE DEBIT 30 A 90 M3/H</t>
  </si>
  <si>
    <t>CUVELAGE DU BASSIN</t>
  </si>
  <si>
    <t xml:space="preserve"> BUSES  EN PVC DE DIAMÈTRE 200 mm</t>
  </si>
  <si>
    <t xml:space="preserve"> BUSES  EN PVC DE DIAMÈTRE 315 mm</t>
  </si>
  <si>
    <t>ETANCHEITE MONOCOUCHE 4MM AUTO- PROTEGE</t>
  </si>
  <si>
    <t>CAISSON EXTRACTION POUR VMC</t>
  </si>
  <si>
    <t>TABLEAU SECONDAIRE DE PROTECTION TS5</t>
  </si>
  <si>
    <t>PORTES  EN INOX</t>
  </si>
  <si>
    <t xml:space="preserve">PANNEAUX DE SIGNALISATIONS </t>
  </si>
  <si>
    <t>PANNEAUX DE SIGNALISATIONS EXTERIEUR</t>
  </si>
  <si>
    <t>FAUX PLAFOND EN STAFF LISSE</t>
  </si>
  <si>
    <t>M²</t>
  </si>
  <si>
    <t>REVETEMENT EN BETON IMPRIME</t>
  </si>
  <si>
    <t>COUVERTURE EN BAC ACIER DOUBLE PEAU AVEC ISOLATION THERMIQUE ET STRUCTURE EN CHARPENTE METALLIQUE</t>
  </si>
  <si>
    <t>CANIVEAU EN BETON ARME DE LARGEUR INTERIEUR DE 20 CM</t>
  </si>
  <si>
    <t>GAINE CIRCULAIRE EN TOLE D'ACIER GALVANISE DIAM 315mm</t>
  </si>
  <si>
    <t>GAINE CIRCULAIRE EN TOLE D'ACIER GALVANISE DIAM 200mm</t>
  </si>
  <si>
    <t>GAINE CIRCULAIRE EN TOLE D'ACIER GALVANISE DIAM 160mm</t>
  </si>
  <si>
    <t>GAINE CIRCULAIRE EN TOLE D'ACIER GALVANISE DIAM 125mm</t>
  </si>
  <si>
    <t>GAINE CIRCULAIRE EN TOLE D'ACIER GALVANISE DIAM 100mm</t>
  </si>
  <si>
    <t>TUBE DN 80</t>
  </si>
  <si>
    <t>TUBE DN 100</t>
  </si>
  <si>
    <t>TUBE DN 125</t>
  </si>
  <si>
    <t>TUBE DN 200</t>
  </si>
  <si>
    <t>TUYAU EN PVC DN 40 à 63</t>
  </si>
  <si>
    <t>TUYAU EN PVC DN 75 à 110</t>
  </si>
  <si>
    <t>TUYAU EN PVC DN 125 à 160</t>
  </si>
  <si>
    <t>TUYAU EN PVC DN 200 à 250</t>
  </si>
  <si>
    <t>REVETEMENT DES ESCALIERS EN MARBRE GRIS Y/C PLINTHE</t>
  </si>
  <si>
    <t>GARD CORPS EN VERRE TREMPE</t>
  </si>
  <si>
    <t>EVIER DE CUISINE DOUBLE BAC EN INOX</t>
  </si>
  <si>
    <t>GARGOUILLES Y/C CRAPAUDINES</t>
  </si>
  <si>
    <t>SYSTÈME D'ALARME TYPE 4</t>
  </si>
  <si>
    <t>EXTINCTEUR PORTATIF ABC 9KG</t>
  </si>
  <si>
    <t>EXTINCTEUR PORTATIF CO2 5KG</t>
  </si>
  <si>
    <t xml:space="preserve"> CAMERAS DE SERVEILLANCES(8 CAMERAS)</t>
  </si>
  <si>
    <t xml:space="preserve"> SONORISATION</t>
  </si>
  <si>
    <t>MUR DE CLOTURE GRILLAGE</t>
  </si>
  <si>
    <t>REVETEMENT DU SOL POUR PIETONS ET  PARKING EN AUTOBLOQUANT</t>
  </si>
  <si>
    <t>MUR DE CLOTURE MACONNE</t>
  </si>
  <si>
    <t xml:space="preserve">SIEGE POUR GRADIN </t>
  </si>
  <si>
    <t>PRE-INSTALLATION DE TOP -CHRONO AU DESSOUS DES SAUTOIRS</t>
  </si>
  <si>
    <t>N° DES PRIX</t>
  </si>
  <si>
    <t>PRIX UNITAIRE HORS TVA en DH
EN CHIFFRES</t>
  </si>
  <si>
    <t>PRIX TOTAL H.TVA
EN DH</t>
  </si>
  <si>
    <r>
      <t>M</t>
    </r>
    <r>
      <rPr>
        <b/>
        <vertAlign val="superscript"/>
        <sz val="9"/>
        <rFont val="Century Gothic"/>
        <family val="2"/>
      </rPr>
      <t>3</t>
    </r>
  </si>
  <si>
    <r>
      <t>M</t>
    </r>
    <r>
      <rPr>
        <b/>
        <vertAlign val="superscript"/>
        <sz val="10"/>
        <rFont val="Century Gothic"/>
        <family val="2"/>
      </rPr>
      <t>2</t>
    </r>
  </si>
  <si>
    <t>OBJET DU MARCHE: TRAVAUX DE CREATION D’UNE PISCINE COUVERTE A LA VILLE D'EL AIOUN SIDI MELLOUK-PROVINCE DE TAOURIRT,REGION DE L'ORIENTAL</t>
  </si>
  <si>
    <t xml:space="preserve">BETON POUR BETON  ARME EN ELEVATIONS POUR TOUT OUVRAGE </t>
  </si>
  <si>
    <t xml:space="preserve">ACIER TORS POUR BETON ARME  EN FONDATION POUR TOUT OUVRAGE </t>
  </si>
  <si>
    <t>ACCESSOIRES ET MATERIELS D'ENTRETIEN</t>
  </si>
  <si>
    <t>PODIUM EN INOX AISI 316</t>
  </si>
  <si>
    <t>CHAUFFAGE PISCINE</t>
  </si>
  <si>
    <t>FLOTE AVEC CORDE ET TENSEUR 25 ML Y/C ACCESSOIRES DE RACCORDEMENT</t>
  </si>
  <si>
    <t>PLACARD A LAMES EN BOIS ROUGE</t>
  </si>
  <si>
    <t>E- DIVERS</t>
  </si>
  <si>
    <t xml:space="preserve">BETON POUR BETON ARME  EN FONDATION POUR TOUT OUVRAGE </t>
  </si>
  <si>
    <t xml:space="preserve">BETON HYDOFUGE EN FONDATION ET ELEVATION  POUR TOUT OUVRAGE </t>
  </si>
  <si>
    <t>KG</t>
  </si>
  <si>
    <t xml:space="preserve">ACIER TORS POUR BETON HYDROFUGE EN FONDATION ET EN ELEVATION  POUR TOUT OUVRAGE </t>
  </si>
  <si>
    <t xml:space="preserve">ACIER TORS POUR BETON  ARME EN ELEVATIONS POUR TOUT OUVRAGE </t>
  </si>
  <si>
    <t>TABLEAU GENERAL DE BASSE TENSION TGBT</t>
  </si>
  <si>
    <t>TUBE DIAMETRE 50/75mm</t>
  </si>
  <si>
    <t>TUBE DIAMETRE 42/63mm</t>
  </si>
  <si>
    <t>TUBE DIAMETRE 33,4/50mm</t>
  </si>
  <si>
    <t>TUBE DIAMETRE 26,6/40mm</t>
  </si>
  <si>
    <t>TUBE DIAMETRE 21,2/32mm</t>
  </si>
  <si>
    <t>TUBE DIAMETRE 16,6/25mm</t>
  </si>
  <si>
    <t>VANNE D'ARRET DN 50mm</t>
  </si>
  <si>
    <t>VANNE D'ARRET DN 40mm</t>
  </si>
  <si>
    <t>VANNE D'ARRET DN 32mm</t>
  </si>
  <si>
    <t>VANNE D'ARRET DN 25mm</t>
  </si>
  <si>
    <t>VANNE D'ARRET DN 20mm</t>
  </si>
  <si>
    <t>TUYAU EN PVC DIAMETRE 160mm</t>
  </si>
  <si>
    <t>TUYAU EN PVC DIAMETRE 125mm</t>
  </si>
  <si>
    <t>TUYAU EN PVC DIAMETRE 100 ET 110mm</t>
  </si>
  <si>
    <t>TUYAU EN PVC DIAMETRE 75mm</t>
  </si>
  <si>
    <t>TABLEAU SECONDAIRE DE PROTECTION TS6</t>
  </si>
  <si>
    <t>TABLEAU SECONDAIRE DE PROTECTION TS7</t>
  </si>
  <si>
    <t>TABLEAU SECONDAIRE DE PROTECTION (TBTS)</t>
  </si>
  <si>
    <t>TABLEAU SECONDAIRE DE PROTECTION (EP)</t>
  </si>
  <si>
    <t>CÂBLE D'ALIMENTATION U1000 R02V 1X185MM²</t>
  </si>
  <si>
    <t>CÂBLE D'ALIMENTATION U1000 R02V 5G35 mm²</t>
  </si>
  <si>
    <t>CÂBLE D'ALIMENTATION U1000 R02V 5G25 mm²</t>
  </si>
  <si>
    <t>CÂBLE D'ALIMENTATION U1000 R02V 5G16 mm²</t>
  </si>
  <si>
    <t>CÂBLE D'ALIMENTATION U1000 R02V 5G10 mm²</t>
  </si>
  <si>
    <t>TOTAL CHARPENTE ET COUVERTURE METALLIQUE</t>
  </si>
  <si>
    <t>TOTAL PLOMBERIE-SANITAIRE-PROTECTION CONTRE INCENDIE</t>
  </si>
  <si>
    <t>TOTAL EQUIPEMENT PISCINE</t>
  </si>
  <si>
    <t>3 - REVETEMENT SOLS ET MURS</t>
  </si>
  <si>
    <t>ROYAUME DU MAROC</t>
  </si>
  <si>
    <t>MINISTERE DE L'INTERIEUR</t>
  </si>
  <si>
    <t>PROVINCE DETAOURIRT</t>
  </si>
  <si>
    <t>D.E</t>
  </si>
  <si>
    <t>SIPHONS AU SOL Dim=20x20</t>
  </si>
  <si>
    <t>APPEL D'OFFRE OUVERT NATIONAL SUR OFFRE DES PRIX N°09/DBM/BG/2026</t>
  </si>
  <si>
    <t>BORDEREAU DES PRIX DETAIL ESTIMATIF</t>
  </si>
  <si>
    <t>Signé:</t>
  </si>
  <si>
    <t>........................................,le........................................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</si>
</sst>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\ _F_-;\-* #,##0.00\ _F_-;_-* &quot;-&quot;??\ _F_-;_-@_-"/>
    <numFmt numFmtId="165" formatCode="#,##0.00_ ;\-#,##0.00\ "/>
  </numFmts>
  <fonts count="19">
    <font>
      <sz val="10"/>
      <name val="Arial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b/>
      <sz val="10"/>
      <color rgb="FFFF0000"/>
      <name val="Century Gothic"/>
      <family val="2"/>
    </font>
    <font>
      <b/>
      <sz val="20"/>
      <color rgb="FFFF0000"/>
      <name val="Century Gothic"/>
      <family val="2"/>
    </font>
    <font>
      <b/>
      <sz val="9"/>
      <color rgb="FFFF0000"/>
      <name val="Century Gothic"/>
      <family val="2"/>
    </font>
    <font>
      <b/>
      <sz val="11"/>
      <color theme="8" tint="-0.499984740745262"/>
      <name val="Century Gothic"/>
      <family val="2"/>
    </font>
    <font>
      <b/>
      <sz val="12"/>
      <color rgb="FFFF0000"/>
      <name val="Century Gothic"/>
      <family val="2"/>
    </font>
    <font>
      <b/>
      <sz val="8"/>
      <name val="Century Gothic"/>
      <family val="2"/>
    </font>
    <font>
      <b/>
      <sz val="11"/>
      <name val="Century Gothic"/>
      <family val="2"/>
    </font>
    <font>
      <b/>
      <vertAlign val="superscript"/>
      <sz val="9"/>
      <name val="Century Gothic"/>
      <family val="2"/>
    </font>
    <font>
      <b/>
      <vertAlign val="superscript"/>
      <sz val="10"/>
      <name val="Century Gothic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3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2" fontId="8" fillId="2" borderId="0" xfId="0" applyNumberFormat="1" applyFont="1" applyFill="1" applyAlignment="1">
      <alignment horizontal="right" wrapText="1"/>
    </xf>
    <xf numFmtId="0" fontId="5" fillId="3" borderId="0" xfId="0" applyFont="1" applyFill="1" applyAlignment="1">
      <alignment wrapText="1"/>
    </xf>
    <xf numFmtId="164" fontId="5" fillId="0" borderId="0" xfId="0" applyNumberFormat="1" applyFont="1" applyAlignment="1">
      <alignment wrapText="1"/>
    </xf>
    <xf numFmtId="0" fontId="4" fillId="2" borderId="0" xfId="0" applyFont="1" applyFill="1" applyAlignment="1">
      <alignment wrapText="1"/>
    </xf>
    <xf numFmtId="164" fontId="12" fillId="0" borderId="0" xfId="0" applyNumberFormat="1" applyFont="1" applyAlignment="1">
      <alignment wrapText="1"/>
    </xf>
    <xf numFmtId="43" fontId="12" fillId="3" borderId="0" xfId="0" applyNumberFormat="1" applyFont="1" applyFill="1" applyAlignment="1">
      <alignment wrapText="1"/>
    </xf>
    <xf numFmtId="2" fontId="8" fillId="3" borderId="2" xfId="0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4" fontId="8" fillId="3" borderId="1" xfId="0" applyNumberFormat="1" applyFont="1" applyFill="1" applyBorder="1" applyAlignment="1">
      <alignment horizontal="center" wrapText="1"/>
    </xf>
    <xf numFmtId="4" fontId="12" fillId="3" borderId="1" xfId="0" applyNumberFormat="1" applyFont="1" applyFill="1" applyBorder="1" applyAlignment="1">
      <alignment horizontal="center" wrapText="1"/>
    </xf>
    <xf numFmtId="0" fontId="13" fillId="3" borderId="0" xfId="0" applyFont="1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64" fontId="7" fillId="4" borderId="1" xfId="1" applyFont="1" applyFill="1" applyBorder="1" applyAlignment="1">
      <alignment horizontal="center" vertical="center" wrapText="1"/>
    </xf>
    <xf numFmtId="0" fontId="4" fillId="4" borderId="0" xfId="0" applyFont="1" applyFill="1" applyAlignment="1">
      <alignment wrapText="1"/>
    </xf>
    <xf numFmtId="164" fontId="6" fillId="4" borderId="1" xfId="1" applyFont="1" applyFill="1" applyBorder="1" applyAlignment="1">
      <alignment horizontal="center" vertical="center" wrapText="1"/>
    </xf>
    <xf numFmtId="164" fontId="14" fillId="4" borderId="0" xfId="0" applyNumberFormat="1" applyFont="1" applyFill="1" applyAlignment="1">
      <alignment wrapText="1"/>
    </xf>
    <xf numFmtId="164" fontId="11" fillId="2" borderId="1" xfId="1" applyFont="1" applyFill="1" applyBorder="1" applyAlignment="1">
      <alignment horizontal="center" wrapText="1"/>
    </xf>
    <xf numFmtId="164" fontId="6" fillId="2" borderId="1" xfId="1" applyFont="1" applyFill="1" applyBorder="1" applyAlignment="1">
      <alignment horizontal="center" wrapText="1"/>
    </xf>
    <xf numFmtId="164" fontId="10" fillId="4" borderId="0" xfId="0" applyNumberFormat="1" applyFont="1" applyFill="1" applyAlignment="1">
      <alignment wrapText="1"/>
    </xf>
    <xf numFmtId="0" fontId="2" fillId="4" borderId="0" xfId="0" applyFont="1" applyFill="1" applyAlignment="1">
      <alignment wrapText="1"/>
    </xf>
    <xf numFmtId="164" fontId="9" fillId="2" borderId="0" xfId="0" applyNumberFormat="1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2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4" fontId="12" fillId="0" borderId="0" xfId="0" applyNumberFormat="1" applyFont="1" applyAlignment="1">
      <alignment horizontal="left" wrapText="1"/>
    </xf>
    <xf numFmtId="0" fontId="1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9" fontId="5" fillId="2" borderId="0" xfId="0" applyNumberFormat="1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165" fontId="3" fillId="2" borderId="1" xfId="1" applyNumberFormat="1" applyFont="1" applyFill="1" applyBorder="1" applyAlignment="1">
      <alignment horizontal="left" vertical="center" wrapText="1"/>
    </xf>
    <xf numFmtId="165" fontId="5" fillId="0" borderId="0" xfId="0" applyNumberFormat="1" applyFont="1" applyAlignment="1">
      <alignment horizontal="left" wrapText="1"/>
    </xf>
    <xf numFmtId="164" fontId="12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 wrapText="1"/>
    </xf>
    <xf numFmtId="165" fontId="4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165" fontId="5" fillId="2" borderId="0" xfId="0" applyNumberFormat="1" applyFont="1" applyFill="1" applyAlignment="1">
      <alignment horizontal="left" wrapText="1"/>
    </xf>
    <xf numFmtId="164" fontId="6" fillId="2" borderId="1" xfId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164" fontId="5" fillId="4" borderId="0" xfId="0" applyNumberFormat="1" applyFont="1" applyFill="1" applyAlignment="1">
      <alignment horizontal="left" wrapText="1"/>
    </xf>
    <xf numFmtId="164" fontId="14" fillId="2" borderId="0" xfId="1" applyFont="1" applyFill="1" applyAlignment="1">
      <alignment horizontal="center" wrapText="1"/>
    </xf>
    <xf numFmtId="43" fontId="5" fillId="4" borderId="0" xfId="0" applyNumberFormat="1" applyFont="1" applyFill="1" applyAlignment="1">
      <alignment horizontal="left" wrapText="1"/>
    </xf>
    <xf numFmtId="164" fontId="5" fillId="4" borderId="0" xfId="0" applyNumberFormat="1" applyFont="1" applyFill="1" applyAlignment="1">
      <alignment wrapText="1"/>
    </xf>
    <xf numFmtId="164" fontId="2" fillId="4" borderId="0" xfId="0" applyNumberFormat="1" applyFont="1" applyFill="1" applyAlignment="1">
      <alignment wrapText="1"/>
    </xf>
    <xf numFmtId="164" fontId="6" fillId="4" borderId="0" xfId="0" applyNumberFormat="1" applyFont="1" applyFill="1" applyAlignment="1">
      <alignment wrapText="1"/>
    </xf>
    <xf numFmtId="0" fontId="13" fillId="2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6" fillId="2" borderId="10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6" fillId="4" borderId="2" xfId="0" applyNumberFormat="1" applyFont="1" applyFill="1" applyBorder="1" applyAlignment="1">
      <alignment horizontal="right" vertical="center" wrapText="1"/>
    </xf>
    <xf numFmtId="164" fontId="6" fillId="4" borderId="3" xfId="0" applyNumberFormat="1" applyFont="1" applyFill="1" applyBorder="1" applyAlignment="1">
      <alignment horizontal="right" vertical="center" wrapText="1"/>
    </xf>
    <xf numFmtId="164" fontId="6" fillId="4" borderId="4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164" fontId="7" fillId="4" borderId="2" xfId="0" applyNumberFormat="1" applyFont="1" applyFill="1" applyBorder="1" applyAlignment="1">
      <alignment horizontal="right" vertical="center" wrapText="1"/>
    </xf>
    <xf numFmtId="164" fontId="7" fillId="4" borderId="3" xfId="0" applyNumberFormat="1" applyFont="1" applyFill="1" applyBorder="1" applyAlignment="1">
      <alignment horizontal="right" vertical="center" wrapText="1"/>
    </xf>
    <xf numFmtId="164" fontId="7" fillId="4" borderId="4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9"/>
  <sheetViews>
    <sheetView showGridLines="0" tabSelected="1" view="pageBreakPreview" topLeftCell="A261" zoomScale="130" zoomScaleNormal="130" zoomScaleSheetLayoutView="130" workbookViewId="0">
      <selection activeCell="B271" sqref="B271"/>
    </sheetView>
  </sheetViews>
  <sheetFormatPr baseColWidth="10" defaultRowHeight="13.5"/>
  <cols>
    <col min="1" max="1" width="8.5703125" style="28" customWidth="1"/>
    <col min="2" max="2" width="65" style="1" customWidth="1"/>
    <col min="3" max="3" width="10.28515625" style="1" customWidth="1"/>
    <col min="4" max="4" width="14.85546875" style="1" customWidth="1"/>
    <col min="5" max="5" width="22.140625" style="1" customWidth="1"/>
    <col min="6" max="6" width="22.28515625" style="4" customWidth="1"/>
    <col min="7" max="7" width="24.28515625" style="1" hidden="1" customWidth="1"/>
    <col min="8" max="8" width="16.5703125" style="66" customWidth="1"/>
    <col min="9" max="9" width="24" style="1" customWidth="1"/>
    <col min="10" max="10" width="14.28515625" style="1" customWidth="1"/>
    <col min="11" max="16384" width="11.42578125" style="1"/>
  </cols>
  <sheetData>
    <row r="1" spans="1:10">
      <c r="A1" s="85" t="s">
        <v>282</v>
      </c>
      <c r="B1" s="85"/>
    </row>
    <row r="2" spans="1:10">
      <c r="A2" s="85" t="s">
        <v>283</v>
      </c>
      <c r="B2" s="85"/>
    </row>
    <row r="3" spans="1:10">
      <c r="A3" s="85" t="s">
        <v>284</v>
      </c>
      <c r="B3" s="85"/>
    </row>
    <row r="4" spans="1:10">
      <c r="A4" s="85" t="s">
        <v>285</v>
      </c>
      <c r="B4" s="85"/>
    </row>
    <row r="5" spans="1:10" customFormat="1" ht="22.5" customHeight="1">
      <c r="A5" s="84" t="s">
        <v>288</v>
      </c>
      <c r="B5" s="84"/>
      <c r="C5" s="84"/>
      <c r="D5" s="84"/>
      <c r="E5" s="84"/>
      <c r="F5" s="84"/>
      <c r="H5" s="61"/>
    </row>
    <row r="6" spans="1:10" customFormat="1" ht="15">
      <c r="A6" s="84" t="s">
        <v>287</v>
      </c>
      <c r="B6" s="84"/>
      <c r="C6" s="84"/>
      <c r="D6" s="84"/>
      <c r="E6" s="84"/>
      <c r="F6" s="84"/>
      <c r="H6" s="61"/>
    </row>
    <row r="7" spans="1:10" s="28" customFormat="1" ht="43.5" customHeight="1">
      <c r="A7" s="86" t="s">
        <v>239</v>
      </c>
      <c r="B7" s="86"/>
      <c r="C7" s="86"/>
      <c r="D7" s="86"/>
      <c r="E7" s="86"/>
      <c r="F7" s="86"/>
      <c r="G7" s="46">
        <f>F269</f>
        <v>10080000</v>
      </c>
      <c r="H7" s="55"/>
    </row>
    <row r="8" spans="1:10" s="45" customFormat="1" ht="26.25" customHeight="1">
      <c r="A8" s="87" t="s">
        <v>234</v>
      </c>
      <c r="B8" s="87" t="s">
        <v>0</v>
      </c>
      <c r="C8" s="87" t="s">
        <v>29</v>
      </c>
      <c r="D8" s="87" t="s">
        <v>1</v>
      </c>
      <c r="E8" s="87" t="s">
        <v>235</v>
      </c>
      <c r="F8" s="87" t="s">
        <v>236</v>
      </c>
      <c r="H8" s="58"/>
    </row>
    <row r="9" spans="1:10" s="37" customFormat="1" ht="24" customHeight="1">
      <c r="A9" s="88"/>
      <c r="B9" s="88"/>
      <c r="C9" s="88"/>
      <c r="D9" s="88"/>
      <c r="E9" s="88"/>
      <c r="F9" s="88"/>
      <c r="H9" s="58"/>
    </row>
    <row r="10" spans="1:10" s="37" customFormat="1" ht="15.75" customHeight="1">
      <c r="A10" s="36"/>
      <c r="B10" s="92" t="s">
        <v>30</v>
      </c>
      <c r="C10" s="93"/>
      <c r="D10" s="93"/>
      <c r="E10" s="93"/>
      <c r="F10" s="94"/>
      <c r="H10" s="58"/>
    </row>
    <row r="11" spans="1:10" s="28" customFormat="1" ht="17.25" customHeight="1">
      <c r="A11" s="27"/>
      <c r="B11" s="89" t="s">
        <v>35</v>
      </c>
      <c r="C11" s="90"/>
      <c r="D11" s="90"/>
      <c r="E11" s="90"/>
      <c r="F11" s="91"/>
      <c r="H11" s="55"/>
    </row>
    <row r="12" spans="1:10" s="2" customFormat="1" ht="14.25">
      <c r="A12" s="8"/>
      <c r="B12" s="95" t="s">
        <v>32</v>
      </c>
      <c r="C12" s="96"/>
      <c r="D12" s="96"/>
      <c r="E12" s="96"/>
      <c r="F12" s="97"/>
      <c r="H12" s="62"/>
    </row>
    <row r="13" spans="1:10" s="2" customFormat="1" ht="36" customHeight="1">
      <c r="A13" s="8">
        <f t="shared" ref="A13:A19" si="0">+A12+1</f>
        <v>1</v>
      </c>
      <c r="B13" s="6" t="s">
        <v>103</v>
      </c>
      <c r="C13" s="47" t="s">
        <v>237</v>
      </c>
      <c r="D13" s="48">
        <v>2100</v>
      </c>
      <c r="E13" s="48"/>
      <c r="F13" s="48"/>
      <c r="H13" s="62"/>
      <c r="J13" s="72"/>
    </row>
    <row r="14" spans="1:10" s="2" customFormat="1" ht="27">
      <c r="A14" s="8">
        <f t="shared" si="0"/>
        <v>2</v>
      </c>
      <c r="B14" s="6" t="s">
        <v>104</v>
      </c>
      <c r="C14" s="47" t="s">
        <v>237</v>
      </c>
      <c r="D14" s="48">
        <v>400</v>
      </c>
      <c r="E14" s="48"/>
      <c r="F14" s="48"/>
      <c r="H14" s="62"/>
      <c r="I14" s="15"/>
      <c r="J14" s="72"/>
    </row>
    <row r="15" spans="1:10" s="2" customFormat="1" ht="15.75">
      <c r="A15" s="8">
        <f t="shared" si="0"/>
        <v>3</v>
      </c>
      <c r="B15" s="6" t="s">
        <v>31</v>
      </c>
      <c r="C15" s="47" t="s">
        <v>237</v>
      </c>
      <c r="D15" s="48">
        <v>180</v>
      </c>
      <c r="E15" s="48"/>
      <c r="F15" s="48"/>
      <c r="H15" s="62"/>
      <c r="I15" s="15"/>
      <c r="J15" s="72"/>
    </row>
    <row r="16" spans="1:10" s="2" customFormat="1" ht="14.25">
      <c r="A16" s="8"/>
      <c r="B16" s="89" t="s">
        <v>3</v>
      </c>
      <c r="C16" s="90"/>
      <c r="D16" s="90"/>
      <c r="E16" s="90"/>
      <c r="F16" s="91"/>
      <c r="H16" s="62"/>
      <c r="I16" s="15"/>
      <c r="J16" s="72"/>
    </row>
    <row r="17" spans="1:12" s="2" customFormat="1" ht="15.75">
      <c r="A17" s="8">
        <v>4</v>
      </c>
      <c r="B17" s="6" t="s">
        <v>4</v>
      </c>
      <c r="C17" s="47" t="s">
        <v>237</v>
      </c>
      <c r="D17" s="48">
        <v>100</v>
      </c>
      <c r="E17" s="48"/>
      <c r="F17" s="48"/>
      <c r="H17" s="62"/>
      <c r="I17" s="15"/>
      <c r="J17" s="72"/>
    </row>
    <row r="18" spans="1:12" s="2" customFormat="1" ht="15.75">
      <c r="A18" s="8">
        <f t="shared" si="0"/>
        <v>5</v>
      </c>
      <c r="B18" s="6" t="s">
        <v>33</v>
      </c>
      <c r="C18" s="47" t="s">
        <v>237</v>
      </c>
      <c r="D18" s="48">
        <v>45</v>
      </c>
      <c r="E18" s="48"/>
      <c r="F18" s="48"/>
      <c r="H18" s="62"/>
      <c r="I18" s="15"/>
      <c r="J18" s="72"/>
    </row>
    <row r="19" spans="1:12" s="2" customFormat="1" ht="15">
      <c r="A19" s="8">
        <f t="shared" si="0"/>
        <v>6</v>
      </c>
      <c r="B19" s="6" t="s">
        <v>22</v>
      </c>
      <c r="C19" s="8" t="s">
        <v>238</v>
      </c>
      <c r="D19" s="48">
        <v>120</v>
      </c>
      <c r="E19" s="48"/>
      <c r="F19" s="48"/>
      <c r="H19" s="62"/>
      <c r="I19" s="15"/>
      <c r="J19" s="72"/>
    </row>
    <row r="20" spans="1:12" s="2" customFormat="1" ht="15.75">
      <c r="A20" s="8">
        <f>+A19+1</f>
        <v>7</v>
      </c>
      <c r="B20" s="6" t="s">
        <v>107</v>
      </c>
      <c r="C20" s="49" t="s">
        <v>237</v>
      </c>
      <c r="D20" s="48">
        <v>100</v>
      </c>
      <c r="E20" s="48"/>
      <c r="F20" s="48"/>
      <c r="H20" s="62"/>
      <c r="I20" s="15"/>
      <c r="J20" s="72"/>
    </row>
    <row r="21" spans="1:12" s="2" customFormat="1" ht="14.25">
      <c r="A21" s="8"/>
      <c r="B21" s="31" t="s">
        <v>5</v>
      </c>
      <c r="C21" s="32"/>
      <c r="D21" s="32"/>
      <c r="E21" s="32"/>
      <c r="F21" s="33"/>
      <c r="H21" s="62"/>
      <c r="I21" s="15"/>
      <c r="J21" s="72"/>
    </row>
    <row r="22" spans="1:12" s="15" customFormat="1" ht="27" customHeight="1">
      <c r="A22" s="8">
        <f>+A20+1</f>
        <v>8</v>
      </c>
      <c r="B22" s="6" t="s">
        <v>248</v>
      </c>
      <c r="C22" s="47" t="s">
        <v>237</v>
      </c>
      <c r="D22" s="48">
        <v>360</v>
      </c>
      <c r="E22" s="48"/>
      <c r="F22" s="48"/>
      <c r="G22" s="57"/>
      <c r="H22" s="59"/>
      <c r="J22" s="72"/>
    </row>
    <row r="23" spans="1:12" s="15" customFormat="1" ht="27">
      <c r="A23" s="8">
        <f>+A22+1</f>
        <v>9</v>
      </c>
      <c r="B23" s="6" t="s">
        <v>249</v>
      </c>
      <c r="C23" s="47" t="s">
        <v>237</v>
      </c>
      <c r="D23" s="48">
        <v>200</v>
      </c>
      <c r="E23" s="48"/>
      <c r="F23" s="48"/>
      <c r="G23" s="57"/>
      <c r="H23" s="59"/>
      <c r="J23" s="72"/>
    </row>
    <row r="24" spans="1:12" s="15" customFormat="1" ht="27" customHeight="1">
      <c r="A24" s="8">
        <f>+A23+1</f>
        <v>10</v>
      </c>
      <c r="B24" s="6" t="s">
        <v>241</v>
      </c>
      <c r="C24" s="47" t="s">
        <v>250</v>
      </c>
      <c r="D24" s="48">
        <v>40000</v>
      </c>
      <c r="E24" s="48"/>
      <c r="F24" s="48"/>
      <c r="G24" s="57"/>
      <c r="H24" s="63"/>
      <c r="J24" s="72"/>
    </row>
    <row r="25" spans="1:12" s="15" customFormat="1" ht="27">
      <c r="A25" s="8">
        <f>+A24+1</f>
        <v>11</v>
      </c>
      <c r="B25" s="6" t="s">
        <v>251</v>
      </c>
      <c r="C25" s="47" t="s">
        <v>250</v>
      </c>
      <c r="D25" s="48">
        <v>25000</v>
      </c>
      <c r="E25" s="48"/>
      <c r="F25" s="48"/>
      <c r="G25" s="57"/>
      <c r="H25" s="63"/>
      <c r="J25" s="72"/>
      <c r="L25" s="71"/>
    </row>
    <row r="26" spans="1:12" s="2" customFormat="1" ht="15">
      <c r="A26" s="8">
        <f>+A25+1</f>
        <v>12</v>
      </c>
      <c r="B26" s="6" t="s">
        <v>193</v>
      </c>
      <c r="C26" s="8" t="s">
        <v>238</v>
      </c>
      <c r="D26" s="48">
        <v>650</v>
      </c>
      <c r="E26" s="48"/>
      <c r="F26" s="48"/>
      <c r="G26" s="13"/>
      <c r="H26" s="62"/>
      <c r="I26" s="15"/>
      <c r="J26" s="72"/>
    </row>
    <row r="27" spans="1:12" s="2" customFormat="1" ht="14.25">
      <c r="A27" s="8"/>
      <c r="B27" s="89" t="s">
        <v>6</v>
      </c>
      <c r="C27" s="90"/>
      <c r="D27" s="90"/>
      <c r="E27" s="90"/>
      <c r="F27" s="91"/>
      <c r="H27" s="62"/>
      <c r="I27" s="15"/>
      <c r="J27" s="72"/>
    </row>
    <row r="28" spans="1:12" s="2" customFormat="1" ht="14.25">
      <c r="A28" s="8">
        <f>+A26+1</f>
        <v>13</v>
      </c>
      <c r="B28" s="6" t="s">
        <v>194</v>
      </c>
      <c r="C28" s="8" t="s">
        <v>7</v>
      </c>
      <c r="D28" s="48">
        <v>180</v>
      </c>
      <c r="E28" s="48"/>
      <c r="F28" s="48"/>
      <c r="H28" s="62"/>
      <c r="I28" s="15"/>
      <c r="J28" s="72"/>
    </row>
    <row r="29" spans="1:12" s="2" customFormat="1" ht="14.25">
      <c r="A29" s="8">
        <f>+A28+1</f>
        <v>14</v>
      </c>
      <c r="B29" s="6" t="s">
        <v>195</v>
      </c>
      <c r="C29" s="8" t="s">
        <v>7</v>
      </c>
      <c r="D29" s="48">
        <v>70</v>
      </c>
      <c r="E29" s="48"/>
      <c r="F29" s="48"/>
      <c r="H29" s="62"/>
      <c r="I29" s="15"/>
      <c r="J29" s="72"/>
    </row>
    <row r="30" spans="1:12" s="2" customFormat="1" ht="14.25">
      <c r="A30" s="8"/>
      <c r="B30" s="89" t="s">
        <v>9</v>
      </c>
      <c r="C30" s="90"/>
      <c r="D30" s="90"/>
      <c r="E30" s="90"/>
      <c r="F30" s="91"/>
      <c r="H30" s="62"/>
      <c r="I30" s="15"/>
      <c r="J30" s="72"/>
    </row>
    <row r="31" spans="1:12" s="2" customFormat="1" ht="14.25">
      <c r="A31" s="8">
        <f>+A29+1</f>
        <v>15</v>
      </c>
      <c r="B31" s="6" t="s">
        <v>178</v>
      </c>
      <c r="C31" s="8" t="s">
        <v>2</v>
      </c>
      <c r="D31" s="48">
        <v>30</v>
      </c>
      <c r="E31" s="48"/>
      <c r="F31" s="48"/>
      <c r="H31" s="62"/>
      <c r="I31" s="15"/>
      <c r="J31" s="72"/>
    </row>
    <row r="32" spans="1:12" s="2" customFormat="1" ht="14.25">
      <c r="A32" s="8">
        <f>+A31+1</f>
        <v>16</v>
      </c>
      <c r="B32" s="6" t="s">
        <v>179</v>
      </c>
      <c r="C32" s="8" t="s">
        <v>2</v>
      </c>
      <c r="D32" s="48">
        <v>15</v>
      </c>
      <c r="E32" s="48"/>
      <c r="F32" s="48"/>
      <c r="H32" s="62"/>
      <c r="I32" s="15"/>
      <c r="J32" s="72"/>
    </row>
    <row r="33" spans="1:10" s="2" customFormat="1" ht="14.25">
      <c r="A33" s="8">
        <f>+A32+1</f>
        <v>17</v>
      </c>
      <c r="B33" s="6" t="s">
        <v>180</v>
      </c>
      <c r="C33" s="8" t="s">
        <v>2</v>
      </c>
      <c r="D33" s="48">
        <v>10</v>
      </c>
      <c r="E33" s="48"/>
      <c r="F33" s="48"/>
      <c r="H33" s="62"/>
      <c r="I33" s="15"/>
      <c r="J33" s="72"/>
    </row>
    <row r="34" spans="1:10" s="2" customFormat="1" ht="14.25">
      <c r="A34" s="8"/>
      <c r="B34" s="89" t="s">
        <v>10</v>
      </c>
      <c r="C34" s="90"/>
      <c r="D34" s="90"/>
      <c r="E34" s="90"/>
      <c r="F34" s="91">
        <f t="shared" ref="F34:F38" si="1">+D34*E34</f>
        <v>0</v>
      </c>
      <c r="H34" s="62"/>
      <c r="I34" s="15"/>
      <c r="J34" s="72"/>
    </row>
    <row r="35" spans="1:10" s="2" customFormat="1" ht="14.25">
      <c r="A35" s="8">
        <f>+A33+1</f>
        <v>18</v>
      </c>
      <c r="B35" s="6" t="s">
        <v>180</v>
      </c>
      <c r="C35" s="8" t="s">
        <v>2</v>
      </c>
      <c r="D35" s="48">
        <v>10</v>
      </c>
      <c r="E35" s="48"/>
      <c r="F35" s="48"/>
      <c r="H35" s="62"/>
      <c r="I35" s="15"/>
      <c r="J35" s="72"/>
    </row>
    <row r="36" spans="1:10" s="2" customFormat="1" ht="14.25">
      <c r="A36" s="8">
        <f>+A35+1</f>
        <v>19</v>
      </c>
      <c r="B36" s="6" t="s">
        <v>181</v>
      </c>
      <c r="C36" s="8" t="s">
        <v>2</v>
      </c>
      <c r="D36" s="48">
        <v>8</v>
      </c>
      <c r="E36" s="48"/>
      <c r="F36" s="48"/>
      <c r="H36" s="62"/>
      <c r="I36" s="15"/>
      <c r="J36" s="72"/>
    </row>
    <row r="37" spans="1:10" s="2" customFormat="1" ht="14.25">
      <c r="A37" s="8">
        <f>+A36+1</f>
        <v>20</v>
      </c>
      <c r="B37" s="6" t="s">
        <v>182</v>
      </c>
      <c r="C37" s="8" t="s">
        <v>2</v>
      </c>
      <c r="D37" s="48">
        <v>4</v>
      </c>
      <c r="E37" s="48"/>
      <c r="F37" s="48"/>
      <c r="H37" s="62"/>
      <c r="I37" s="15"/>
      <c r="J37" s="72"/>
    </row>
    <row r="38" spans="1:10" s="2" customFormat="1" ht="14.25">
      <c r="A38" s="8"/>
      <c r="B38" s="89" t="s">
        <v>64</v>
      </c>
      <c r="C38" s="90"/>
      <c r="D38" s="90"/>
      <c r="E38" s="90"/>
      <c r="F38" s="91">
        <f t="shared" si="1"/>
        <v>0</v>
      </c>
      <c r="H38" s="62"/>
      <c r="I38" s="15"/>
      <c r="J38" s="72"/>
    </row>
    <row r="39" spans="1:10" s="2" customFormat="1" ht="14.25">
      <c r="A39" s="8">
        <f>+A37+1</f>
        <v>21</v>
      </c>
      <c r="B39" s="6" t="s">
        <v>206</v>
      </c>
      <c r="C39" s="8" t="s">
        <v>7</v>
      </c>
      <c r="D39" s="48">
        <v>90</v>
      </c>
      <c r="E39" s="48"/>
      <c r="F39" s="48"/>
      <c r="H39" s="62"/>
      <c r="I39" s="15"/>
      <c r="J39" s="72"/>
    </row>
    <row r="40" spans="1:10" s="2" customFormat="1" ht="14.25">
      <c r="A40" s="8">
        <f>+A39+1</f>
        <v>22</v>
      </c>
      <c r="B40" s="6" t="s">
        <v>11</v>
      </c>
      <c r="C40" s="8" t="s">
        <v>2</v>
      </c>
      <c r="D40" s="48">
        <v>15</v>
      </c>
      <c r="E40" s="48"/>
      <c r="F40" s="48"/>
      <c r="H40" s="62"/>
      <c r="I40" s="15"/>
      <c r="J40" s="72"/>
    </row>
    <row r="41" spans="1:10" s="2" customFormat="1" ht="15.75" customHeight="1">
      <c r="A41" s="8">
        <f>+A40+1</f>
        <v>23</v>
      </c>
      <c r="B41" s="6" t="s">
        <v>20</v>
      </c>
      <c r="C41" s="8" t="s">
        <v>2</v>
      </c>
      <c r="D41" s="48">
        <v>6</v>
      </c>
      <c r="E41" s="48"/>
      <c r="F41" s="48"/>
      <c r="H41" s="62"/>
      <c r="I41" s="15"/>
      <c r="J41" s="72"/>
    </row>
    <row r="42" spans="1:10" s="2" customFormat="1" ht="15.75" customHeight="1">
      <c r="A42" s="8"/>
      <c r="B42" s="89" t="s">
        <v>34</v>
      </c>
      <c r="C42" s="90"/>
      <c r="D42" s="90"/>
      <c r="E42" s="90"/>
      <c r="F42" s="91"/>
      <c r="H42" s="62"/>
      <c r="I42" s="15"/>
      <c r="J42" s="72"/>
    </row>
    <row r="43" spans="1:10" s="2" customFormat="1" ht="15.75" customHeight="1">
      <c r="A43" s="8">
        <f>+A41+1</f>
        <v>24</v>
      </c>
      <c r="B43" s="6" t="s">
        <v>27</v>
      </c>
      <c r="C43" s="8" t="s">
        <v>238</v>
      </c>
      <c r="D43" s="48">
        <v>1600</v>
      </c>
      <c r="E43" s="48"/>
      <c r="F43" s="48"/>
      <c r="H43" s="62"/>
      <c r="I43" s="15"/>
      <c r="J43" s="72"/>
    </row>
    <row r="44" spans="1:10" s="2" customFormat="1" ht="15.75" customHeight="1">
      <c r="A44" s="8">
        <f>+A43+1</f>
        <v>25</v>
      </c>
      <c r="B44" s="6" t="s">
        <v>12</v>
      </c>
      <c r="C44" s="8" t="s">
        <v>238</v>
      </c>
      <c r="D44" s="48">
        <v>900</v>
      </c>
      <c r="E44" s="48"/>
      <c r="F44" s="48"/>
      <c r="G44" s="13"/>
      <c r="H44" s="62"/>
      <c r="I44" s="15"/>
      <c r="J44" s="72"/>
    </row>
    <row r="45" spans="1:10" s="2" customFormat="1" ht="15.75" customHeight="1">
      <c r="A45" s="8">
        <f>+A44+1</f>
        <v>26</v>
      </c>
      <c r="B45" s="6" t="s">
        <v>105</v>
      </c>
      <c r="C45" s="8" t="s">
        <v>238</v>
      </c>
      <c r="D45" s="48">
        <v>220</v>
      </c>
      <c r="E45" s="48"/>
      <c r="F45" s="48"/>
      <c r="G45" s="13"/>
      <c r="H45" s="68"/>
      <c r="I45" s="15"/>
      <c r="J45" s="72"/>
    </row>
    <row r="46" spans="1:10" s="2" customFormat="1" ht="14.25">
      <c r="A46" s="8"/>
      <c r="B46" s="89" t="s">
        <v>36</v>
      </c>
      <c r="C46" s="90"/>
      <c r="D46" s="90"/>
      <c r="E46" s="90"/>
      <c r="F46" s="91"/>
      <c r="H46" s="62"/>
      <c r="I46" s="15"/>
      <c r="J46" s="72"/>
    </row>
    <row r="47" spans="1:10" s="15" customFormat="1" ht="15.75">
      <c r="A47" s="8">
        <f>+A45+1</f>
        <v>27</v>
      </c>
      <c r="B47" s="6" t="s">
        <v>240</v>
      </c>
      <c r="C47" s="47" t="s">
        <v>237</v>
      </c>
      <c r="D47" s="48">
        <v>321</v>
      </c>
      <c r="E47" s="48"/>
      <c r="F47" s="48"/>
      <c r="H47" s="59"/>
      <c r="J47" s="72"/>
    </row>
    <row r="48" spans="1:10" s="15" customFormat="1" ht="25.5" customHeight="1">
      <c r="A48" s="8">
        <f>+A47+1</f>
        <v>28</v>
      </c>
      <c r="B48" s="6" t="s">
        <v>252</v>
      </c>
      <c r="C48" s="49" t="s">
        <v>250</v>
      </c>
      <c r="D48" s="48">
        <v>50000</v>
      </c>
      <c r="E48" s="48"/>
      <c r="F48" s="48"/>
      <c r="H48" s="63"/>
      <c r="J48" s="72"/>
    </row>
    <row r="49" spans="1:10" s="2" customFormat="1" ht="14.25">
      <c r="A49" s="8"/>
      <c r="B49" s="89" t="s">
        <v>183</v>
      </c>
      <c r="C49" s="90"/>
      <c r="D49" s="90"/>
      <c r="E49" s="90"/>
      <c r="F49" s="91"/>
      <c r="H49" s="62"/>
      <c r="I49" s="15"/>
      <c r="J49" s="72"/>
    </row>
    <row r="50" spans="1:10" s="2" customFormat="1" ht="15">
      <c r="A50" s="8">
        <f>+A48+1</f>
        <v>29</v>
      </c>
      <c r="B50" s="6" t="s">
        <v>184</v>
      </c>
      <c r="C50" s="8" t="s">
        <v>238</v>
      </c>
      <c r="D50" s="48">
        <v>370</v>
      </c>
      <c r="E50" s="48"/>
      <c r="F50" s="48"/>
      <c r="H50" s="62"/>
      <c r="I50" s="15"/>
      <c r="J50" s="72"/>
    </row>
    <row r="51" spans="1:10" s="2" customFormat="1" ht="15">
      <c r="A51" s="8">
        <f>+A50+1</f>
        <v>30</v>
      </c>
      <c r="B51" s="6" t="s">
        <v>185</v>
      </c>
      <c r="C51" s="8" t="s">
        <v>238</v>
      </c>
      <c r="D51" s="48">
        <v>20</v>
      </c>
      <c r="E51" s="48"/>
      <c r="F51" s="48"/>
      <c r="H51" s="62"/>
      <c r="I51" s="57"/>
      <c r="J51" s="72"/>
    </row>
    <row r="52" spans="1:10" s="2" customFormat="1" ht="14.25">
      <c r="A52" s="8"/>
      <c r="B52" s="89" t="s">
        <v>37</v>
      </c>
      <c r="C52" s="90"/>
      <c r="D52" s="90"/>
      <c r="E52" s="90"/>
      <c r="F52" s="91"/>
      <c r="H52" s="62"/>
      <c r="I52" s="15"/>
      <c r="J52" s="72"/>
    </row>
    <row r="53" spans="1:10" s="2" customFormat="1" ht="15">
      <c r="A53" s="8">
        <f>+A51+1</f>
        <v>31</v>
      </c>
      <c r="B53" s="6" t="s">
        <v>170</v>
      </c>
      <c r="C53" s="8" t="s">
        <v>238</v>
      </c>
      <c r="D53" s="48">
        <v>1350</v>
      </c>
      <c r="E53" s="48"/>
      <c r="F53" s="48"/>
      <c r="G53" s="13"/>
      <c r="H53" s="62"/>
      <c r="I53" s="15"/>
      <c r="J53" s="72"/>
    </row>
    <row r="54" spans="1:10" s="2" customFormat="1" ht="15">
      <c r="A54" s="8">
        <f>+A53+1</f>
        <v>32</v>
      </c>
      <c r="B54" s="6" t="s">
        <v>108</v>
      </c>
      <c r="C54" s="8" t="s">
        <v>238</v>
      </c>
      <c r="D54" s="48">
        <v>250</v>
      </c>
      <c r="E54" s="48"/>
      <c r="F54" s="48"/>
      <c r="G54" s="13"/>
      <c r="H54" s="62"/>
      <c r="I54" s="15"/>
      <c r="J54" s="72"/>
    </row>
    <row r="55" spans="1:10" s="2" customFormat="1" ht="15">
      <c r="A55" s="8">
        <f>+A54+1</f>
        <v>33</v>
      </c>
      <c r="B55" s="6" t="s">
        <v>162</v>
      </c>
      <c r="C55" s="8" t="s">
        <v>238</v>
      </c>
      <c r="D55" s="48">
        <v>300</v>
      </c>
      <c r="E55" s="48"/>
      <c r="F55" s="48"/>
      <c r="G55" s="14"/>
      <c r="H55" s="62"/>
      <c r="I55" s="15"/>
      <c r="J55" s="72"/>
    </row>
    <row r="56" spans="1:10" s="2" customFormat="1" ht="14.25">
      <c r="A56" s="8"/>
      <c r="B56" s="89" t="s">
        <v>41</v>
      </c>
      <c r="C56" s="90"/>
      <c r="D56" s="90"/>
      <c r="E56" s="90"/>
      <c r="F56" s="91"/>
      <c r="H56" s="62"/>
      <c r="I56" s="15"/>
      <c r="J56" s="72"/>
    </row>
    <row r="57" spans="1:10" s="2" customFormat="1" ht="15">
      <c r="A57" s="8">
        <f>+A55+1</f>
        <v>34</v>
      </c>
      <c r="B57" s="11" t="s">
        <v>38</v>
      </c>
      <c r="C57" s="8" t="s">
        <v>238</v>
      </c>
      <c r="D57" s="48">
        <v>3000</v>
      </c>
      <c r="E57" s="48"/>
      <c r="F57" s="48"/>
      <c r="H57" s="62"/>
      <c r="I57" s="15"/>
      <c r="J57" s="72"/>
    </row>
    <row r="58" spans="1:10" s="2" customFormat="1" ht="15">
      <c r="A58" s="8">
        <f t="shared" ref="A58:A63" si="2">+A57+1</f>
        <v>35</v>
      </c>
      <c r="B58" s="11" t="s">
        <v>15</v>
      </c>
      <c r="C58" s="8" t="s">
        <v>238</v>
      </c>
      <c r="D58" s="48">
        <v>500</v>
      </c>
      <c r="E58" s="48"/>
      <c r="F58" s="48"/>
      <c r="H58" s="62"/>
      <c r="I58" s="15"/>
      <c r="J58" s="72"/>
    </row>
    <row r="59" spans="1:10" s="2" customFormat="1" ht="14.25">
      <c r="A59" s="8">
        <f t="shared" si="2"/>
        <v>36</v>
      </c>
      <c r="B59" s="6" t="s">
        <v>39</v>
      </c>
      <c r="C59" s="8" t="s">
        <v>7</v>
      </c>
      <c r="D59" s="48">
        <v>156</v>
      </c>
      <c r="E59" s="48"/>
      <c r="F59" s="48"/>
      <c r="H59" s="62"/>
      <c r="I59" s="15"/>
      <c r="J59" s="72"/>
    </row>
    <row r="60" spans="1:10" s="2" customFormat="1" ht="15">
      <c r="A60" s="8">
        <f t="shared" si="2"/>
        <v>37</v>
      </c>
      <c r="B60" s="6" t="s">
        <v>28</v>
      </c>
      <c r="C60" s="8" t="s">
        <v>238</v>
      </c>
      <c r="D60" s="48">
        <v>10</v>
      </c>
      <c r="E60" s="48"/>
      <c r="F60" s="48"/>
      <c r="H60" s="62"/>
      <c r="I60" s="15"/>
      <c r="J60" s="72"/>
    </row>
    <row r="61" spans="1:10" s="2" customFormat="1" ht="15">
      <c r="A61" s="8">
        <f t="shared" si="2"/>
        <v>38</v>
      </c>
      <c r="B61" s="6" t="s">
        <v>21</v>
      </c>
      <c r="C61" s="8" t="s">
        <v>238</v>
      </c>
      <c r="D61" s="48">
        <v>10</v>
      </c>
      <c r="E61" s="48"/>
      <c r="F61" s="48"/>
      <c r="H61" s="62"/>
      <c r="I61" s="15"/>
      <c r="J61" s="72"/>
    </row>
    <row r="62" spans="1:10" s="15" customFormat="1" ht="14.25">
      <c r="A62" s="8">
        <f t="shared" si="2"/>
        <v>39</v>
      </c>
      <c r="B62" s="6" t="s">
        <v>159</v>
      </c>
      <c r="C62" s="8" t="s">
        <v>133</v>
      </c>
      <c r="D62" s="48">
        <v>1</v>
      </c>
      <c r="E62" s="48"/>
      <c r="F62" s="48"/>
      <c r="G62" s="57"/>
      <c r="H62" s="59"/>
      <c r="J62" s="72"/>
    </row>
    <row r="63" spans="1:10" s="26" customFormat="1" ht="14.25">
      <c r="A63" s="8">
        <f t="shared" si="2"/>
        <v>40</v>
      </c>
      <c r="B63" s="34" t="s">
        <v>202</v>
      </c>
      <c r="C63" s="8" t="s">
        <v>203</v>
      </c>
      <c r="D63" s="48">
        <v>60</v>
      </c>
      <c r="E63" s="48"/>
      <c r="F63" s="48"/>
      <c r="G63" s="13"/>
      <c r="H63" s="64"/>
      <c r="I63" s="15"/>
      <c r="J63" s="72"/>
    </row>
    <row r="64" spans="1:10" s="39" customFormat="1" ht="15" customHeight="1">
      <c r="A64" s="76"/>
      <c r="B64" s="98" t="s">
        <v>40</v>
      </c>
      <c r="C64" s="99"/>
      <c r="D64" s="99"/>
      <c r="E64" s="100"/>
      <c r="F64" s="40"/>
      <c r="G64" s="77"/>
      <c r="H64" s="65"/>
      <c r="I64" s="15"/>
      <c r="J64" s="72"/>
    </row>
    <row r="65" spans="1:10" s="15" customFormat="1" ht="16.5">
      <c r="A65" s="8"/>
      <c r="B65" s="101" t="s">
        <v>47</v>
      </c>
      <c r="C65" s="102"/>
      <c r="D65" s="102"/>
      <c r="E65" s="102"/>
      <c r="F65" s="103"/>
      <c r="H65" s="59"/>
      <c r="J65" s="72"/>
    </row>
    <row r="66" spans="1:10" s="15" customFormat="1" ht="27">
      <c r="A66" s="8">
        <f>+A63+1</f>
        <v>41</v>
      </c>
      <c r="B66" s="6" t="s">
        <v>205</v>
      </c>
      <c r="C66" s="8" t="s">
        <v>238</v>
      </c>
      <c r="D66" s="48">
        <v>1515</v>
      </c>
      <c r="E66" s="48"/>
      <c r="F66" s="48"/>
      <c r="G66" s="57"/>
      <c r="H66" s="59"/>
      <c r="J66" s="72"/>
    </row>
    <row r="67" spans="1:10" s="15" customFormat="1" ht="20.25" customHeight="1">
      <c r="A67" s="8">
        <f>+A66+1</f>
        <v>42</v>
      </c>
      <c r="B67" s="6" t="s">
        <v>121</v>
      </c>
      <c r="C67" s="8" t="s">
        <v>2</v>
      </c>
      <c r="D67" s="48">
        <v>10</v>
      </c>
      <c r="E67" s="48"/>
      <c r="F67" s="48"/>
      <c r="H67" s="59"/>
      <c r="J67" s="72"/>
    </row>
    <row r="68" spans="1:10" s="39" customFormat="1" ht="18" customHeight="1">
      <c r="A68" s="104" t="s">
        <v>278</v>
      </c>
      <c r="B68" s="105"/>
      <c r="C68" s="105"/>
      <c r="D68" s="105"/>
      <c r="E68" s="106"/>
      <c r="F68" s="40"/>
      <c r="G68" s="77"/>
      <c r="H68" s="65"/>
      <c r="I68" s="15"/>
      <c r="J68" s="72"/>
    </row>
    <row r="69" spans="1:10" s="15" customFormat="1" ht="16.5">
      <c r="A69" s="8" t="s">
        <v>14</v>
      </c>
      <c r="B69" s="101" t="s">
        <v>281</v>
      </c>
      <c r="C69" s="102"/>
      <c r="D69" s="102"/>
      <c r="E69" s="102"/>
      <c r="F69" s="103"/>
      <c r="H69" s="59"/>
      <c r="J69" s="72"/>
    </row>
    <row r="70" spans="1:10" s="2" customFormat="1" ht="14.25">
      <c r="A70" s="8"/>
      <c r="B70" s="7" t="s">
        <v>109</v>
      </c>
      <c r="C70" s="9"/>
      <c r="D70" s="10"/>
      <c r="E70" s="10"/>
      <c r="F70" s="10"/>
      <c r="G70" s="15"/>
      <c r="H70" s="62"/>
      <c r="I70" s="15"/>
      <c r="J70" s="72"/>
    </row>
    <row r="71" spans="1:10" s="15" customFormat="1" ht="15">
      <c r="A71" s="8">
        <f>+A67+1</f>
        <v>43</v>
      </c>
      <c r="B71" s="11" t="s">
        <v>171</v>
      </c>
      <c r="C71" s="8" t="s">
        <v>238</v>
      </c>
      <c r="D71" s="48">
        <v>700</v>
      </c>
      <c r="E71" s="48"/>
      <c r="F71" s="48"/>
      <c r="H71" s="59"/>
      <c r="J71" s="72"/>
    </row>
    <row r="72" spans="1:10" s="15" customFormat="1" ht="15">
      <c r="A72" s="8">
        <f>+A71+1</f>
        <v>44</v>
      </c>
      <c r="B72" s="11" t="s">
        <v>172</v>
      </c>
      <c r="C72" s="8" t="s">
        <v>238</v>
      </c>
      <c r="D72" s="48">
        <v>400</v>
      </c>
      <c r="E72" s="48"/>
      <c r="F72" s="48"/>
      <c r="H72" s="59"/>
      <c r="J72" s="72"/>
    </row>
    <row r="73" spans="1:10" s="15" customFormat="1" ht="14.25">
      <c r="A73" s="8">
        <f t="shared" ref="A73:A75" si="3">+A72+1</f>
        <v>45</v>
      </c>
      <c r="B73" s="6" t="s">
        <v>173</v>
      </c>
      <c r="C73" s="8" t="s">
        <v>7</v>
      </c>
      <c r="D73" s="48">
        <v>160</v>
      </c>
      <c r="E73" s="48"/>
      <c r="F73" s="48"/>
      <c r="H73" s="59"/>
      <c r="J73" s="72"/>
    </row>
    <row r="74" spans="1:10" s="15" customFormat="1" ht="22.5" customHeight="1">
      <c r="A74" s="8">
        <f t="shared" si="3"/>
        <v>46</v>
      </c>
      <c r="B74" s="6" t="s">
        <v>220</v>
      </c>
      <c r="C74" s="8" t="s">
        <v>238</v>
      </c>
      <c r="D74" s="48">
        <v>32</v>
      </c>
      <c r="E74" s="48"/>
      <c r="F74" s="48"/>
      <c r="H74" s="59"/>
      <c r="J74" s="72"/>
    </row>
    <row r="75" spans="1:10" s="15" customFormat="1" ht="15">
      <c r="A75" s="8">
        <f t="shared" si="3"/>
        <v>47</v>
      </c>
      <c r="B75" s="11" t="s">
        <v>186</v>
      </c>
      <c r="C75" s="8" t="s">
        <v>238</v>
      </c>
      <c r="D75" s="48">
        <v>550</v>
      </c>
      <c r="E75" s="48"/>
      <c r="F75" s="48"/>
      <c r="H75" s="59"/>
      <c r="J75" s="72"/>
    </row>
    <row r="76" spans="1:10" s="15" customFormat="1" ht="14.25">
      <c r="A76" s="8"/>
      <c r="B76" s="7" t="s">
        <v>110</v>
      </c>
      <c r="C76" s="8"/>
      <c r="D76" s="48"/>
      <c r="E76" s="48"/>
      <c r="F76" s="48"/>
      <c r="H76" s="59"/>
      <c r="J76" s="72"/>
    </row>
    <row r="77" spans="1:10" s="15" customFormat="1" ht="15.75">
      <c r="A77" s="8">
        <f>+A75+1</f>
        <v>48</v>
      </c>
      <c r="B77" s="6" t="s">
        <v>111</v>
      </c>
      <c r="C77" s="8" t="s">
        <v>203</v>
      </c>
      <c r="D77" s="48">
        <v>560</v>
      </c>
      <c r="E77" s="48"/>
      <c r="F77" s="48"/>
      <c r="G77" s="78"/>
      <c r="H77" s="59"/>
      <c r="J77" s="72"/>
    </row>
    <row r="78" spans="1:10" s="15" customFormat="1" ht="12.75" customHeight="1">
      <c r="A78" s="8">
        <f>+A77+1</f>
        <v>49</v>
      </c>
      <c r="B78" s="6" t="s">
        <v>112</v>
      </c>
      <c r="C78" s="8" t="s">
        <v>203</v>
      </c>
      <c r="D78" s="48">
        <v>7</v>
      </c>
      <c r="E78" s="48"/>
      <c r="F78" s="48"/>
      <c r="H78" s="59"/>
      <c r="J78" s="72"/>
    </row>
    <row r="79" spans="1:10" s="39" customFormat="1" ht="18" customHeight="1">
      <c r="A79" s="98" t="s">
        <v>16</v>
      </c>
      <c r="B79" s="99"/>
      <c r="C79" s="99"/>
      <c r="D79" s="99"/>
      <c r="E79" s="100"/>
      <c r="F79" s="40"/>
      <c r="G79" s="41"/>
      <c r="H79" s="65"/>
      <c r="I79" s="15"/>
      <c r="J79" s="72"/>
    </row>
    <row r="80" spans="1:10" s="15" customFormat="1" ht="16.5">
      <c r="A80" s="8" t="s">
        <v>14</v>
      </c>
      <c r="B80" s="101" t="s">
        <v>147</v>
      </c>
      <c r="C80" s="102"/>
      <c r="D80" s="102"/>
      <c r="E80" s="102"/>
      <c r="F80" s="103"/>
      <c r="H80" s="59"/>
      <c r="J80" s="72"/>
    </row>
    <row r="81" spans="1:10" s="15" customFormat="1" ht="15">
      <c r="A81" s="8">
        <f>+A78+1</f>
        <v>50</v>
      </c>
      <c r="B81" s="6" t="s">
        <v>187</v>
      </c>
      <c r="C81" s="8" t="s">
        <v>238</v>
      </c>
      <c r="D81" s="48">
        <v>500</v>
      </c>
      <c r="E81" s="48"/>
      <c r="F81" s="48"/>
      <c r="G81" s="72"/>
      <c r="H81" s="59"/>
      <c r="J81" s="72"/>
    </row>
    <row r="82" spans="1:10" s="15" customFormat="1" ht="15.75">
      <c r="A82" s="8">
        <f>+A81+1</f>
        <v>51</v>
      </c>
      <c r="B82" s="6" t="s">
        <v>196</v>
      </c>
      <c r="C82" s="8" t="s">
        <v>238</v>
      </c>
      <c r="D82" s="48">
        <v>500</v>
      </c>
      <c r="E82" s="48"/>
      <c r="F82" s="48"/>
      <c r="G82" s="78"/>
      <c r="H82" s="59"/>
      <c r="J82" s="72"/>
    </row>
    <row r="83" spans="1:10" s="15" customFormat="1" ht="14.25">
      <c r="A83" s="8">
        <f>+A82+1</f>
        <v>52</v>
      </c>
      <c r="B83" s="6" t="s">
        <v>146</v>
      </c>
      <c r="C83" s="8" t="s">
        <v>7</v>
      </c>
      <c r="D83" s="48">
        <v>240</v>
      </c>
      <c r="E83" s="48"/>
      <c r="F83" s="48"/>
      <c r="G83" s="72"/>
      <c r="H83" s="59"/>
      <c r="J83" s="72"/>
    </row>
    <row r="84" spans="1:10" s="15" customFormat="1" ht="14.25">
      <c r="A84" s="8">
        <f>+A83+1</f>
        <v>53</v>
      </c>
      <c r="B84" s="6" t="s">
        <v>223</v>
      </c>
      <c r="C84" s="8" t="s">
        <v>2</v>
      </c>
      <c r="D84" s="48">
        <v>8</v>
      </c>
      <c r="E84" s="48"/>
      <c r="F84" s="48"/>
      <c r="G84" s="72"/>
      <c r="H84" s="59"/>
      <c r="J84" s="72"/>
    </row>
    <row r="85" spans="1:10" s="39" customFormat="1" ht="15" customHeight="1">
      <c r="A85" s="98" t="s">
        <v>13</v>
      </c>
      <c r="B85" s="99"/>
      <c r="C85" s="99"/>
      <c r="D85" s="99"/>
      <c r="E85" s="100"/>
      <c r="F85" s="40"/>
      <c r="G85" s="79"/>
      <c r="H85" s="65"/>
      <c r="I85" s="15"/>
      <c r="J85" s="72"/>
    </row>
    <row r="86" spans="1:10" s="15" customFormat="1" ht="16.5">
      <c r="A86" s="8"/>
      <c r="B86" s="101" t="s">
        <v>150</v>
      </c>
      <c r="C86" s="102"/>
      <c r="D86" s="102"/>
      <c r="E86" s="102"/>
      <c r="F86" s="103"/>
      <c r="H86" s="59"/>
      <c r="J86" s="72"/>
    </row>
    <row r="87" spans="1:10" s="15" customFormat="1" ht="14.25">
      <c r="A87" s="8"/>
      <c r="B87" s="89" t="s">
        <v>43</v>
      </c>
      <c r="C87" s="90"/>
      <c r="D87" s="90"/>
      <c r="E87" s="90"/>
      <c r="F87" s="91"/>
      <c r="H87" s="59"/>
      <c r="J87" s="72"/>
    </row>
    <row r="88" spans="1:10" s="15" customFormat="1" ht="15">
      <c r="A88" s="8">
        <f>+A84+1</f>
        <v>54</v>
      </c>
      <c r="B88" s="6" t="s">
        <v>113</v>
      </c>
      <c r="C88" s="8" t="s">
        <v>238</v>
      </c>
      <c r="D88" s="48">
        <v>55</v>
      </c>
      <c r="E88" s="48"/>
      <c r="F88" s="50"/>
      <c r="H88" s="59"/>
      <c r="J88" s="72"/>
    </row>
    <row r="89" spans="1:10" s="15" customFormat="1" ht="15">
      <c r="A89" s="8">
        <f>+A88+1</f>
        <v>55</v>
      </c>
      <c r="B89" s="6" t="s">
        <v>114</v>
      </c>
      <c r="C89" s="8" t="s">
        <v>238</v>
      </c>
      <c r="D89" s="48">
        <v>50</v>
      </c>
      <c r="E89" s="48"/>
      <c r="F89" s="50"/>
      <c r="H89" s="59"/>
      <c r="J89" s="72"/>
    </row>
    <row r="90" spans="1:10" s="15" customFormat="1" ht="15">
      <c r="A90" s="8">
        <f>+A89+1</f>
        <v>56</v>
      </c>
      <c r="B90" s="6" t="s">
        <v>246</v>
      </c>
      <c r="C90" s="8" t="s">
        <v>238</v>
      </c>
      <c r="D90" s="48">
        <v>4</v>
      </c>
      <c r="E90" s="48"/>
      <c r="F90" s="50"/>
      <c r="H90" s="59"/>
      <c r="J90" s="72"/>
    </row>
    <row r="91" spans="1:10" s="15" customFormat="1" ht="15">
      <c r="A91" s="8">
        <f>+A90+1</f>
        <v>57</v>
      </c>
      <c r="B91" s="6" t="s">
        <v>115</v>
      </c>
      <c r="C91" s="8" t="s">
        <v>238</v>
      </c>
      <c r="D91" s="48">
        <v>3.6</v>
      </c>
      <c r="E91" s="48"/>
      <c r="F91" s="50"/>
      <c r="H91" s="59"/>
      <c r="J91" s="72"/>
    </row>
    <row r="92" spans="1:10" s="15" customFormat="1" ht="14.25">
      <c r="A92" s="8"/>
      <c r="B92" s="89" t="s">
        <v>44</v>
      </c>
      <c r="C92" s="90"/>
      <c r="D92" s="90"/>
      <c r="E92" s="90"/>
      <c r="F92" s="91"/>
      <c r="G92" s="35"/>
      <c r="H92" s="59"/>
      <c r="J92" s="72"/>
    </row>
    <row r="93" spans="1:10" s="15" customFormat="1" ht="15">
      <c r="A93" s="8">
        <f>+A91+1</f>
        <v>58</v>
      </c>
      <c r="B93" s="6" t="s">
        <v>116</v>
      </c>
      <c r="C93" s="8" t="s">
        <v>238</v>
      </c>
      <c r="D93" s="48">
        <v>75</v>
      </c>
      <c r="E93" s="48"/>
      <c r="F93" s="50"/>
      <c r="H93" s="59"/>
      <c r="J93" s="72"/>
    </row>
    <row r="94" spans="1:10" s="15" customFormat="1" ht="15">
      <c r="A94" s="8">
        <f>+A93+1</f>
        <v>59</v>
      </c>
      <c r="B94" s="6" t="s">
        <v>117</v>
      </c>
      <c r="C94" s="8" t="s">
        <v>238</v>
      </c>
      <c r="D94" s="48">
        <v>90</v>
      </c>
      <c r="E94" s="48"/>
      <c r="F94" s="50"/>
      <c r="H94" s="59"/>
      <c r="J94" s="72"/>
    </row>
    <row r="95" spans="1:10" s="15" customFormat="1" ht="15">
      <c r="A95" s="8">
        <f t="shared" ref="A95:A98" si="4">+A94+1</f>
        <v>60</v>
      </c>
      <c r="B95" s="6" t="s">
        <v>118</v>
      </c>
      <c r="C95" s="8" t="s">
        <v>238</v>
      </c>
      <c r="D95" s="48">
        <v>20</v>
      </c>
      <c r="E95" s="48"/>
      <c r="F95" s="50"/>
      <c r="H95" s="59"/>
      <c r="J95" s="72"/>
    </row>
    <row r="96" spans="1:10" s="15" customFormat="1" ht="14.25">
      <c r="A96" s="8"/>
      <c r="B96" s="89" t="s">
        <v>200</v>
      </c>
      <c r="C96" s="90"/>
      <c r="D96" s="90"/>
      <c r="E96" s="90"/>
      <c r="F96" s="91"/>
      <c r="H96" s="59"/>
      <c r="J96" s="72"/>
    </row>
    <row r="97" spans="1:10" s="15" customFormat="1" ht="15">
      <c r="A97" s="8">
        <f>+A95+1</f>
        <v>61</v>
      </c>
      <c r="B97" s="6" t="s">
        <v>119</v>
      </c>
      <c r="C97" s="8" t="s">
        <v>238</v>
      </c>
      <c r="D97" s="48">
        <v>20</v>
      </c>
      <c r="E97" s="48"/>
      <c r="F97" s="50"/>
      <c r="H97" s="59"/>
      <c r="J97" s="72"/>
    </row>
    <row r="98" spans="1:10" s="15" customFormat="1" ht="14.25">
      <c r="A98" s="8">
        <f t="shared" si="4"/>
        <v>62</v>
      </c>
      <c r="B98" s="6" t="s">
        <v>201</v>
      </c>
      <c r="C98" s="8" t="s">
        <v>8</v>
      </c>
      <c r="D98" s="48">
        <v>1</v>
      </c>
      <c r="E98" s="48"/>
      <c r="F98" s="50"/>
      <c r="H98" s="59"/>
      <c r="J98" s="72"/>
    </row>
    <row r="99" spans="1:10" s="15" customFormat="1" ht="14.25">
      <c r="A99" s="8"/>
      <c r="B99" s="89" t="s">
        <v>45</v>
      </c>
      <c r="C99" s="90"/>
      <c r="D99" s="90"/>
      <c r="E99" s="90"/>
      <c r="F99" s="91"/>
      <c r="H99" s="59"/>
      <c r="J99" s="72"/>
    </row>
    <row r="100" spans="1:10" s="15" customFormat="1" ht="15">
      <c r="A100" s="8">
        <f>+A98+1</f>
        <v>63</v>
      </c>
      <c r="B100" s="6" t="s">
        <v>120</v>
      </c>
      <c r="C100" s="8" t="s">
        <v>238</v>
      </c>
      <c r="D100" s="48">
        <v>11</v>
      </c>
      <c r="E100" s="48"/>
      <c r="F100" s="50"/>
      <c r="H100" s="59"/>
      <c r="J100" s="72"/>
    </row>
    <row r="101" spans="1:10" s="15" customFormat="1" ht="14.25">
      <c r="A101" s="8"/>
      <c r="B101" s="89" t="s">
        <v>188</v>
      </c>
      <c r="C101" s="90"/>
      <c r="D101" s="90"/>
      <c r="E101" s="90"/>
      <c r="F101" s="91"/>
      <c r="H101" s="59"/>
      <c r="J101" s="72"/>
    </row>
    <row r="102" spans="1:10" s="15" customFormat="1" ht="14.25">
      <c r="A102" s="8">
        <f>+A100+1</f>
        <v>64</v>
      </c>
      <c r="B102" s="6" t="s">
        <v>122</v>
      </c>
      <c r="C102" s="8" t="s">
        <v>7</v>
      </c>
      <c r="D102" s="48">
        <v>33</v>
      </c>
      <c r="E102" s="48"/>
      <c r="F102" s="50"/>
      <c r="H102" s="59"/>
      <c r="J102" s="72"/>
    </row>
    <row r="103" spans="1:10" s="15" customFormat="1" ht="14.25">
      <c r="A103" s="8">
        <f>+A102+1</f>
        <v>65</v>
      </c>
      <c r="B103" s="6" t="s">
        <v>189</v>
      </c>
      <c r="C103" s="8" t="s">
        <v>7</v>
      </c>
      <c r="D103" s="48">
        <v>57</v>
      </c>
      <c r="E103" s="48"/>
      <c r="F103" s="50"/>
      <c r="H103" s="59"/>
      <c r="J103" s="72"/>
    </row>
    <row r="104" spans="1:10" s="15" customFormat="1" ht="14.25">
      <c r="A104" s="8">
        <f t="shared" ref="A104:A106" si="5">+A103+1</f>
        <v>66</v>
      </c>
      <c r="B104" s="6" t="s">
        <v>221</v>
      </c>
      <c r="C104" s="8" t="s">
        <v>7</v>
      </c>
      <c r="D104" s="48">
        <v>10</v>
      </c>
      <c r="E104" s="48"/>
      <c r="F104" s="50"/>
      <c r="H104" s="59"/>
      <c r="J104" s="72"/>
    </row>
    <row r="105" spans="1:10" s="15" customFormat="1" ht="14.25">
      <c r="A105" s="8">
        <f t="shared" si="5"/>
        <v>67</v>
      </c>
      <c r="B105" s="6" t="s">
        <v>123</v>
      </c>
      <c r="C105" s="8" t="s">
        <v>7</v>
      </c>
      <c r="D105" s="48">
        <v>3.6</v>
      </c>
      <c r="E105" s="48"/>
      <c r="F105" s="50"/>
      <c r="H105" s="59"/>
      <c r="J105" s="72"/>
    </row>
    <row r="106" spans="1:10" s="2" customFormat="1" ht="15">
      <c r="A106" s="8">
        <f t="shared" si="5"/>
        <v>68</v>
      </c>
      <c r="B106" s="5" t="s">
        <v>199</v>
      </c>
      <c r="C106" s="8" t="s">
        <v>238</v>
      </c>
      <c r="D106" s="48">
        <v>52</v>
      </c>
      <c r="E106" s="48"/>
      <c r="F106" s="50"/>
      <c r="H106" s="62"/>
      <c r="I106" s="15"/>
      <c r="J106" s="72"/>
    </row>
    <row r="107" spans="1:10" s="15" customFormat="1" ht="14.25">
      <c r="A107" s="8"/>
      <c r="B107" s="89" t="s">
        <v>247</v>
      </c>
      <c r="C107" s="90"/>
      <c r="D107" s="90"/>
      <c r="E107" s="90"/>
      <c r="F107" s="91"/>
      <c r="H107" s="59"/>
      <c r="J107" s="72"/>
    </row>
    <row r="108" spans="1:10" s="2" customFormat="1" ht="14.25">
      <c r="A108" s="8">
        <f>+A106+1</f>
        <v>69</v>
      </c>
      <c r="B108" s="5" t="s">
        <v>145</v>
      </c>
      <c r="C108" s="51" t="s">
        <v>7</v>
      </c>
      <c r="D108" s="52">
        <v>82</v>
      </c>
      <c r="E108" s="52"/>
      <c r="F108" s="53"/>
      <c r="H108" s="62"/>
      <c r="I108" s="15"/>
      <c r="J108" s="72"/>
    </row>
    <row r="109" spans="1:10" s="15" customFormat="1" ht="15">
      <c r="A109" s="8">
        <f>+A108+1</f>
        <v>70</v>
      </c>
      <c r="B109" s="5" t="s">
        <v>190</v>
      </c>
      <c r="C109" s="8" t="s">
        <v>238</v>
      </c>
      <c r="D109" s="48">
        <v>32</v>
      </c>
      <c r="E109" s="48"/>
      <c r="F109" s="50"/>
      <c r="H109" s="59"/>
      <c r="J109" s="72"/>
    </row>
    <row r="110" spans="1:10" s="15" customFormat="1" ht="14.25">
      <c r="A110" s="8">
        <f>+A109+1</f>
        <v>71</v>
      </c>
      <c r="B110" s="6" t="s">
        <v>232</v>
      </c>
      <c r="C110" s="8" t="s">
        <v>2</v>
      </c>
      <c r="D110" s="48">
        <v>160</v>
      </c>
      <c r="E110" s="48"/>
      <c r="F110" s="50"/>
      <c r="H110" s="59"/>
      <c r="J110" s="72"/>
    </row>
    <row r="111" spans="1:10" s="39" customFormat="1" ht="18" customHeight="1">
      <c r="A111" s="98" t="s">
        <v>46</v>
      </c>
      <c r="B111" s="99"/>
      <c r="C111" s="99"/>
      <c r="D111" s="99"/>
      <c r="E111" s="100"/>
      <c r="F111" s="40"/>
      <c r="G111" s="80">
        <f>+F111-439690</f>
        <v>-439690</v>
      </c>
      <c r="H111" s="65"/>
      <c r="I111" s="15"/>
      <c r="J111" s="72"/>
    </row>
    <row r="112" spans="1:10" s="15" customFormat="1" ht="16.5">
      <c r="A112" s="8"/>
      <c r="B112" s="101" t="s">
        <v>151</v>
      </c>
      <c r="C112" s="102"/>
      <c r="D112" s="102"/>
      <c r="E112" s="102"/>
      <c r="F112" s="103"/>
      <c r="H112" s="59"/>
      <c r="J112" s="72"/>
    </row>
    <row r="113" spans="1:10" s="15" customFormat="1" ht="14.25">
      <c r="A113" s="8">
        <f>+A110+1</f>
        <v>72</v>
      </c>
      <c r="B113" s="6" t="s">
        <v>253</v>
      </c>
      <c r="C113" s="8" t="s">
        <v>2</v>
      </c>
      <c r="D113" s="48">
        <v>1</v>
      </c>
      <c r="E113" s="48"/>
      <c r="F113" s="48"/>
      <c r="J113" s="72"/>
    </row>
    <row r="114" spans="1:10" s="15" customFormat="1" ht="14.25">
      <c r="A114" s="8">
        <f>+A113+1</f>
        <v>73</v>
      </c>
      <c r="B114" s="6" t="s">
        <v>48</v>
      </c>
      <c r="C114" s="8" t="s">
        <v>2</v>
      </c>
      <c r="D114" s="48">
        <v>1</v>
      </c>
      <c r="E114" s="48"/>
      <c r="F114" s="48"/>
      <c r="J114" s="72"/>
    </row>
    <row r="115" spans="1:10" s="15" customFormat="1" ht="14.25">
      <c r="A115" s="8">
        <f t="shared" ref="A115:A152" si="6">+A114+1</f>
        <v>74</v>
      </c>
      <c r="B115" s="6" t="s">
        <v>49</v>
      </c>
      <c r="C115" s="8" t="s">
        <v>2</v>
      </c>
      <c r="D115" s="48">
        <v>1</v>
      </c>
      <c r="E115" s="48"/>
      <c r="F115" s="48"/>
      <c r="J115" s="72"/>
    </row>
    <row r="116" spans="1:10" s="15" customFormat="1" ht="14.25">
      <c r="A116" s="8">
        <f t="shared" si="6"/>
        <v>75</v>
      </c>
      <c r="B116" s="6" t="s">
        <v>50</v>
      </c>
      <c r="C116" s="8" t="s">
        <v>2</v>
      </c>
      <c r="D116" s="48">
        <v>1</v>
      </c>
      <c r="E116" s="48"/>
      <c r="F116" s="48"/>
      <c r="J116" s="72"/>
    </row>
    <row r="117" spans="1:10" s="15" customFormat="1" ht="14.25">
      <c r="A117" s="8">
        <f t="shared" si="6"/>
        <v>76</v>
      </c>
      <c r="B117" s="6" t="s">
        <v>51</v>
      </c>
      <c r="C117" s="8" t="s">
        <v>2</v>
      </c>
      <c r="D117" s="48">
        <v>1</v>
      </c>
      <c r="E117" s="48"/>
      <c r="F117" s="48"/>
      <c r="J117" s="72"/>
    </row>
    <row r="118" spans="1:10" s="15" customFormat="1" ht="14.25">
      <c r="A118" s="8">
        <f t="shared" si="6"/>
        <v>77</v>
      </c>
      <c r="B118" s="6" t="s">
        <v>198</v>
      </c>
      <c r="C118" s="8" t="s">
        <v>2</v>
      </c>
      <c r="D118" s="48">
        <v>1</v>
      </c>
      <c r="E118" s="48"/>
      <c r="F118" s="48"/>
      <c r="J118" s="72"/>
    </row>
    <row r="119" spans="1:10" s="15" customFormat="1" ht="14.25">
      <c r="A119" s="8">
        <f t="shared" si="6"/>
        <v>78</v>
      </c>
      <c r="B119" s="67" t="s">
        <v>269</v>
      </c>
      <c r="C119" s="8" t="s">
        <v>2</v>
      </c>
      <c r="D119" s="48">
        <v>1</v>
      </c>
      <c r="E119" s="48"/>
      <c r="F119" s="8"/>
      <c r="J119" s="72"/>
    </row>
    <row r="120" spans="1:10" s="15" customFormat="1" ht="14.25">
      <c r="A120" s="8">
        <f t="shared" si="6"/>
        <v>79</v>
      </c>
      <c r="B120" s="67" t="s">
        <v>270</v>
      </c>
      <c r="C120" s="8" t="s">
        <v>2</v>
      </c>
      <c r="D120" s="48">
        <v>1</v>
      </c>
      <c r="E120" s="48"/>
      <c r="F120" s="8"/>
      <c r="J120" s="72"/>
    </row>
    <row r="121" spans="1:10" s="15" customFormat="1" ht="14.25">
      <c r="A121" s="8">
        <f>+A120+1</f>
        <v>80</v>
      </c>
      <c r="B121" s="67" t="s">
        <v>271</v>
      </c>
      <c r="C121" s="8" t="s">
        <v>2</v>
      </c>
      <c r="D121" s="48">
        <v>1</v>
      </c>
      <c r="E121" s="48"/>
      <c r="F121" s="8"/>
      <c r="J121" s="72"/>
    </row>
    <row r="122" spans="1:10" s="15" customFormat="1" ht="14.25">
      <c r="A122" s="8">
        <f t="shared" ref="A122:A124" si="7">+A121+1</f>
        <v>81</v>
      </c>
      <c r="B122" s="67" t="s">
        <v>272</v>
      </c>
      <c r="C122" s="8" t="s">
        <v>2</v>
      </c>
      <c r="D122" s="48">
        <v>1</v>
      </c>
      <c r="E122" s="48"/>
      <c r="F122" s="8"/>
      <c r="J122" s="72"/>
    </row>
    <row r="123" spans="1:10" s="15" customFormat="1" ht="14.25">
      <c r="A123" s="8">
        <f t="shared" si="7"/>
        <v>82</v>
      </c>
      <c r="B123" s="67" t="s">
        <v>273</v>
      </c>
      <c r="C123" s="8" t="s">
        <v>7</v>
      </c>
      <c r="D123" s="48">
        <v>400</v>
      </c>
      <c r="E123" s="48"/>
      <c r="F123" s="48"/>
      <c r="J123" s="72"/>
    </row>
    <row r="124" spans="1:10" s="15" customFormat="1" ht="14.25">
      <c r="A124" s="8">
        <f t="shared" si="7"/>
        <v>83</v>
      </c>
      <c r="B124" s="67" t="s">
        <v>274</v>
      </c>
      <c r="C124" s="8" t="s">
        <v>7</v>
      </c>
      <c r="D124" s="48">
        <v>50</v>
      </c>
      <c r="E124" s="48"/>
      <c r="F124" s="48"/>
      <c r="J124" s="72"/>
    </row>
    <row r="125" spans="1:10" s="15" customFormat="1" ht="14.25">
      <c r="A125" s="8">
        <f t="shared" si="6"/>
        <v>84</v>
      </c>
      <c r="B125" s="67" t="s">
        <v>275</v>
      </c>
      <c r="C125" s="8" t="s">
        <v>7</v>
      </c>
      <c r="D125" s="48">
        <v>50</v>
      </c>
      <c r="E125" s="48"/>
      <c r="F125" s="48"/>
      <c r="J125" s="72"/>
    </row>
    <row r="126" spans="1:10" s="15" customFormat="1" ht="14.25">
      <c r="A126" s="8">
        <f t="shared" si="6"/>
        <v>85</v>
      </c>
      <c r="B126" s="67" t="s">
        <v>276</v>
      </c>
      <c r="C126" s="8" t="s">
        <v>7</v>
      </c>
      <c r="D126" s="48">
        <v>75</v>
      </c>
      <c r="E126" s="48"/>
      <c r="F126" s="48"/>
      <c r="J126" s="72"/>
    </row>
    <row r="127" spans="1:10" s="15" customFormat="1" ht="14.25">
      <c r="A127" s="8">
        <f t="shared" si="6"/>
        <v>86</v>
      </c>
      <c r="B127" s="67" t="s">
        <v>277</v>
      </c>
      <c r="C127" s="8" t="s">
        <v>7</v>
      </c>
      <c r="D127" s="48">
        <v>75</v>
      </c>
      <c r="E127" s="48"/>
      <c r="F127" s="48"/>
      <c r="J127" s="72"/>
    </row>
    <row r="128" spans="1:10" s="15" customFormat="1" ht="14.25">
      <c r="A128" s="8">
        <f t="shared" si="6"/>
        <v>87</v>
      </c>
      <c r="B128" s="6" t="s">
        <v>52</v>
      </c>
      <c r="C128" s="8" t="s">
        <v>2</v>
      </c>
      <c r="D128" s="48">
        <v>8</v>
      </c>
      <c r="E128" s="48"/>
      <c r="F128" s="48"/>
      <c r="H128" s="59"/>
      <c r="J128" s="72"/>
    </row>
    <row r="129" spans="1:10" s="2" customFormat="1" ht="27" customHeight="1">
      <c r="A129" s="8">
        <f t="shared" si="6"/>
        <v>88</v>
      </c>
      <c r="B129" s="6" t="s">
        <v>53</v>
      </c>
      <c r="C129" s="51" t="s">
        <v>2</v>
      </c>
      <c r="D129" s="54">
        <v>11</v>
      </c>
      <c r="E129" s="52"/>
      <c r="F129" s="52"/>
      <c r="H129" s="62"/>
      <c r="I129" s="15"/>
      <c r="J129" s="72"/>
    </row>
    <row r="130" spans="1:10" s="2" customFormat="1" ht="14.25">
      <c r="A130" s="8">
        <f t="shared" si="6"/>
        <v>89</v>
      </c>
      <c r="B130" s="6" t="s">
        <v>54</v>
      </c>
      <c r="C130" s="51" t="s">
        <v>2</v>
      </c>
      <c r="D130" s="54">
        <v>15</v>
      </c>
      <c r="E130" s="52"/>
      <c r="F130" s="52"/>
      <c r="H130" s="62"/>
      <c r="I130" s="15"/>
      <c r="J130" s="72"/>
    </row>
    <row r="131" spans="1:10" s="2" customFormat="1" ht="14.25">
      <c r="A131" s="8">
        <f t="shared" si="6"/>
        <v>90</v>
      </c>
      <c r="B131" s="6" t="s">
        <v>55</v>
      </c>
      <c r="C131" s="51" t="s">
        <v>2</v>
      </c>
      <c r="D131" s="54">
        <v>4</v>
      </c>
      <c r="E131" s="52"/>
      <c r="F131" s="52"/>
      <c r="H131" s="62"/>
      <c r="I131" s="15"/>
      <c r="J131" s="72"/>
    </row>
    <row r="132" spans="1:10" s="2" customFormat="1" ht="14.25">
      <c r="A132" s="8">
        <f t="shared" si="6"/>
        <v>91</v>
      </c>
      <c r="B132" s="6" t="s">
        <v>56</v>
      </c>
      <c r="C132" s="51" t="s">
        <v>2</v>
      </c>
      <c r="D132" s="54">
        <v>6</v>
      </c>
      <c r="E132" s="52"/>
      <c r="F132" s="52"/>
      <c r="H132" s="62"/>
      <c r="I132" s="15"/>
      <c r="J132" s="72"/>
    </row>
    <row r="133" spans="1:10" s="2" customFormat="1" ht="14.25">
      <c r="A133" s="8">
        <f t="shared" si="6"/>
        <v>92</v>
      </c>
      <c r="B133" s="6" t="s">
        <v>57</v>
      </c>
      <c r="C133" s="51" t="s">
        <v>2</v>
      </c>
      <c r="D133" s="54">
        <v>13</v>
      </c>
      <c r="E133" s="52"/>
      <c r="F133" s="52"/>
      <c r="H133" s="62"/>
      <c r="I133" s="15"/>
      <c r="J133" s="72"/>
    </row>
    <row r="134" spans="1:10" s="2" customFormat="1" ht="14.25">
      <c r="A134" s="8">
        <f t="shared" si="6"/>
        <v>93</v>
      </c>
      <c r="B134" s="6" t="s">
        <v>58</v>
      </c>
      <c r="C134" s="51" t="s">
        <v>2</v>
      </c>
      <c r="D134" s="54">
        <v>18</v>
      </c>
      <c r="E134" s="52"/>
      <c r="F134" s="52"/>
      <c r="H134" s="62"/>
      <c r="I134" s="15"/>
      <c r="J134" s="72"/>
    </row>
    <row r="135" spans="1:10" s="2" customFormat="1" ht="14.25">
      <c r="A135" s="8">
        <f t="shared" si="6"/>
        <v>94</v>
      </c>
      <c r="B135" s="6" t="s">
        <v>59</v>
      </c>
      <c r="C135" s="51" t="s">
        <v>2</v>
      </c>
      <c r="D135" s="54">
        <v>3</v>
      </c>
      <c r="E135" s="52"/>
      <c r="F135" s="52"/>
      <c r="H135" s="62"/>
      <c r="I135" s="15"/>
      <c r="J135" s="72"/>
    </row>
    <row r="136" spans="1:10" s="2" customFormat="1" ht="14.25">
      <c r="A136" s="8">
        <f t="shared" si="6"/>
        <v>95</v>
      </c>
      <c r="B136" s="6" t="s">
        <v>60</v>
      </c>
      <c r="C136" s="51" t="s">
        <v>2</v>
      </c>
      <c r="D136" s="54">
        <v>10</v>
      </c>
      <c r="E136" s="52"/>
      <c r="F136" s="52"/>
      <c r="H136" s="62"/>
      <c r="I136" s="15"/>
      <c r="J136" s="72"/>
    </row>
    <row r="137" spans="1:10" s="2" customFormat="1" ht="14.25">
      <c r="A137" s="8">
        <f t="shared" si="6"/>
        <v>96</v>
      </c>
      <c r="B137" s="6" t="s">
        <v>124</v>
      </c>
      <c r="C137" s="51" t="s">
        <v>2</v>
      </c>
      <c r="D137" s="54">
        <v>10</v>
      </c>
      <c r="E137" s="52"/>
      <c r="F137" s="52"/>
      <c r="H137" s="62"/>
      <c r="I137" s="15"/>
      <c r="J137" s="72"/>
    </row>
    <row r="138" spans="1:10" s="2" customFormat="1" ht="14.25">
      <c r="A138" s="8">
        <f t="shared" si="6"/>
        <v>97</v>
      </c>
      <c r="B138" s="6" t="s">
        <v>125</v>
      </c>
      <c r="C138" s="51" t="s">
        <v>2</v>
      </c>
      <c r="D138" s="54">
        <v>10</v>
      </c>
      <c r="E138" s="52"/>
      <c r="F138" s="52"/>
      <c r="H138" s="62"/>
      <c r="I138" s="15"/>
      <c r="J138" s="72"/>
    </row>
    <row r="139" spans="1:10" s="2" customFormat="1" ht="14.25">
      <c r="A139" s="8">
        <f t="shared" si="6"/>
        <v>98</v>
      </c>
      <c r="B139" s="6" t="s">
        <v>126</v>
      </c>
      <c r="C139" s="51" t="s">
        <v>2</v>
      </c>
      <c r="D139" s="54">
        <v>12</v>
      </c>
      <c r="E139" s="52"/>
      <c r="F139" s="52"/>
      <c r="H139" s="62"/>
      <c r="I139" s="15"/>
      <c r="J139" s="72"/>
    </row>
    <row r="140" spans="1:10" s="2" customFormat="1" ht="14.25">
      <c r="A140" s="8">
        <f t="shared" si="6"/>
        <v>99</v>
      </c>
      <c r="B140" s="6" t="s">
        <v>127</v>
      </c>
      <c r="C140" s="51" t="s">
        <v>2</v>
      </c>
      <c r="D140" s="54">
        <v>60</v>
      </c>
      <c r="E140" s="52"/>
      <c r="F140" s="52"/>
      <c r="H140" s="62"/>
      <c r="I140" s="15"/>
      <c r="J140" s="72"/>
    </row>
    <row r="141" spans="1:10" s="2" customFormat="1" ht="14.25">
      <c r="A141" s="8">
        <f t="shared" si="6"/>
        <v>100</v>
      </c>
      <c r="B141" s="6" t="s">
        <v>128</v>
      </c>
      <c r="C141" s="51" t="s">
        <v>2</v>
      </c>
      <c r="D141" s="54">
        <v>17</v>
      </c>
      <c r="E141" s="52"/>
      <c r="F141" s="52"/>
      <c r="H141" s="62"/>
      <c r="I141" s="15"/>
      <c r="J141" s="72"/>
    </row>
    <row r="142" spans="1:10" s="2" customFormat="1" ht="14.25">
      <c r="A142" s="8">
        <f t="shared" si="6"/>
        <v>101</v>
      </c>
      <c r="B142" s="6" t="s">
        <v>129</v>
      </c>
      <c r="C142" s="51" t="s">
        <v>2</v>
      </c>
      <c r="D142" s="54">
        <v>8</v>
      </c>
      <c r="E142" s="52"/>
      <c r="F142" s="52"/>
      <c r="H142" s="62"/>
      <c r="I142" s="15"/>
      <c r="J142" s="72"/>
    </row>
    <row r="143" spans="1:10" s="2" customFormat="1" ht="27">
      <c r="A143" s="8">
        <f t="shared" si="6"/>
        <v>102</v>
      </c>
      <c r="B143" s="6" t="s">
        <v>130</v>
      </c>
      <c r="C143" s="51" t="s">
        <v>2</v>
      </c>
      <c r="D143" s="54">
        <v>4</v>
      </c>
      <c r="E143" s="52"/>
      <c r="F143" s="52"/>
      <c r="H143" s="62"/>
      <c r="I143" s="15"/>
      <c r="J143" s="72"/>
    </row>
    <row r="144" spans="1:10" s="2" customFormat="1" ht="14.25">
      <c r="A144" s="8">
        <f t="shared" si="6"/>
        <v>103</v>
      </c>
      <c r="B144" s="6" t="s">
        <v>131</v>
      </c>
      <c r="C144" s="51" t="s">
        <v>2</v>
      </c>
      <c r="D144" s="54">
        <v>8</v>
      </c>
      <c r="E144" s="52"/>
      <c r="F144" s="52"/>
      <c r="H144" s="62"/>
      <c r="I144" s="15"/>
      <c r="J144" s="72"/>
    </row>
    <row r="145" spans="1:10" s="2" customFormat="1" ht="14.25">
      <c r="A145" s="8"/>
      <c r="B145" s="7" t="s">
        <v>138</v>
      </c>
      <c r="C145" s="51"/>
      <c r="D145" s="54"/>
      <c r="E145" s="52"/>
      <c r="F145" s="52"/>
      <c r="H145" s="62"/>
      <c r="I145" s="15"/>
      <c r="J145" s="72"/>
    </row>
    <row r="146" spans="1:10" s="2" customFormat="1" ht="14.25">
      <c r="A146" s="8">
        <f>+A144+1</f>
        <v>104</v>
      </c>
      <c r="B146" s="6" t="s">
        <v>132</v>
      </c>
      <c r="C146" s="51" t="s">
        <v>133</v>
      </c>
      <c r="D146" s="54">
        <v>1</v>
      </c>
      <c r="E146" s="52"/>
      <c r="F146" s="52"/>
      <c r="H146" s="62"/>
      <c r="I146" s="15"/>
      <c r="J146" s="72"/>
    </row>
    <row r="147" spans="1:10" s="2" customFormat="1" ht="14.25">
      <c r="A147" s="8">
        <f t="shared" si="6"/>
        <v>105</v>
      </c>
      <c r="B147" s="6" t="s">
        <v>134</v>
      </c>
      <c r="C147" s="51" t="s">
        <v>2</v>
      </c>
      <c r="D147" s="54">
        <v>4</v>
      </c>
      <c r="E147" s="52"/>
      <c r="F147" s="52"/>
      <c r="H147" s="62"/>
      <c r="I147" s="15"/>
      <c r="J147" s="72"/>
    </row>
    <row r="148" spans="1:10" s="2" customFormat="1" ht="14.25">
      <c r="A148" s="8">
        <f t="shared" si="6"/>
        <v>106</v>
      </c>
      <c r="B148" s="6" t="s">
        <v>135</v>
      </c>
      <c r="C148" s="51" t="s">
        <v>2</v>
      </c>
      <c r="D148" s="54">
        <v>4</v>
      </c>
      <c r="E148" s="52"/>
      <c r="F148" s="52"/>
      <c r="H148" s="62"/>
      <c r="I148" s="15"/>
      <c r="J148" s="72"/>
    </row>
    <row r="149" spans="1:10" s="2" customFormat="1" ht="14.25">
      <c r="A149" s="8"/>
      <c r="B149" s="7" t="s">
        <v>139</v>
      </c>
      <c r="C149" s="51"/>
      <c r="D149" s="54"/>
      <c r="E149" s="52"/>
      <c r="F149" s="52"/>
      <c r="H149" s="62"/>
      <c r="I149" s="15"/>
      <c r="J149" s="72"/>
    </row>
    <row r="150" spans="1:10" s="15" customFormat="1" ht="14.25">
      <c r="A150" s="8">
        <f>+A148+1</f>
        <v>107</v>
      </c>
      <c r="B150" s="6" t="s">
        <v>136</v>
      </c>
      <c r="C150" s="8" t="s">
        <v>2</v>
      </c>
      <c r="D150" s="48">
        <v>10</v>
      </c>
      <c r="E150" s="48"/>
      <c r="F150" s="48"/>
      <c r="H150" s="59"/>
      <c r="J150" s="72"/>
    </row>
    <row r="151" spans="1:10" s="15" customFormat="1" ht="14.25">
      <c r="A151" s="8">
        <f t="shared" si="6"/>
        <v>108</v>
      </c>
      <c r="B151" s="6" t="s">
        <v>137</v>
      </c>
      <c r="C151" s="8" t="s">
        <v>2</v>
      </c>
      <c r="D151" s="48">
        <v>10</v>
      </c>
      <c r="E151" s="48"/>
      <c r="F151" s="48"/>
      <c r="H151" s="59"/>
      <c r="J151" s="72"/>
    </row>
    <row r="152" spans="1:10" s="15" customFormat="1" ht="14.25">
      <c r="A152" s="8">
        <f t="shared" si="6"/>
        <v>109</v>
      </c>
      <c r="B152" s="6" t="s">
        <v>66</v>
      </c>
      <c r="C152" s="8" t="s">
        <v>8</v>
      </c>
      <c r="D152" s="48">
        <v>1</v>
      </c>
      <c r="E152" s="48"/>
      <c r="F152" s="48"/>
      <c r="H152" s="73"/>
      <c r="J152" s="72"/>
    </row>
    <row r="153" spans="1:10" s="39" customFormat="1" ht="17.25" customHeight="1">
      <c r="A153" s="98" t="s">
        <v>65</v>
      </c>
      <c r="B153" s="99"/>
      <c r="C153" s="99"/>
      <c r="D153" s="99"/>
      <c r="E153" s="100"/>
      <c r="F153" s="40"/>
      <c r="G153" s="81">
        <f>+F153-265570</f>
        <v>-265570</v>
      </c>
      <c r="H153" s="65"/>
      <c r="I153" s="15"/>
      <c r="J153" s="72"/>
    </row>
    <row r="154" spans="1:10" s="15" customFormat="1" ht="16.5">
      <c r="A154" s="8"/>
      <c r="B154" s="101" t="s">
        <v>152</v>
      </c>
      <c r="C154" s="102"/>
      <c r="D154" s="102"/>
      <c r="E154" s="102"/>
      <c r="F154" s="103"/>
      <c r="H154" s="59"/>
      <c r="J154" s="72"/>
    </row>
    <row r="155" spans="1:10" s="2" customFormat="1" ht="14.25">
      <c r="A155" s="8"/>
      <c r="B155" s="7" t="s">
        <v>68</v>
      </c>
      <c r="C155" s="107"/>
      <c r="D155" s="108"/>
      <c r="E155" s="108"/>
      <c r="F155" s="109"/>
      <c r="H155" s="62"/>
      <c r="I155" s="15"/>
      <c r="J155" s="72"/>
    </row>
    <row r="156" spans="1:10" s="2" customFormat="1" ht="14.25">
      <c r="A156" s="8">
        <f>+A152+1</f>
        <v>110</v>
      </c>
      <c r="B156" s="6" t="s">
        <v>254</v>
      </c>
      <c r="C156" s="51" t="s">
        <v>67</v>
      </c>
      <c r="D156" s="54">
        <v>30</v>
      </c>
      <c r="E156" s="52"/>
      <c r="F156" s="52"/>
      <c r="H156" s="62"/>
      <c r="I156" s="15"/>
      <c r="J156" s="72"/>
    </row>
    <row r="157" spans="1:10" s="2" customFormat="1" ht="14.25">
      <c r="A157" s="8">
        <f>+A156+1</f>
        <v>111</v>
      </c>
      <c r="B157" s="6" t="s">
        <v>255</v>
      </c>
      <c r="C157" s="51" t="s">
        <v>67</v>
      </c>
      <c r="D157" s="54">
        <v>20</v>
      </c>
      <c r="E157" s="52"/>
      <c r="F157" s="52"/>
      <c r="H157" s="62"/>
      <c r="I157" s="15"/>
      <c r="J157" s="72"/>
    </row>
    <row r="158" spans="1:10" s="2" customFormat="1" ht="14.25">
      <c r="A158" s="8">
        <f>+A157+1</f>
        <v>112</v>
      </c>
      <c r="B158" s="6" t="s">
        <v>256</v>
      </c>
      <c r="C158" s="51" t="s">
        <v>67</v>
      </c>
      <c r="D158" s="54">
        <v>20</v>
      </c>
      <c r="E158" s="52"/>
      <c r="F158" s="52"/>
      <c r="H158" s="62"/>
      <c r="I158" s="15"/>
      <c r="J158" s="72"/>
    </row>
    <row r="159" spans="1:10" s="2" customFormat="1" ht="14.25">
      <c r="A159" s="8">
        <f>+A158+1</f>
        <v>113</v>
      </c>
      <c r="B159" s="6" t="s">
        <v>257</v>
      </c>
      <c r="C159" s="51" t="s">
        <v>67</v>
      </c>
      <c r="D159" s="54">
        <v>40</v>
      </c>
      <c r="E159" s="52"/>
      <c r="F159" s="52"/>
      <c r="H159" s="62"/>
      <c r="I159" s="15"/>
      <c r="J159" s="72"/>
    </row>
    <row r="160" spans="1:10" s="2" customFormat="1" ht="14.25">
      <c r="A160" s="8">
        <f>+A159+1</f>
        <v>114</v>
      </c>
      <c r="B160" s="6" t="s">
        <v>258</v>
      </c>
      <c r="C160" s="51" t="s">
        <v>67</v>
      </c>
      <c r="D160" s="54">
        <v>50</v>
      </c>
      <c r="E160" s="52"/>
      <c r="F160" s="52"/>
      <c r="H160" s="62"/>
      <c r="I160" s="15"/>
      <c r="J160" s="72"/>
    </row>
    <row r="161" spans="1:10" s="2" customFormat="1" ht="14.25">
      <c r="A161" s="8">
        <f>+A160+1</f>
        <v>115</v>
      </c>
      <c r="B161" s="6" t="s">
        <v>259</v>
      </c>
      <c r="C161" s="51" t="s">
        <v>67</v>
      </c>
      <c r="D161" s="54">
        <v>59</v>
      </c>
      <c r="E161" s="52"/>
      <c r="F161" s="52"/>
      <c r="H161" s="62"/>
      <c r="I161" s="15"/>
      <c r="J161" s="72"/>
    </row>
    <row r="162" spans="1:10" s="2" customFormat="1" ht="14.25">
      <c r="A162" s="8"/>
      <c r="B162" s="7" t="s">
        <v>69</v>
      </c>
      <c r="C162" s="51"/>
      <c r="D162" s="54"/>
      <c r="E162" s="52"/>
      <c r="F162" s="52"/>
      <c r="H162" s="62"/>
      <c r="I162" s="15"/>
      <c r="J162" s="72"/>
    </row>
    <row r="163" spans="1:10" s="2" customFormat="1" ht="14.25">
      <c r="A163" s="8">
        <f>+A161+1</f>
        <v>116</v>
      </c>
      <c r="B163" s="6" t="s">
        <v>260</v>
      </c>
      <c r="C163" s="51" t="s">
        <v>2</v>
      </c>
      <c r="D163" s="54">
        <v>3</v>
      </c>
      <c r="E163" s="52"/>
      <c r="F163" s="52"/>
      <c r="H163" s="62"/>
      <c r="I163" s="15"/>
      <c r="J163" s="72"/>
    </row>
    <row r="164" spans="1:10" s="2" customFormat="1" ht="14.25">
      <c r="A164" s="8">
        <f>+A163+1</f>
        <v>117</v>
      </c>
      <c r="B164" s="6" t="s">
        <v>261</v>
      </c>
      <c r="C164" s="51" t="s">
        <v>2</v>
      </c>
      <c r="D164" s="54">
        <v>4</v>
      </c>
      <c r="E164" s="52"/>
      <c r="F164" s="52"/>
      <c r="H164" s="62"/>
      <c r="I164" s="15"/>
      <c r="J164" s="72"/>
    </row>
    <row r="165" spans="1:10" s="2" customFormat="1" ht="14.25">
      <c r="A165" s="8">
        <f>+A164+1</f>
        <v>118</v>
      </c>
      <c r="B165" s="6" t="s">
        <v>262</v>
      </c>
      <c r="C165" s="51" t="s">
        <v>2</v>
      </c>
      <c r="D165" s="54">
        <v>2</v>
      </c>
      <c r="E165" s="52"/>
      <c r="F165" s="52"/>
      <c r="H165" s="62"/>
      <c r="I165" s="15"/>
      <c r="J165" s="72"/>
    </row>
    <row r="166" spans="1:10" s="2" customFormat="1" ht="14.25">
      <c r="A166" s="8">
        <f>+A165+1</f>
        <v>119</v>
      </c>
      <c r="B166" s="6" t="s">
        <v>263</v>
      </c>
      <c r="C166" s="51" t="s">
        <v>2</v>
      </c>
      <c r="D166" s="54">
        <v>4</v>
      </c>
      <c r="E166" s="52"/>
      <c r="F166" s="52"/>
      <c r="H166" s="62"/>
      <c r="I166" s="15"/>
      <c r="J166" s="72"/>
    </row>
    <row r="167" spans="1:10" s="2" customFormat="1" ht="14.25">
      <c r="A167" s="8">
        <f>+A166+1</f>
        <v>120</v>
      </c>
      <c r="B167" s="6" t="s">
        <v>264</v>
      </c>
      <c r="C167" s="51" t="s">
        <v>2</v>
      </c>
      <c r="D167" s="54">
        <v>6</v>
      </c>
      <c r="E167" s="52"/>
      <c r="F167" s="52"/>
      <c r="H167" s="62"/>
      <c r="I167" s="15"/>
      <c r="J167" s="72"/>
    </row>
    <row r="168" spans="1:10" s="2" customFormat="1" ht="14.25">
      <c r="A168" s="8">
        <f>+A167+1</f>
        <v>121</v>
      </c>
      <c r="B168" s="6" t="s">
        <v>70</v>
      </c>
      <c r="C168" s="51" t="s">
        <v>2</v>
      </c>
      <c r="D168" s="54">
        <v>15</v>
      </c>
      <c r="E168" s="52"/>
      <c r="F168" s="52"/>
      <c r="H168" s="62"/>
      <c r="I168" s="15"/>
      <c r="J168" s="72"/>
    </row>
    <row r="169" spans="1:10" s="2" customFormat="1" ht="14.25">
      <c r="A169" s="8"/>
      <c r="B169" s="7" t="s">
        <v>71</v>
      </c>
      <c r="C169" s="51"/>
      <c r="D169" s="54"/>
      <c r="E169" s="52"/>
      <c r="F169" s="52"/>
      <c r="H169" s="62"/>
      <c r="I169" s="15"/>
      <c r="J169" s="72"/>
    </row>
    <row r="170" spans="1:10" s="2" customFormat="1" ht="14.25">
      <c r="A170" s="8">
        <f>+A168+1</f>
        <v>122</v>
      </c>
      <c r="B170" s="6" t="s">
        <v>265</v>
      </c>
      <c r="C170" s="51" t="s">
        <v>67</v>
      </c>
      <c r="D170" s="54">
        <v>20</v>
      </c>
      <c r="E170" s="52"/>
      <c r="F170" s="52"/>
      <c r="H170" s="62"/>
      <c r="I170" s="15"/>
      <c r="J170" s="72"/>
    </row>
    <row r="171" spans="1:10" s="2" customFormat="1" ht="14.25">
      <c r="A171" s="8">
        <f>+A170+1</f>
        <v>123</v>
      </c>
      <c r="B171" s="6" t="s">
        <v>266</v>
      </c>
      <c r="C171" s="51" t="s">
        <v>67</v>
      </c>
      <c r="D171" s="54">
        <v>45</v>
      </c>
      <c r="E171" s="52"/>
      <c r="F171" s="52"/>
      <c r="H171" s="62"/>
      <c r="I171" s="15"/>
      <c r="J171" s="72"/>
    </row>
    <row r="172" spans="1:10" s="2" customFormat="1" ht="14.25">
      <c r="A172" s="8">
        <f>+A171+1</f>
        <v>124</v>
      </c>
      <c r="B172" s="6" t="s">
        <v>267</v>
      </c>
      <c r="C172" s="51" t="s">
        <v>67</v>
      </c>
      <c r="D172" s="54">
        <v>120</v>
      </c>
      <c r="E172" s="52"/>
      <c r="F172" s="52"/>
      <c r="H172" s="62"/>
      <c r="I172" s="15"/>
      <c r="J172" s="72"/>
    </row>
    <row r="173" spans="1:10" s="2" customFormat="1" ht="14.25">
      <c r="A173" s="8">
        <f>+A172+1</f>
        <v>125</v>
      </c>
      <c r="B173" s="6" t="s">
        <v>268</v>
      </c>
      <c r="C173" s="51" t="s">
        <v>67</v>
      </c>
      <c r="D173" s="54">
        <v>35</v>
      </c>
      <c r="E173" s="52"/>
      <c r="F173" s="52"/>
      <c r="H173" s="62"/>
      <c r="I173" s="15"/>
      <c r="J173" s="72"/>
    </row>
    <row r="174" spans="1:10" s="2" customFormat="1" ht="14.25">
      <c r="A174" s="8"/>
      <c r="B174" s="7" t="s">
        <v>61</v>
      </c>
      <c r="C174" s="51"/>
      <c r="D174" s="54"/>
      <c r="E174" s="52"/>
      <c r="F174" s="52"/>
      <c r="H174" s="62"/>
      <c r="I174" s="15"/>
      <c r="J174" s="72"/>
    </row>
    <row r="175" spans="1:10" s="2" customFormat="1" ht="14.25">
      <c r="A175" s="8">
        <f>+A173+1</f>
        <v>126</v>
      </c>
      <c r="B175" s="6" t="s">
        <v>72</v>
      </c>
      <c r="C175" s="51" t="s">
        <v>23</v>
      </c>
      <c r="D175" s="54">
        <v>10</v>
      </c>
      <c r="E175" s="52"/>
      <c r="F175" s="52"/>
      <c r="H175" s="62"/>
      <c r="I175" s="15"/>
      <c r="J175" s="72"/>
    </row>
    <row r="176" spans="1:10" s="2" customFormat="1" ht="14.25">
      <c r="A176" s="8">
        <f>+A175+1</f>
        <v>127</v>
      </c>
      <c r="B176" s="6" t="s">
        <v>73</v>
      </c>
      <c r="C176" s="51" t="s">
        <v>23</v>
      </c>
      <c r="D176" s="54">
        <v>2</v>
      </c>
      <c r="E176" s="52"/>
      <c r="F176" s="52"/>
      <c r="H176" s="62"/>
      <c r="I176" s="15"/>
      <c r="J176" s="72"/>
    </row>
    <row r="177" spans="1:10" s="15" customFormat="1" ht="23.25" customHeight="1">
      <c r="A177" s="8">
        <f t="shared" ref="A177:A188" si="8">+A176+1</f>
        <v>128</v>
      </c>
      <c r="B177" s="6" t="s">
        <v>74</v>
      </c>
      <c r="C177" s="8" t="s">
        <v>23</v>
      </c>
      <c r="D177" s="48">
        <v>2</v>
      </c>
      <c r="E177" s="48"/>
      <c r="F177" s="48"/>
      <c r="H177" s="59"/>
      <c r="J177" s="72"/>
    </row>
    <row r="178" spans="1:10" s="2" customFormat="1" ht="14.25">
      <c r="A178" s="8">
        <f t="shared" si="8"/>
        <v>129</v>
      </c>
      <c r="B178" s="6" t="s">
        <v>75</v>
      </c>
      <c r="C178" s="8" t="s">
        <v>23</v>
      </c>
      <c r="D178" s="48">
        <v>3</v>
      </c>
      <c r="E178" s="48"/>
      <c r="F178" s="48"/>
      <c r="H178" s="62"/>
      <c r="I178" s="15"/>
      <c r="J178" s="72"/>
    </row>
    <row r="179" spans="1:10" s="2" customFormat="1" ht="14.25">
      <c r="A179" s="8">
        <f t="shared" si="8"/>
        <v>130</v>
      </c>
      <c r="B179" s="6" t="s">
        <v>76</v>
      </c>
      <c r="C179" s="8" t="s">
        <v>23</v>
      </c>
      <c r="D179" s="54">
        <v>11</v>
      </c>
      <c r="E179" s="48"/>
      <c r="F179" s="48"/>
      <c r="H179" s="62"/>
      <c r="I179" s="15"/>
      <c r="J179" s="72"/>
    </row>
    <row r="180" spans="1:10" s="2" customFormat="1" ht="14.25">
      <c r="A180" s="8">
        <f t="shared" si="8"/>
        <v>131</v>
      </c>
      <c r="B180" s="6" t="s">
        <v>77</v>
      </c>
      <c r="C180" s="8" t="s">
        <v>23</v>
      </c>
      <c r="D180" s="48">
        <v>4</v>
      </c>
      <c r="E180" s="48"/>
      <c r="F180" s="48"/>
      <c r="H180" s="62"/>
      <c r="I180" s="15"/>
      <c r="J180" s="72"/>
    </row>
    <row r="181" spans="1:10" s="2" customFormat="1" ht="14.25">
      <c r="A181" s="8">
        <f t="shared" si="8"/>
        <v>132</v>
      </c>
      <c r="B181" s="6" t="s">
        <v>78</v>
      </c>
      <c r="C181" s="8" t="s">
        <v>23</v>
      </c>
      <c r="D181" s="48">
        <v>3</v>
      </c>
      <c r="E181" s="48"/>
      <c r="F181" s="48"/>
      <c r="H181" s="62"/>
      <c r="I181" s="15"/>
      <c r="J181" s="72"/>
    </row>
    <row r="182" spans="1:10" s="15" customFormat="1" ht="14.25">
      <c r="A182" s="8">
        <f t="shared" si="8"/>
        <v>133</v>
      </c>
      <c r="B182" s="6" t="s">
        <v>79</v>
      </c>
      <c r="C182" s="8" t="s">
        <v>23</v>
      </c>
      <c r="D182" s="48">
        <v>1</v>
      </c>
      <c r="E182" s="48"/>
      <c r="F182" s="48"/>
      <c r="H182" s="59"/>
      <c r="J182" s="72"/>
    </row>
    <row r="183" spans="1:10" s="15" customFormat="1" ht="14.25">
      <c r="A183" s="8">
        <f t="shared" si="8"/>
        <v>134</v>
      </c>
      <c r="B183" s="6" t="s">
        <v>222</v>
      </c>
      <c r="C183" s="8" t="s">
        <v>23</v>
      </c>
      <c r="D183" s="48">
        <v>2</v>
      </c>
      <c r="E183" s="48"/>
      <c r="F183" s="48"/>
      <c r="H183" s="59"/>
      <c r="J183" s="72"/>
    </row>
    <row r="184" spans="1:10" s="2" customFormat="1" ht="14.25">
      <c r="A184" s="8">
        <f t="shared" si="8"/>
        <v>135</v>
      </c>
      <c r="B184" s="6" t="s">
        <v>80</v>
      </c>
      <c r="C184" s="8" t="s">
        <v>23</v>
      </c>
      <c r="D184" s="48">
        <v>2</v>
      </c>
      <c r="E184" s="48"/>
      <c r="F184" s="48"/>
      <c r="H184" s="62"/>
      <c r="I184" s="15"/>
      <c r="J184" s="72"/>
    </row>
    <row r="185" spans="1:10" s="2" customFormat="1" ht="14.25">
      <c r="A185" s="8">
        <f t="shared" si="8"/>
        <v>136</v>
      </c>
      <c r="B185" s="6" t="s">
        <v>81</v>
      </c>
      <c r="C185" s="8" t="s">
        <v>23</v>
      </c>
      <c r="D185" s="48">
        <v>2</v>
      </c>
      <c r="E185" s="48"/>
      <c r="F185" s="48"/>
      <c r="H185" s="62"/>
      <c r="I185" s="15"/>
      <c r="J185" s="72"/>
    </row>
    <row r="186" spans="1:10" s="2" customFormat="1" ht="14.25">
      <c r="A186" s="8">
        <f t="shared" si="8"/>
        <v>137</v>
      </c>
      <c r="B186" s="6" t="s">
        <v>82</v>
      </c>
      <c r="C186" s="8" t="s">
        <v>23</v>
      </c>
      <c r="D186" s="48">
        <v>16</v>
      </c>
      <c r="E186" s="48"/>
      <c r="F186" s="48"/>
      <c r="H186" s="62"/>
      <c r="I186" s="15"/>
      <c r="J186" s="72"/>
    </row>
    <row r="187" spans="1:10" s="15" customFormat="1" ht="14.25">
      <c r="A187" s="8">
        <f t="shared" si="8"/>
        <v>138</v>
      </c>
      <c r="B187" s="6" t="s">
        <v>148</v>
      </c>
      <c r="C187" s="8" t="s">
        <v>23</v>
      </c>
      <c r="D187" s="48">
        <v>3</v>
      </c>
      <c r="E187" s="48"/>
      <c r="F187" s="48"/>
      <c r="H187" s="59"/>
      <c r="J187" s="72"/>
    </row>
    <row r="188" spans="1:10" s="2" customFormat="1" ht="14.25">
      <c r="A188" s="8">
        <f t="shared" si="8"/>
        <v>139</v>
      </c>
      <c r="B188" s="6" t="s">
        <v>286</v>
      </c>
      <c r="C188" s="8" t="s">
        <v>2</v>
      </c>
      <c r="D188" s="48">
        <v>10</v>
      </c>
      <c r="E188" s="48"/>
      <c r="F188" s="48"/>
      <c r="H188" s="62"/>
      <c r="I188" s="15"/>
      <c r="J188" s="72"/>
    </row>
    <row r="189" spans="1:10" s="15" customFormat="1" ht="14.25">
      <c r="A189" s="8"/>
      <c r="B189" s="7" t="s">
        <v>83</v>
      </c>
      <c r="C189" s="8"/>
      <c r="D189" s="48"/>
      <c r="E189" s="48"/>
      <c r="F189" s="48"/>
      <c r="H189" s="59"/>
      <c r="J189" s="72"/>
    </row>
    <row r="190" spans="1:10" s="2" customFormat="1" ht="14.25">
      <c r="A190" s="8">
        <f>+A188+1</f>
        <v>140</v>
      </c>
      <c r="B190" s="6" t="s">
        <v>225</v>
      </c>
      <c r="C190" s="8" t="s">
        <v>2</v>
      </c>
      <c r="D190" s="48">
        <v>7</v>
      </c>
      <c r="E190" s="48"/>
      <c r="F190" s="52"/>
      <c r="G190" s="24" t="s">
        <v>167</v>
      </c>
      <c r="H190" s="62"/>
      <c r="I190" s="15"/>
      <c r="J190" s="72"/>
    </row>
    <row r="191" spans="1:10" s="2" customFormat="1" ht="14.25">
      <c r="A191" s="8">
        <f>+A190+1</f>
        <v>141</v>
      </c>
      <c r="B191" s="6" t="s">
        <v>226</v>
      </c>
      <c r="C191" s="8" t="s">
        <v>2</v>
      </c>
      <c r="D191" s="48">
        <v>6</v>
      </c>
      <c r="E191" s="48"/>
      <c r="F191" s="52"/>
      <c r="G191" s="24" t="s">
        <v>167</v>
      </c>
      <c r="H191" s="62"/>
      <c r="I191" s="15"/>
      <c r="J191" s="72"/>
    </row>
    <row r="192" spans="1:10" s="15" customFormat="1" ht="14.25">
      <c r="A192" s="8">
        <f>+A191+1</f>
        <v>142</v>
      </c>
      <c r="B192" s="6" t="s">
        <v>224</v>
      </c>
      <c r="C192" s="8" t="s">
        <v>23</v>
      </c>
      <c r="D192" s="48">
        <v>1</v>
      </c>
      <c r="E192" s="48"/>
      <c r="F192" s="48"/>
      <c r="H192" s="59"/>
      <c r="J192" s="72"/>
    </row>
    <row r="193" spans="1:10" s="15" customFormat="1" ht="18" customHeight="1">
      <c r="A193" s="8">
        <f>SUM(A192+1)</f>
        <v>143</v>
      </c>
      <c r="B193" s="6" t="s">
        <v>191</v>
      </c>
      <c r="C193" s="8" t="s">
        <v>2</v>
      </c>
      <c r="D193" s="48">
        <v>1</v>
      </c>
      <c r="E193" s="48"/>
      <c r="F193" s="48"/>
      <c r="H193" s="59"/>
      <c r="J193" s="72"/>
    </row>
    <row r="194" spans="1:10" s="15" customFormat="1" ht="14.25">
      <c r="A194" s="8">
        <f>+A193+1</f>
        <v>144</v>
      </c>
      <c r="B194" s="6" t="s">
        <v>160</v>
      </c>
      <c r="C194" s="8" t="s">
        <v>133</v>
      </c>
      <c r="D194" s="48">
        <v>1</v>
      </c>
      <c r="E194" s="48"/>
      <c r="F194" s="48"/>
      <c r="G194" s="57" t="s">
        <v>161</v>
      </c>
      <c r="H194" s="59"/>
      <c r="J194" s="72"/>
    </row>
    <row r="195" spans="1:10" s="39" customFormat="1" ht="18.75" customHeight="1">
      <c r="A195" s="104" t="s">
        <v>279</v>
      </c>
      <c r="B195" s="105"/>
      <c r="C195" s="105" t="s">
        <v>24</v>
      </c>
      <c r="D195" s="105"/>
      <c r="E195" s="106"/>
      <c r="F195" s="40"/>
      <c r="G195" s="41">
        <f>+F195-172200</f>
        <v>-172200</v>
      </c>
      <c r="H195" s="65"/>
      <c r="I195" s="15"/>
      <c r="J195" s="72"/>
    </row>
    <row r="196" spans="1:10" s="15" customFormat="1" ht="16.5">
      <c r="A196" s="8"/>
      <c r="B196" s="101" t="s">
        <v>153</v>
      </c>
      <c r="C196" s="102"/>
      <c r="D196" s="102"/>
      <c r="E196" s="102"/>
      <c r="F196" s="103"/>
      <c r="H196" s="59"/>
      <c r="J196" s="72"/>
    </row>
    <row r="197" spans="1:10" s="2" customFormat="1" ht="15">
      <c r="A197" s="8">
        <f>+A194+1</f>
        <v>145</v>
      </c>
      <c r="B197" s="5" t="s">
        <v>140</v>
      </c>
      <c r="C197" s="8" t="s">
        <v>238</v>
      </c>
      <c r="D197" s="48">
        <v>500</v>
      </c>
      <c r="E197" s="48"/>
      <c r="F197" s="52"/>
      <c r="H197" s="62"/>
      <c r="I197" s="15"/>
      <c r="J197" s="72"/>
    </row>
    <row r="198" spans="1:10" s="2" customFormat="1" ht="27">
      <c r="A198" s="8">
        <f>+A197+1</f>
        <v>146</v>
      </c>
      <c r="B198" s="5" t="s">
        <v>141</v>
      </c>
      <c r="C198" s="8" t="s">
        <v>238</v>
      </c>
      <c r="D198" s="48">
        <v>3000</v>
      </c>
      <c r="E198" s="48"/>
      <c r="F198" s="52"/>
      <c r="H198" s="62"/>
      <c r="I198" s="15"/>
      <c r="J198" s="72"/>
    </row>
    <row r="199" spans="1:10" s="2" customFormat="1" ht="15">
      <c r="A199" s="8">
        <f>+A198+1</f>
        <v>147</v>
      </c>
      <c r="B199" s="5" t="s">
        <v>142</v>
      </c>
      <c r="C199" s="8" t="s">
        <v>238</v>
      </c>
      <c r="D199" s="48">
        <v>182</v>
      </c>
      <c r="E199" s="48"/>
      <c r="F199" s="52"/>
      <c r="H199" s="62"/>
      <c r="I199" s="15"/>
      <c r="J199" s="72"/>
    </row>
    <row r="200" spans="1:10" s="2" customFormat="1" ht="15">
      <c r="A200" s="8">
        <f>+A199+1</f>
        <v>148</v>
      </c>
      <c r="B200" s="5" t="s">
        <v>143</v>
      </c>
      <c r="C200" s="8" t="s">
        <v>238</v>
      </c>
      <c r="D200" s="48">
        <v>24</v>
      </c>
      <c r="E200" s="48"/>
      <c r="F200" s="52"/>
      <c r="H200" s="62"/>
      <c r="I200" s="15"/>
      <c r="J200" s="72"/>
    </row>
    <row r="201" spans="1:10" s="2" customFormat="1" ht="15">
      <c r="A201" s="8">
        <f>+A200+1</f>
        <v>149</v>
      </c>
      <c r="B201" s="5" t="s">
        <v>144</v>
      </c>
      <c r="C201" s="8" t="s">
        <v>238</v>
      </c>
      <c r="D201" s="48">
        <v>800</v>
      </c>
      <c r="E201" s="48"/>
      <c r="F201" s="52"/>
      <c r="H201" s="62"/>
      <c r="I201" s="15"/>
      <c r="J201" s="72"/>
    </row>
    <row r="202" spans="1:10" s="39" customFormat="1" ht="15" customHeight="1">
      <c r="A202" s="98" t="s">
        <v>42</v>
      </c>
      <c r="B202" s="99"/>
      <c r="C202" s="99"/>
      <c r="D202" s="99"/>
      <c r="E202" s="100"/>
      <c r="F202" s="40"/>
      <c r="G202" s="41">
        <f>+F202-194150</f>
        <v>-194150</v>
      </c>
      <c r="H202" s="65"/>
      <c r="I202" s="15"/>
      <c r="J202" s="72"/>
    </row>
    <row r="203" spans="1:10" s="15" customFormat="1" ht="17.25" customHeight="1">
      <c r="A203" s="8"/>
      <c r="B203" s="101" t="s">
        <v>154</v>
      </c>
      <c r="C203" s="102"/>
      <c r="D203" s="102"/>
      <c r="E203" s="102"/>
      <c r="F203" s="103"/>
      <c r="H203" s="59"/>
      <c r="J203" s="72"/>
    </row>
    <row r="204" spans="1:10" s="15" customFormat="1" ht="14.25">
      <c r="A204" s="8">
        <f>+A201+1</f>
        <v>150</v>
      </c>
      <c r="B204" s="6" t="s">
        <v>84</v>
      </c>
      <c r="C204" s="8" t="s">
        <v>23</v>
      </c>
      <c r="D204" s="48">
        <v>3</v>
      </c>
      <c r="E204" s="48"/>
      <c r="F204" s="48"/>
      <c r="H204" s="59"/>
      <c r="J204" s="72"/>
    </row>
    <row r="205" spans="1:10" s="15" customFormat="1" ht="14.25">
      <c r="A205" s="8">
        <f>+A204+1</f>
        <v>151</v>
      </c>
      <c r="B205" s="6" t="s">
        <v>158</v>
      </c>
      <c r="C205" s="8" t="s">
        <v>23</v>
      </c>
      <c r="D205" s="48">
        <v>3</v>
      </c>
      <c r="E205" s="48"/>
      <c r="F205" s="48"/>
      <c r="H205" s="59"/>
      <c r="J205" s="72"/>
    </row>
    <row r="206" spans="1:10" s="15" customFormat="1" ht="14.25">
      <c r="A206" s="8">
        <f t="shared" ref="A206:A230" si="9">+A205+1</f>
        <v>152</v>
      </c>
      <c r="B206" s="6" t="s">
        <v>101</v>
      </c>
      <c r="C206" s="8" t="s">
        <v>23</v>
      </c>
      <c r="D206" s="48">
        <v>1</v>
      </c>
      <c r="E206" s="48"/>
      <c r="F206" s="48"/>
      <c r="H206" s="59"/>
      <c r="J206" s="72"/>
    </row>
    <row r="207" spans="1:10" s="15" customFormat="1" ht="14.25">
      <c r="A207" s="8">
        <f t="shared" si="9"/>
        <v>153</v>
      </c>
      <c r="B207" s="6" t="s">
        <v>85</v>
      </c>
      <c r="C207" s="8" t="s">
        <v>23</v>
      </c>
      <c r="D207" s="48">
        <v>1</v>
      </c>
      <c r="E207" s="48"/>
      <c r="F207" s="48"/>
      <c r="H207" s="59"/>
      <c r="J207" s="72"/>
    </row>
    <row r="208" spans="1:10" s="15" customFormat="1" ht="14.25">
      <c r="A208" s="8"/>
      <c r="B208" s="7" t="s">
        <v>86</v>
      </c>
      <c r="C208" s="8"/>
      <c r="D208" s="48"/>
      <c r="E208" s="48"/>
      <c r="F208" s="48"/>
      <c r="H208" s="59"/>
      <c r="J208" s="72"/>
    </row>
    <row r="209" spans="1:10" s="15" customFormat="1" ht="14.25">
      <c r="A209" s="8">
        <f>+A207+1</f>
        <v>154</v>
      </c>
      <c r="B209" s="6" t="s">
        <v>216</v>
      </c>
      <c r="C209" s="8" t="s">
        <v>7</v>
      </c>
      <c r="D209" s="48">
        <v>60</v>
      </c>
      <c r="E209" s="48"/>
      <c r="F209" s="48"/>
      <c r="H209" s="59"/>
      <c r="J209" s="72"/>
    </row>
    <row r="210" spans="1:10" s="15" customFormat="1" ht="14.25">
      <c r="A210" s="8">
        <f t="shared" ref="A210:A216" si="10">+A209+1</f>
        <v>155</v>
      </c>
      <c r="B210" s="6" t="s">
        <v>217</v>
      </c>
      <c r="C210" s="8" t="s">
        <v>7</v>
      </c>
      <c r="D210" s="48">
        <v>100</v>
      </c>
      <c r="E210" s="48"/>
      <c r="F210" s="48"/>
      <c r="H210" s="59"/>
      <c r="J210" s="72"/>
    </row>
    <row r="211" spans="1:10" s="15" customFormat="1" ht="14.25">
      <c r="A211" s="8">
        <f t="shared" si="10"/>
        <v>156</v>
      </c>
      <c r="B211" s="6" t="s">
        <v>218</v>
      </c>
      <c r="C211" s="8" t="s">
        <v>7</v>
      </c>
      <c r="D211" s="48">
        <v>80</v>
      </c>
      <c r="E211" s="48"/>
      <c r="F211" s="48"/>
      <c r="H211" s="59"/>
      <c r="J211" s="72"/>
    </row>
    <row r="212" spans="1:10" s="15" customFormat="1" ht="14.25">
      <c r="A212" s="8">
        <f t="shared" si="10"/>
        <v>157</v>
      </c>
      <c r="B212" s="6" t="s">
        <v>219</v>
      </c>
      <c r="C212" s="8" t="s">
        <v>7</v>
      </c>
      <c r="D212" s="48">
        <v>40</v>
      </c>
      <c r="E212" s="48"/>
      <c r="F212" s="48"/>
      <c r="H212" s="59"/>
      <c r="J212" s="72"/>
    </row>
    <row r="213" spans="1:10" s="15" customFormat="1" ht="14.25">
      <c r="A213" s="8"/>
      <c r="B213" s="7" t="s">
        <v>242</v>
      </c>
      <c r="C213" s="8"/>
      <c r="D213" s="48"/>
      <c r="E213" s="48"/>
      <c r="F213" s="48"/>
      <c r="H213" s="59"/>
      <c r="J213" s="72"/>
    </row>
    <row r="214" spans="1:10" s="15" customFormat="1" ht="14.25">
      <c r="A214" s="8">
        <f>+A212+1</f>
        <v>158</v>
      </c>
      <c r="B214" s="6" t="s">
        <v>87</v>
      </c>
      <c r="C214" s="8" t="s">
        <v>23</v>
      </c>
      <c r="D214" s="48">
        <v>1</v>
      </c>
      <c r="E214" s="48"/>
      <c r="F214" s="48"/>
      <c r="H214" s="59"/>
      <c r="J214" s="72"/>
    </row>
    <row r="215" spans="1:10" s="15" customFormat="1" ht="14.25">
      <c r="A215" s="8">
        <f t="shared" si="10"/>
        <v>159</v>
      </c>
      <c r="B215" s="6" t="s">
        <v>88</v>
      </c>
      <c r="C215" s="8" t="s">
        <v>2</v>
      </c>
      <c r="D215" s="48">
        <v>25</v>
      </c>
      <c r="E215" s="48"/>
      <c r="F215" s="48"/>
      <c r="H215" s="59"/>
      <c r="J215" s="72"/>
    </row>
    <row r="216" spans="1:10" s="15" customFormat="1" ht="14.25">
      <c r="A216" s="8">
        <f t="shared" si="10"/>
        <v>160</v>
      </c>
      <c r="B216" s="6" t="s">
        <v>62</v>
      </c>
      <c r="C216" s="8" t="s">
        <v>2</v>
      </c>
      <c r="D216" s="48">
        <v>4</v>
      </c>
      <c r="E216" s="48"/>
      <c r="F216" s="48"/>
      <c r="H216" s="59"/>
      <c r="J216" s="72"/>
    </row>
    <row r="217" spans="1:10" s="15" customFormat="1" ht="14.25">
      <c r="A217" s="8">
        <f t="shared" si="9"/>
        <v>161</v>
      </c>
      <c r="B217" s="6" t="s">
        <v>89</v>
      </c>
      <c r="C217" s="8" t="s">
        <v>2</v>
      </c>
      <c r="D217" s="48">
        <v>1</v>
      </c>
      <c r="E217" s="48"/>
      <c r="F217" s="48"/>
      <c r="H217" s="59"/>
      <c r="J217" s="72"/>
    </row>
    <row r="218" spans="1:10" s="15" customFormat="1" ht="14.25">
      <c r="A218" s="8">
        <f t="shared" si="9"/>
        <v>162</v>
      </c>
      <c r="B218" s="6" t="s">
        <v>90</v>
      </c>
      <c r="C218" s="8" t="s">
        <v>2</v>
      </c>
      <c r="D218" s="48">
        <v>1</v>
      </c>
      <c r="E218" s="48"/>
      <c r="F218" s="48"/>
      <c r="H218" s="59"/>
      <c r="J218" s="72"/>
    </row>
    <row r="219" spans="1:10" s="15" customFormat="1" ht="14.25">
      <c r="A219" s="8">
        <f t="shared" si="9"/>
        <v>163</v>
      </c>
      <c r="B219" s="6" t="s">
        <v>63</v>
      </c>
      <c r="C219" s="8" t="s">
        <v>2</v>
      </c>
      <c r="D219" s="48">
        <v>2</v>
      </c>
      <c r="E219" s="48"/>
      <c r="F219" s="48"/>
      <c r="H219" s="59"/>
      <c r="J219" s="72"/>
    </row>
    <row r="220" spans="1:10" s="15" customFormat="1" ht="14.25">
      <c r="A220" s="8">
        <f t="shared" si="9"/>
        <v>164</v>
      </c>
      <c r="B220" s="6" t="s">
        <v>243</v>
      </c>
      <c r="C220" s="8" t="s">
        <v>2</v>
      </c>
      <c r="D220" s="48">
        <v>8</v>
      </c>
      <c r="E220" s="48"/>
      <c r="F220" s="48"/>
      <c r="H220" s="59"/>
      <c r="J220" s="72"/>
    </row>
    <row r="221" spans="1:10" s="15" customFormat="1" ht="27">
      <c r="A221" s="8">
        <f t="shared" si="9"/>
        <v>165</v>
      </c>
      <c r="B221" s="6" t="s">
        <v>245</v>
      </c>
      <c r="C221" s="8" t="s">
        <v>2</v>
      </c>
      <c r="D221" s="48">
        <v>8</v>
      </c>
      <c r="E221" s="48"/>
      <c r="F221" s="48"/>
      <c r="H221" s="59"/>
      <c r="J221" s="72"/>
    </row>
    <row r="222" spans="1:10" s="15" customFormat="1" ht="14.25">
      <c r="A222" s="8">
        <f t="shared" si="9"/>
        <v>166</v>
      </c>
      <c r="B222" s="6" t="s">
        <v>91</v>
      </c>
      <c r="C222" s="8" t="s">
        <v>2</v>
      </c>
      <c r="D222" s="48">
        <v>8</v>
      </c>
      <c r="E222" s="48"/>
      <c r="F222" s="48"/>
      <c r="H222" s="59"/>
      <c r="J222" s="72"/>
    </row>
    <row r="223" spans="1:10" s="15" customFormat="1" ht="14.25">
      <c r="A223" s="8">
        <f t="shared" si="9"/>
        <v>167</v>
      </c>
      <c r="B223" s="6" t="s">
        <v>92</v>
      </c>
      <c r="C223" s="8" t="s">
        <v>23</v>
      </c>
      <c r="D223" s="48">
        <v>2</v>
      </c>
      <c r="E223" s="48"/>
      <c r="F223" s="48"/>
      <c r="H223" s="59"/>
      <c r="J223" s="72"/>
    </row>
    <row r="224" spans="1:10" s="15" customFormat="1" ht="14.25">
      <c r="A224" s="8">
        <f t="shared" si="9"/>
        <v>168</v>
      </c>
      <c r="B224" s="6" t="s">
        <v>93</v>
      </c>
      <c r="C224" s="8" t="s">
        <v>23</v>
      </c>
      <c r="D224" s="48">
        <v>1</v>
      </c>
      <c r="E224" s="48"/>
      <c r="F224" s="48"/>
      <c r="H224" s="59"/>
      <c r="J224" s="72"/>
    </row>
    <row r="225" spans="1:10" s="15" customFormat="1" ht="14.25">
      <c r="A225" s="8">
        <f t="shared" si="9"/>
        <v>169</v>
      </c>
      <c r="B225" s="6" t="s">
        <v>94</v>
      </c>
      <c r="C225" s="8" t="s">
        <v>23</v>
      </c>
      <c r="D225" s="48">
        <v>1</v>
      </c>
      <c r="E225" s="48"/>
      <c r="F225" s="48"/>
      <c r="H225" s="59"/>
      <c r="J225" s="72"/>
    </row>
    <row r="226" spans="1:10" s="15" customFormat="1" ht="14.25">
      <c r="A226" s="8">
        <f t="shared" si="9"/>
        <v>170</v>
      </c>
      <c r="B226" s="6" t="s">
        <v>149</v>
      </c>
      <c r="C226" s="8" t="s">
        <v>23</v>
      </c>
      <c r="D226" s="48">
        <v>1</v>
      </c>
      <c r="E226" s="48"/>
      <c r="F226" s="48"/>
      <c r="H226" s="59"/>
      <c r="J226" s="72"/>
    </row>
    <row r="227" spans="1:10" s="15" customFormat="1" ht="14.25">
      <c r="A227" s="8"/>
      <c r="B227" s="7" t="s">
        <v>244</v>
      </c>
      <c r="C227" s="8"/>
      <c r="D227" s="48"/>
      <c r="E227" s="48"/>
      <c r="F227" s="48"/>
      <c r="H227" s="59"/>
      <c r="J227" s="72"/>
    </row>
    <row r="228" spans="1:10" s="15" customFormat="1" ht="14.25">
      <c r="A228" s="8">
        <f>+A226+1</f>
        <v>171</v>
      </c>
      <c r="B228" s="6" t="s">
        <v>174</v>
      </c>
      <c r="C228" s="8" t="s">
        <v>23</v>
      </c>
      <c r="D228" s="48">
        <v>1</v>
      </c>
      <c r="E228" s="48"/>
      <c r="F228" s="48"/>
      <c r="H228" s="59"/>
      <c r="J228" s="72"/>
    </row>
    <row r="229" spans="1:10" s="15" customFormat="1" ht="14.25">
      <c r="A229" s="8">
        <f t="shared" si="9"/>
        <v>172</v>
      </c>
      <c r="B229" s="6" t="s">
        <v>175</v>
      </c>
      <c r="C229" s="8" t="s">
        <v>23</v>
      </c>
      <c r="D229" s="48">
        <v>2</v>
      </c>
      <c r="E229" s="48"/>
      <c r="F229" s="48"/>
      <c r="H229" s="59"/>
      <c r="J229" s="72"/>
    </row>
    <row r="230" spans="1:10" s="15" customFormat="1" ht="14.25">
      <c r="A230" s="8">
        <f t="shared" si="9"/>
        <v>173</v>
      </c>
      <c r="B230" s="6" t="s">
        <v>176</v>
      </c>
      <c r="C230" s="8" t="s">
        <v>23</v>
      </c>
      <c r="D230" s="48">
        <v>2</v>
      </c>
      <c r="E230" s="48"/>
      <c r="F230" s="48"/>
      <c r="H230" s="59"/>
      <c r="J230" s="72"/>
    </row>
    <row r="231" spans="1:10" s="15" customFormat="1" ht="14.25">
      <c r="A231" s="8"/>
      <c r="B231" s="7" t="s">
        <v>95</v>
      </c>
      <c r="C231" s="8"/>
      <c r="D231" s="48"/>
      <c r="E231" s="48"/>
      <c r="F231" s="48"/>
      <c r="H231" s="59"/>
      <c r="J231" s="72"/>
    </row>
    <row r="232" spans="1:10" s="15" customFormat="1" ht="14.25">
      <c r="A232" s="8">
        <f>+A230+1</f>
        <v>174</v>
      </c>
      <c r="B232" s="6" t="s">
        <v>212</v>
      </c>
      <c r="C232" s="8" t="s">
        <v>67</v>
      </c>
      <c r="D232" s="48">
        <v>20</v>
      </c>
      <c r="E232" s="48"/>
      <c r="F232" s="48"/>
      <c r="H232" s="59"/>
      <c r="J232" s="72"/>
    </row>
    <row r="233" spans="1:10" s="15" customFormat="1" ht="14.25">
      <c r="A233" s="8">
        <f>+A232+1</f>
        <v>175</v>
      </c>
      <c r="B233" s="6" t="s">
        <v>213</v>
      </c>
      <c r="C233" s="8" t="s">
        <v>67</v>
      </c>
      <c r="D233" s="48">
        <v>30</v>
      </c>
      <c r="E233" s="48"/>
      <c r="F233" s="48"/>
      <c r="H233" s="59"/>
      <c r="J233" s="72"/>
    </row>
    <row r="234" spans="1:10" s="15" customFormat="1" ht="14.25">
      <c r="A234" s="8">
        <f t="shared" ref="A234:A241" si="11">+A233+1</f>
        <v>176</v>
      </c>
      <c r="B234" s="6" t="s">
        <v>214</v>
      </c>
      <c r="C234" s="8" t="s">
        <v>67</v>
      </c>
      <c r="D234" s="48">
        <v>30</v>
      </c>
      <c r="E234" s="48"/>
      <c r="F234" s="48"/>
      <c r="H234" s="59"/>
      <c r="J234" s="72"/>
    </row>
    <row r="235" spans="1:10" s="15" customFormat="1" ht="14.25">
      <c r="A235" s="8">
        <f t="shared" si="11"/>
        <v>177</v>
      </c>
      <c r="B235" s="6" t="s">
        <v>215</v>
      </c>
      <c r="C235" s="8" t="s">
        <v>67</v>
      </c>
      <c r="D235" s="48">
        <v>15</v>
      </c>
      <c r="E235" s="48"/>
      <c r="F235" s="48"/>
      <c r="H235" s="59"/>
      <c r="J235" s="72"/>
    </row>
    <row r="236" spans="1:10" s="15" customFormat="1" ht="14.25">
      <c r="A236" s="8">
        <f t="shared" si="11"/>
        <v>178</v>
      </c>
      <c r="B236" s="6" t="s">
        <v>96</v>
      </c>
      <c r="C236" s="8" t="s">
        <v>23</v>
      </c>
      <c r="D236" s="48">
        <v>1</v>
      </c>
      <c r="E236" s="48"/>
      <c r="F236" s="48"/>
      <c r="H236" s="59"/>
      <c r="J236" s="72"/>
    </row>
    <row r="237" spans="1:10" s="15" customFormat="1" ht="14.25">
      <c r="A237" s="8">
        <f t="shared" si="11"/>
        <v>179</v>
      </c>
      <c r="B237" s="6" t="s">
        <v>177</v>
      </c>
      <c r="C237" s="8" t="s">
        <v>23</v>
      </c>
      <c r="D237" s="48">
        <v>2</v>
      </c>
      <c r="E237" s="48"/>
      <c r="F237" s="48"/>
      <c r="H237" s="59"/>
      <c r="J237" s="72"/>
    </row>
    <row r="238" spans="1:10" s="15" customFormat="1" ht="15">
      <c r="A238" s="8">
        <f t="shared" si="11"/>
        <v>180</v>
      </c>
      <c r="B238" s="6" t="s">
        <v>97</v>
      </c>
      <c r="C238" s="8" t="s">
        <v>238</v>
      </c>
      <c r="D238" s="48">
        <v>300</v>
      </c>
      <c r="E238" s="48"/>
      <c r="F238" s="48"/>
      <c r="H238" s="59"/>
      <c r="J238" s="72"/>
    </row>
    <row r="239" spans="1:10" s="15" customFormat="1" ht="15">
      <c r="A239" s="8">
        <f t="shared" si="11"/>
        <v>181</v>
      </c>
      <c r="B239" s="6" t="s">
        <v>98</v>
      </c>
      <c r="C239" s="8" t="s">
        <v>238</v>
      </c>
      <c r="D239" s="48">
        <v>200</v>
      </c>
      <c r="E239" s="48"/>
      <c r="F239" s="48"/>
      <c r="H239" s="59"/>
      <c r="J239" s="72"/>
    </row>
    <row r="240" spans="1:10" s="15" customFormat="1" ht="14.25">
      <c r="A240" s="8">
        <f t="shared" si="11"/>
        <v>182</v>
      </c>
      <c r="B240" s="6" t="s">
        <v>99</v>
      </c>
      <c r="C240" s="8" t="s">
        <v>2</v>
      </c>
      <c r="D240" s="48">
        <v>10</v>
      </c>
      <c r="E240" s="48"/>
      <c r="F240" s="48"/>
      <c r="H240" s="59"/>
      <c r="J240" s="72"/>
    </row>
    <row r="241" spans="1:10" s="15" customFormat="1" ht="14.25">
      <c r="A241" s="8">
        <f t="shared" si="11"/>
        <v>183</v>
      </c>
      <c r="B241" s="6" t="s">
        <v>100</v>
      </c>
      <c r="C241" s="8" t="s">
        <v>2</v>
      </c>
      <c r="D241" s="48">
        <v>10</v>
      </c>
      <c r="E241" s="48"/>
      <c r="F241" s="48"/>
      <c r="H241" s="59"/>
      <c r="J241" s="72"/>
    </row>
    <row r="242" spans="1:10" s="15" customFormat="1" ht="16.5" customHeight="1">
      <c r="A242" s="112" t="s">
        <v>280</v>
      </c>
      <c r="B242" s="113"/>
      <c r="C242" s="113" t="s">
        <v>25</v>
      </c>
      <c r="D242" s="113"/>
      <c r="E242" s="114"/>
      <c r="F242" s="74"/>
      <c r="G242" s="75">
        <f>+F242-1676000</f>
        <v>-1676000</v>
      </c>
      <c r="H242" s="59"/>
      <c r="J242" s="72"/>
    </row>
    <row r="243" spans="1:10" s="15" customFormat="1" ht="16.5">
      <c r="A243" s="8"/>
      <c r="B243" s="101" t="s">
        <v>155</v>
      </c>
      <c r="C243" s="102"/>
      <c r="D243" s="102"/>
      <c r="E243" s="102"/>
      <c r="F243" s="103"/>
      <c r="H243" s="59"/>
      <c r="J243" s="72"/>
    </row>
    <row r="244" spans="1:10" s="15" customFormat="1" ht="14.25">
      <c r="A244" s="8">
        <f>+A241+1</f>
        <v>184</v>
      </c>
      <c r="B244" s="6" t="s">
        <v>157</v>
      </c>
      <c r="C244" s="8" t="s">
        <v>2</v>
      </c>
      <c r="D244" s="48">
        <v>2</v>
      </c>
      <c r="E244" s="48"/>
      <c r="F244" s="48"/>
      <c r="H244" s="59"/>
      <c r="J244" s="72"/>
    </row>
    <row r="245" spans="1:10" s="15" customFormat="1" ht="14.25">
      <c r="A245" s="8"/>
      <c r="B245" s="7" t="s">
        <v>102</v>
      </c>
      <c r="C245" s="8"/>
      <c r="D245" s="48"/>
      <c r="E245" s="48"/>
      <c r="F245" s="48"/>
      <c r="H245" s="59"/>
      <c r="J245" s="72"/>
    </row>
    <row r="246" spans="1:10" s="15" customFormat="1" ht="15.75" customHeight="1">
      <c r="A246" s="8">
        <f>+A244+1</f>
        <v>185</v>
      </c>
      <c r="B246" s="6" t="s">
        <v>207</v>
      </c>
      <c r="C246" s="8" t="s">
        <v>7</v>
      </c>
      <c r="D246" s="48">
        <v>10</v>
      </c>
      <c r="E246" s="48"/>
      <c r="F246" s="48"/>
      <c r="H246" s="59"/>
      <c r="J246" s="72"/>
    </row>
    <row r="247" spans="1:10" s="15" customFormat="1" ht="15.75" customHeight="1">
      <c r="A247" s="8">
        <f>+A246+1</f>
        <v>186</v>
      </c>
      <c r="B247" s="6" t="s">
        <v>208</v>
      </c>
      <c r="C247" s="8" t="s">
        <v>7</v>
      </c>
      <c r="D247" s="48">
        <v>20</v>
      </c>
      <c r="E247" s="48"/>
      <c r="F247" s="48"/>
      <c r="H247" s="59"/>
      <c r="J247" s="72"/>
    </row>
    <row r="248" spans="1:10" s="15" customFormat="1" ht="15.75" customHeight="1">
      <c r="A248" s="8">
        <f>+A247+1</f>
        <v>187</v>
      </c>
      <c r="B248" s="6" t="s">
        <v>209</v>
      </c>
      <c r="C248" s="8" t="s">
        <v>7</v>
      </c>
      <c r="D248" s="48">
        <v>20</v>
      </c>
      <c r="E248" s="48"/>
      <c r="F248" s="48"/>
      <c r="H248" s="59"/>
      <c r="J248" s="72"/>
    </row>
    <row r="249" spans="1:10" s="15" customFormat="1" ht="15.75" customHeight="1">
      <c r="A249" s="8">
        <f>+A248+1</f>
        <v>188</v>
      </c>
      <c r="B249" s="6" t="s">
        <v>210</v>
      </c>
      <c r="C249" s="8" t="s">
        <v>7</v>
      </c>
      <c r="D249" s="48">
        <v>25</v>
      </c>
      <c r="E249" s="48"/>
      <c r="F249" s="48"/>
      <c r="H249" s="59"/>
      <c r="J249" s="72"/>
    </row>
    <row r="250" spans="1:10" s="15" customFormat="1" ht="15.75" customHeight="1">
      <c r="A250" s="8">
        <f>+A249+1</f>
        <v>189</v>
      </c>
      <c r="B250" s="6" t="s">
        <v>211</v>
      </c>
      <c r="C250" s="8" t="s">
        <v>7</v>
      </c>
      <c r="D250" s="48">
        <v>25</v>
      </c>
      <c r="E250" s="48"/>
      <c r="F250" s="48"/>
      <c r="H250" s="59"/>
      <c r="J250" s="72"/>
    </row>
    <row r="251" spans="1:10" s="15" customFormat="1" ht="15.75" customHeight="1">
      <c r="A251" s="8">
        <f t="shared" ref="A251:A252" si="12">+A250+1</f>
        <v>190</v>
      </c>
      <c r="B251" s="6" t="s">
        <v>192</v>
      </c>
      <c r="C251" s="8" t="s">
        <v>2</v>
      </c>
      <c r="D251" s="48">
        <v>20</v>
      </c>
      <c r="E251" s="48"/>
      <c r="F251" s="48"/>
      <c r="H251" s="59"/>
      <c r="J251" s="72"/>
    </row>
    <row r="252" spans="1:10" s="15" customFormat="1" ht="15.75" customHeight="1">
      <c r="A252" s="8">
        <f t="shared" si="12"/>
        <v>191</v>
      </c>
      <c r="B252" s="6" t="s">
        <v>197</v>
      </c>
      <c r="C252" s="8" t="s">
        <v>23</v>
      </c>
      <c r="D252" s="48">
        <v>1</v>
      </c>
      <c r="E252" s="48"/>
      <c r="F252" s="48"/>
      <c r="H252" s="59"/>
      <c r="J252" s="72"/>
    </row>
    <row r="253" spans="1:10" s="39" customFormat="1" ht="22.5" customHeight="1">
      <c r="A253" s="98" t="s">
        <v>106</v>
      </c>
      <c r="B253" s="99"/>
      <c r="C253" s="99" t="s">
        <v>26</v>
      </c>
      <c r="D253" s="99"/>
      <c r="E253" s="100"/>
      <c r="F253" s="40"/>
      <c r="G253" s="82">
        <f>30050-61050</f>
        <v>-31000</v>
      </c>
      <c r="H253" s="65"/>
      <c r="I253" s="15"/>
      <c r="J253" s="72"/>
    </row>
    <row r="254" spans="1:10" s="15" customFormat="1" ht="16.5">
      <c r="A254" s="8"/>
      <c r="B254" s="101" t="s">
        <v>156</v>
      </c>
      <c r="C254" s="102"/>
      <c r="D254" s="102"/>
      <c r="E254" s="102"/>
      <c r="F254" s="103"/>
      <c r="H254" s="59"/>
      <c r="J254" s="72"/>
    </row>
    <row r="255" spans="1:10" s="15" customFormat="1" ht="16.5" customHeight="1">
      <c r="A255" s="8">
        <f>+A252+1</f>
        <v>192</v>
      </c>
      <c r="B255" s="6" t="s">
        <v>227</v>
      </c>
      <c r="C255" s="8" t="s">
        <v>23</v>
      </c>
      <c r="D255" s="48">
        <v>1</v>
      </c>
      <c r="E255" s="48"/>
      <c r="F255" s="48"/>
      <c r="H255" s="59"/>
      <c r="J255" s="72"/>
    </row>
    <row r="256" spans="1:10" s="15" customFormat="1" ht="16.5" customHeight="1">
      <c r="A256" s="8">
        <f>+A255+1</f>
        <v>193</v>
      </c>
      <c r="B256" s="6" t="s">
        <v>228</v>
      </c>
      <c r="C256" s="8" t="s">
        <v>23</v>
      </c>
      <c r="D256" s="48">
        <v>1</v>
      </c>
      <c r="E256" s="48"/>
      <c r="F256" s="48"/>
      <c r="H256" s="59"/>
      <c r="J256" s="72"/>
    </row>
    <row r="257" spans="1:10" s="15" customFormat="1" ht="18" customHeight="1">
      <c r="A257" s="8">
        <f>+A256+1</f>
        <v>194</v>
      </c>
      <c r="B257" s="6" t="s">
        <v>233</v>
      </c>
      <c r="C257" s="8" t="s">
        <v>23</v>
      </c>
      <c r="D257" s="48">
        <v>1</v>
      </c>
      <c r="E257" s="48"/>
      <c r="F257" s="48"/>
      <c r="H257" s="73"/>
      <c r="J257" s="72"/>
    </row>
    <row r="258" spans="1:10" s="39" customFormat="1" ht="19.5" customHeight="1">
      <c r="A258" s="98" t="s">
        <v>166</v>
      </c>
      <c r="B258" s="99"/>
      <c r="C258" s="99" t="s">
        <v>26</v>
      </c>
      <c r="D258" s="99"/>
      <c r="E258" s="100"/>
      <c r="F258" s="40"/>
      <c r="G258" s="82">
        <f>+F258</f>
        <v>0</v>
      </c>
      <c r="H258" s="65"/>
      <c r="I258" s="15"/>
      <c r="J258" s="72"/>
    </row>
    <row r="259" spans="1:10" s="15" customFormat="1" ht="16.5">
      <c r="A259" s="8"/>
      <c r="B259" s="101" t="s">
        <v>164</v>
      </c>
      <c r="C259" s="102"/>
      <c r="D259" s="102"/>
      <c r="E259" s="102"/>
      <c r="F259" s="103"/>
      <c r="H259" s="59"/>
      <c r="J259" s="72"/>
    </row>
    <row r="260" spans="1:10" s="15" customFormat="1" ht="17.25" customHeight="1">
      <c r="A260" s="8">
        <f>+A257+1</f>
        <v>195</v>
      </c>
      <c r="B260" s="6" t="s">
        <v>230</v>
      </c>
      <c r="C260" s="8" t="s">
        <v>238</v>
      </c>
      <c r="D260" s="54">
        <v>360</v>
      </c>
      <c r="E260" s="48"/>
      <c r="F260" s="48"/>
      <c r="G260" s="24" t="s">
        <v>167</v>
      </c>
      <c r="H260" s="59"/>
      <c r="J260" s="72"/>
    </row>
    <row r="261" spans="1:10" s="15" customFormat="1" ht="19.5" customHeight="1">
      <c r="A261" s="8">
        <f>+A260+1</f>
        <v>196</v>
      </c>
      <c r="B261" s="6" t="s">
        <v>204</v>
      </c>
      <c r="C261" s="8" t="s">
        <v>238</v>
      </c>
      <c r="D261" s="48">
        <v>350</v>
      </c>
      <c r="E261" s="48"/>
      <c r="F261" s="48"/>
      <c r="G261" s="24"/>
      <c r="H261" s="59"/>
      <c r="J261" s="72"/>
    </row>
    <row r="262" spans="1:10" s="15" customFormat="1" ht="15.75" customHeight="1">
      <c r="A262" s="8">
        <f t="shared" ref="A262:A263" si="13">+A261+1</f>
        <v>197</v>
      </c>
      <c r="B262" s="6" t="s">
        <v>229</v>
      </c>
      <c r="C262" s="8" t="s">
        <v>7</v>
      </c>
      <c r="D262" s="48">
        <v>140</v>
      </c>
      <c r="E262" s="48"/>
      <c r="F262" s="48"/>
      <c r="G262" s="83" t="s">
        <v>163</v>
      </c>
      <c r="H262" s="59"/>
      <c r="J262" s="72"/>
    </row>
    <row r="263" spans="1:10" s="15" customFormat="1" ht="19.5" customHeight="1">
      <c r="A263" s="8">
        <f t="shared" si="13"/>
        <v>198</v>
      </c>
      <c r="B263" s="6" t="s">
        <v>231</v>
      </c>
      <c r="C263" s="8" t="s">
        <v>7</v>
      </c>
      <c r="D263" s="48">
        <v>140</v>
      </c>
      <c r="E263" s="48"/>
      <c r="F263" s="48"/>
      <c r="G263" s="83"/>
      <c r="H263" s="59"/>
      <c r="J263" s="72"/>
    </row>
    <row r="264" spans="1:10" s="39" customFormat="1" ht="18.75" customHeight="1">
      <c r="A264" s="115" t="s">
        <v>165</v>
      </c>
      <c r="B264" s="116"/>
      <c r="C264" s="116" t="s">
        <v>25</v>
      </c>
      <c r="D264" s="116"/>
      <c r="E264" s="117"/>
      <c r="F264" s="38"/>
      <c r="G264" s="44">
        <f>+F264</f>
        <v>0</v>
      </c>
      <c r="H264" s="65"/>
      <c r="J264" s="72"/>
    </row>
    <row r="265" spans="1:10" ht="24.75" customHeight="1">
      <c r="A265" s="118"/>
      <c r="B265" s="119"/>
      <c r="C265" s="124" t="s">
        <v>17</v>
      </c>
      <c r="D265" s="125"/>
      <c r="E265" s="126"/>
      <c r="F265" s="42"/>
      <c r="G265" s="16">
        <f>+G258+G253+G242+G202+G195+G153+G111+G85+G79+G68+G64+G264</f>
        <v>-2778610</v>
      </c>
    </row>
    <row r="266" spans="1:10" ht="19.5" customHeight="1">
      <c r="A266" s="120"/>
      <c r="B266" s="121"/>
      <c r="C266" s="124" t="s">
        <v>18</v>
      </c>
      <c r="D266" s="125"/>
      <c r="E266" s="126"/>
      <c r="F266" s="42"/>
      <c r="G266" s="3"/>
    </row>
    <row r="267" spans="1:10" ht="22.5" customHeight="1">
      <c r="A267" s="122"/>
      <c r="B267" s="123"/>
      <c r="C267" s="124" t="s">
        <v>19</v>
      </c>
      <c r="D267" s="125"/>
      <c r="E267" s="126"/>
      <c r="F267" s="43"/>
      <c r="G267" s="17">
        <f>+G265*1.2</f>
        <v>-3334332</v>
      </c>
      <c r="H267" s="60"/>
      <c r="I267" s="69"/>
      <c r="J267" s="70"/>
    </row>
    <row r="268" spans="1:10" ht="16.5" hidden="1" customHeight="1">
      <c r="B268" s="12"/>
      <c r="C268" s="18"/>
      <c r="D268" s="110" t="s">
        <v>168</v>
      </c>
      <c r="E268" s="110"/>
      <c r="F268" s="22">
        <v>10080000</v>
      </c>
      <c r="G268" s="3"/>
    </row>
    <row r="269" spans="1:10" ht="20.25" hidden="1" customHeight="1">
      <c r="A269" s="29"/>
      <c r="B269" s="25"/>
      <c r="C269" s="19"/>
      <c r="D269" s="20"/>
      <c r="E269" s="21" t="s">
        <v>169</v>
      </c>
      <c r="F269" s="23">
        <f>+F268-F267</f>
        <v>10080000</v>
      </c>
    </row>
    <row r="270" spans="1:10" hidden="1">
      <c r="A270" s="111"/>
      <c r="B270" s="111"/>
      <c r="C270" s="111"/>
      <c r="D270" s="111"/>
      <c r="E270" s="111"/>
      <c r="F270" s="111"/>
    </row>
    <row r="271" spans="1:10" ht="24" customHeight="1">
      <c r="A271" s="30"/>
      <c r="C271" s="4"/>
      <c r="D271" s="127" t="s">
        <v>290</v>
      </c>
      <c r="E271" s="127"/>
      <c r="F271" s="127"/>
    </row>
    <row r="272" spans="1:10" ht="19.5" customHeight="1">
      <c r="A272" s="30"/>
      <c r="C272" s="4"/>
      <c r="D272" s="127" t="s">
        <v>289</v>
      </c>
      <c r="E272" s="127"/>
      <c r="F272" s="127"/>
    </row>
    <row r="273" spans="1:6">
      <c r="A273" s="30"/>
      <c r="C273" s="4"/>
    </row>
    <row r="274" spans="1:6">
      <c r="A274" s="30"/>
      <c r="C274" s="4"/>
    </row>
    <row r="275" spans="1:6">
      <c r="A275" s="30"/>
      <c r="C275" s="4"/>
    </row>
    <row r="276" spans="1:6">
      <c r="A276" s="30"/>
      <c r="C276" s="4"/>
    </row>
    <row r="277" spans="1:6">
      <c r="A277" s="30"/>
      <c r="C277" s="4"/>
    </row>
    <row r="278" spans="1:6">
      <c r="A278" s="30"/>
      <c r="C278" s="4"/>
    </row>
    <row r="279" spans="1:6">
      <c r="A279" s="30"/>
      <c r="C279" s="4"/>
    </row>
    <row r="280" spans="1:6">
      <c r="A280" s="55"/>
      <c r="B280" s="55"/>
      <c r="C280" s="56"/>
      <c r="D280" s="56"/>
      <c r="E280" s="56"/>
      <c r="F280" s="56"/>
    </row>
    <row r="281" spans="1:6">
      <c r="A281" s="30"/>
    </row>
    <row r="282" spans="1:6">
      <c r="A282" s="30"/>
    </row>
    <row r="283" spans="1:6">
      <c r="A283" s="30"/>
    </row>
    <row r="284" spans="1:6">
      <c r="A284" s="30"/>
    </row>
    <row r="285" spans="1:6">
      <c r="A285" s="30"/>
    </row>
    <row r="286" spans="1:6">
      <c r="A286" s="30"/>
    </row>
    <row r="287" spans="1:6">
      <c r="A287" s="30"/>
    </row>
    <row r="288" spans="1:6">
      <c r="A288" s="30"/>
    </row>
    <row r="289" spans="1:1">
      <c r="A289" s="30"/>
    </row>
    <row r="290" spans="1:1">
      <c r="A290" s="30"/>
    </row>
    <row r="291" spans="1:1">
      <c r="A291" s="30"/>
    </row>
    <row r="292" spans="1:1">
      <c r="A292" s="30"/>
    </row>
    <row r="293" spans="1:1">
      <c r="A293" s="30"/>
    </row>
    <row r="294" spans="1:1">
      <c r="A294" s="30"/>
    </row>
    <row r="295" spans="1:1">
      <c r="A295" s="30"/>
    </row>
    <row r="296" spans="1:1">
      <c r="A296" s="30"/>
    </row>
    <row r="297" spans="1:1">
      <c r="A297" s="30"/>
    </row>
    <row r="298" spans="1:1">
      <c r="A298" s="30"/>
    </row>
    <row r="299" spans="1:1">
      <c r="A299" s="30"/>
    </row>
    <row r="300" spans="1:1">
      <c r="A300" s="30"/>
    </row>
    <row r="301" spans="1:1">
      <c r="A301" s="30"/>
    </row>
    <row r="302" spans="1:1">
      <c r="A302" s="30"/>
    </row>
    <row r="303" spans="1:1">
      <c r="A303" s="30"/>
    </row>
    <row r="304" spans="1:1">
      <c r="A304" s="30"/>
    </row>
    <row r="305" spans="1:1">
      <c r="A305" s="30"/>
    </row>
    <row r="306" spans="1:1">
      <c r="A306" s="30"/>
    </row>
    <row r="307" spans="1:1">
      <c r="A307" s="30"/>
    </row>
    <row r="308" spans="1:1">
      <c r="A308" s="30"/>
    </row>
    <row r="309" spans="1:1">
      <c r="A309" s="30"/>
    </row>
    <row r="310" spans="1:1">
      <c r="A310" s="30"/>
    </row>
    <row r="311" spans="1:1">
      <c r="A311" s="30"/>
    </row>
    <row r="312" spans="1:1">
      <c r="A312" s="30"/>
    </row>
    <row r="313" spans="1:1">
      <c r="A313" s="30"/>
    </row>
    <row r="314" spans="1:1">
      <c r="A314" s="30"/>
    </row>
    <row r="315" spans="1:1">
      <c r="A315" s="30"/>
    </row>
    <row r="316" spans="1:1">
      <c r="A316" s="30"/>
    </row>
    <row r="317" spans="1:1">
      <c r="A317" s="30"/>
    </row>
    <row r="318" spans="1:1">
      <c r="A318" s="30"/>
    </row>
    <row r="319" spans="1:1">
      <c r="A319" s="30"/>
    </row>
  </sheetData>
  <mergeCells count="64">
    <mergeCell ref="D271:F271"/>
    <mergeCell ref="D272:F272"/>
    <mergeCell ref="A202:E202"/>
    <mergeCell ref="B254:F254"/>
    <mergeCell ref="A258:E258"/>
    <mergeCell ref="D268:E268"/>
    <mergeCell ref="A270:F270"/>
    <mergeCell ref="A242:E242"/>
    <mergeCell ref="B243:F243"/>
    <mergeCell ref="A253:E253"/>
    <mergeCell ref="B203:F203"/>
    <mergeCell ref="B259:F259"/>
    <mergeCell ref="A264:E264"/>
    <mergeCell ref="A265:B267"/>
    <mergeCell ref="C265:E265"/>
    <mergeCell ref="C266:E266"/>
    <mergeCell ref="C267:E267"/>
    <mergeCell ref="A153:E153"/>
    <mergeCell ref="B154:F154"/>
    <mergeCell ref="C155:F155"/>
    <mergeCell ref="A195:E195"/>
    <mergeCell ref="B196:F196"/>
    <mergeCell ref="B99:F99"/>
    <mergeCell ref="B101:F101"/>
    <mergeCell ref="B107:F107"/>
    <mergeCell ref="A111:E111"/>
    <mergeCell ref="B112:F112"/>
    <mergeCell ref="B96:F96"/>
    <mergeCell ref="B56:F56"/>
    <mergeCell ref="B64:E64"/>
    <mergeCell ref="B65:F65"/>
    <mergeCell ref="A68:E68"/>
    <mergeCell ref="B69:F69"/>
    <mergeCell ref="A79:E79"/>
    <mergeCell ref="B80:F80"/>
    <mergeCell ref="A85:E85"/>
    <mergeCell ref="B86:F86"/>
    <mergeCell ref="B87:F87"/>
    <mergeCell ref="B92:F92"/>
    <mergeCell ref="B52:F52"/>
    <mergeCell ref="B10:F10"/>
    <mergeCell ref="B11:F11"/>
    <mergeCell ref="B12:F12"/>
    <mergeCell ref="B16:F16"/>
    <mergeCell ref="B27:F27"/>
    <mergeCell ref="B30:F30"/>
    <mergeCell ref="B34:F34"/>
    <mergeCell ref="B38:F38"/>
    <mergeCell ref="B42:F42"/>
    <mergeCell ref="B46:F46"/>
    <mergeCell ref="B49:F49"/>
    <mergeCell ref="A7:F7"/>
    <mergeCell ref="A8:A9"/>
    <mergeCell ref="B8:B9"/>
    <mergeCell ref="C8:C9"/>
    <mergeCell ref="D8:D9"/>
    <mergeCell ref="E8:E9"/>
    <mergeCell ref="F8:F9"/>
    <mergeCell ref="A6:F6"/>
    <mergeCell ref="A1:B1"/>
    <mergeCell ref="A2:B2"/>
    <mergeCell ref="A3:B3"/>
    <mergeCell ref="A4:B4"/>
    <mergeCell ref="A5:F5"/>
  </mergeCells>
  <printOptions horizontalCentered="1"/>
  <pageMargins left="7.874015748031496E-2" right="0" top="0.19685039370078741" bottom="0.39" header="0" footer="7.874015748031496E-2"/>
  <pageSetup paperSize="9" scale="69" orientation="portrait" r:id="rId1"/>
  <headerFooter scaleWithDoc="0" alignWithMargins="0">
    <oddFooter>Page &amp;P</oddFooter>
  </headerFooter>
  <rowBreaks count="2" manualBreakCount="2">
    <brk id="67" max="5" man="1"/>
    <brk id="14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>****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</dc:creator>
  <cp:lastModifiedBy>dsellami</cp:lastModifiedBy>
  <cp:lastPrinted>2026-06-29T14:52:07Z</cp:lastPrinted>
  <dcterms:created xsi:type="dcterms:W3CDTF">2005-06-06T09:07:43Z</dcterms:created>
  <dcterms:modified xsi:type="dcterms:W3CDTF">2026-06-29T14:54:07Z</dcterms:modified>
</cp:coreProperties>
</file>