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enabbou\Desktop\AOO N°32-2026-BG-PT\"/>
    </mc:Choice>
  </mc:AlternateContent>
  <xr:revisionPtr revIDLastSave="0" documentId="13_ncr:1_{991F9C1B-0D1C-4393-995B-59A69AE9268F}" xr6:coauthVersionLast="47" xr6:coauthVersionMax="47" xr10:uidLastSave="{00000000-0000-0000-0000-000000000000}"/>
  <bookViews>
    <workbookView xWindow="-120" yWindow="-120" windowWidth="29040" windowHeight="15840" xr2:uid="{5BFDBF02-DDE9-45E1-916E-8BCD5D72D82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0" i="1" l="1"/>
  <c r="F169" i="1"/>
  <c r="F168" i="1"/>
  <c r="F167" i="1"/>
  <c r="F166" i="1"/>
  <c r="F165" i="1"/>
  <c r="F164" i="1"/>
  <c r="F163" i="1"/>
  <c r="F162" i="1"/>
  <c r="F161" i="1"/>
  <c r="F160" i="1"/>
  <c r="F159" i="1"/>
  <c r="F171" i="1" s="1"/>
  <c r="F181" i="1" s="1"/>
  <c r="F158" i="1"/>
  <c r="F157" i="1"/>
  <c r="F156" i="1"/>
  <c r="F153" i="1"/>
  <c r="F152" i="1"/>
  <c r="F151" i="1"/>
  <c r="F154" i="1" s="1"/>
  <c r="F180" i="1" s="1"/>
  <c r="F150" i="1"/>
  <c r="F149" i="1"/>
  <c r="A148" i="1"/>
  <c r="F146" i="1"/>
  <c r="F145" i="1"/>
  <c r="F144" i="1"/>
  <c r="F143" i="1"/>
  <c r="F142" i="1"/>
  <c r="F141" i="1"/>
  <c r="A140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A111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A88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A70" i="1"/>
  <c r="F68" i="1"/>
  <c r="F67" i="1"/>
  <c r="F66" i="1"/>
  <c r="F65" i="1"/>
  <c r="F64" i="1"/>
  <c r="F63" i="1"/>
  <c r="F62" i="1"/>
  <c r="F61" i="1"/>
  <c r="A60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59" i="1" s="1"/>
  <c r="F174" i="1" s="1"/>
  <c r="A45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D24" i="1"/>
  <c r="F24" i="1" s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A8" i="1"/>
  <c r="F147" i="1" l="1"/>
  <c r="F179" i="1" s="1"/>
  <c r="F139" i="1"/>
  <c r="F178" i="1" s="1"/>
  <c r="F110" i="1"/>
  <c r="F177" i="1" s="1"/>
  <c r="F87" i="1"/>
  <c r="F176" i="1" s="1"/>
  <c r="F69" i="1"/>
  <c r="F175" i="1" s="1"/>
  <c r="F44" i="1"/>
  <c r="F173" i="1" s="1"/>
  <c r="F182" i="1" l="1"/>
  <c r="F183" i="1" s="1"/>
  <c r="F184" i="1" s="1"/>
</calcChain>
</file>

<file path=xl/sharedStrings.xml><?xml version="1.0" encoding="utf-8"?>
<sst xmlns="http://schemas.openxmlformats.org/spreadsheetml/2006/main" count="337" uniqueCount="199">
  <si>
    <t>Royaume du Maroc</t>
  </si>
  <si>
    <t>Ministère de l'Intérieur</t>
  </si>
  <si>
    <t>Province de Taza</t>
  </si>
  <si>
    <t>MARCHE N°………………</t>
  </si>
  <si>
    <t xml:space="preserve">BORDEREAU DES PRIX </t>
  </si>
  <si>
    <t>N° 
Prix</t>
  </si>
  <si>
    <t>Désignation des prestations</t>
  </si>
  <si>
    <t>U</t>
  </si>
  <si>
    <t>Qté</t>
  </si>
  <si>
    <t>P.U (HT)</t>
  </si>
  <si>
    <t>Prix Total</t>
  </si>
  <si>
    <t>Gros-œuvre</t>
  </si>
  <si>
    <t>Démolition des ouvrages existants y/c évacuation à la décharge publique</t>
  </si>
  <si>
    <t>Ens</t>
  </si>
  <si>
    <t>Décapage général, nettoyage et débroussaillage du terrain</t>
  </si>
  <si>
    <t>M2</t>
  </si>
  <si>
    <t xml:space="preserve">Fouilles en rigoles, en tranchées ou en puits dans terrain de toute nature y/c rocher </t>
  </si>
  <si>
    <t>M3</t>
  </si>
  <si>
    <t>Mise en remblai ou évacuation à la décharge publique</t>
  </si>
  <si>
    <t>Fourniture et mise en œuvre de tout venant compacté</t>
  </si>
  <si>
    <t>Béton de propreté</t>
  </si>
  <si>
    <t>Gros béton</t>
  </si>
  <si>
    <t>Béton banché</t>
  </si>
  <si>
    <t xml:space="preserve">Maçonnerie de moellons </t>
  </si>
  <si>
    <t>Béton pour béton armé en fondations</t>
  </si>
  <si>
    <t xml:space="preserve">Acier à haute Adhérence pour B.A en fondations </t>
  </si>
  <si>
    <t>KG</t>
  </si>
  <si>
    <t>Hérissonnage en pierres sèches de 0.2m</t>
  </si>
  <si>
    <t>Forme en béton de 0.13m d’épaisseur  y/c aciers</t>
  </si>
  <si>
    <t xml:space="preserve">Trottoir périphérique </t>
  </si>
  <si>
    <t>Caniveau en béton armé de 30x30 cm y/c acier</t>
  </si>
  <si>
    <t>ML</t>
  </si>
  <si>
    <t>Grille pour caniveau</t>
  </si>
  <si>
    <t>Béton pour béton armé en élévations</t>
  </si>
  <si>
    <t>Acier à haute Adhérence pour B.A en élévations</t>
  </si>
  <si>
    <t>Plancher en hourdis creux de 15+5 ou 20+5 y compris poutrelles simple aciers</t>
  </si>
  <si>
    <t xml:space="preserve">Cloison double en briques creuses de 25 cm à 40 cm </t>
  </si>
  <si>
    <t>Cloison simple en briques creuses de 6T</t>
  </si>
  <si>
    <t>Cloison simple en briques creuses de 12T</t>
  </si>
  <si>
    <t>Chapiteau en béton armé de 0,30x0,10</t>
  </si>
  <si>
    <t xml:space="preserve">Dallette de placard et paillasse en béton armé y/c les armatures </t>
  </si>
  <si>
    <t>Etanchéité verticale</t>
  </si>
  <si>
    <t>Enduit intérieur au mortier de ciment sur murs et plafonds y/c baguette d’angle</t>
  </si>
  <si>
    <t xml:space="preserve">Enduit extérieur au mortier de ciment </t>
  </si>
  <si>
    <t>Regard en béton armé de 40x40 visitable ou non visitable</t>
  </si>
  <si>
    <t>Regard en béton armé de 60x60 visitable ou non visitable</t>
  </si>
  <si>
    <t>Regard en béton armé de 100x100  visitable ou non visitable</t>
  </si>
  <si>
    <t xml:space="preserve">Canalisation en PVC Ø 200 série 2 type assainissement </t>
  </si>
  <si>
    <t xml:space="preserve">Canalisation en PVC Ø 300 série 2 type assainissement </t>
  </si>
  <si>
    <t xml:space="preserve">Encadrement ou appuis de fenêtres et linteaux </t>
  </si>
  <si>
    <t>Marches et contre marches en béton armé</t>
  </si>
  <si>
    <t>Total Gros-œuvre</t>
  </si>
  <si>
    <t>Revêtement- Platrerie</t>
  </si>
  <si>
    <t>Faux plafond en staff lisse avec joints creux et deux couches de peinture vinylique mate</t>
  </si>
  <si>
    <t xml:space="preserve">
Faux plafond en panneaux "Armstrong"
 </t>
  </si>
  <si>
    <t xml:space="preserve">Revêtement de sol en carreaux COMPACTO  y/c plinthes </t>
  </si>
  <si>
    <t xml:space="preserve">Revêtement de sol en carreaux COMPACTO antidérapant </t>
  </si>
  <si>
    <t>Revêtement mural en carreau type COMPACTO  25/75 cm</t>
  </si>
  <si>
    <t>Marche et contre marche en marbre perlatino</t>
  </si>
  <si>
    <t>Plinthe en marbre Perlatino</t>
  </si>
  <si>
    <t>Marche et contre marche en granito poli</t>
  </si>
  <si>
    <t>Revêtement en marbre perlatino y/c plinthes</t>
  </si>
  <si>
    <t xml:space="preserve">Revetement en granito poli en mélange de ciment blanc </t>
  </si>
  <si>
    <t>Revêtement façade en pierre de TAZA OU de M'SOUN</t>
  </si>
  <si>
    <t>Revêtement du sol en pierre de TAZA bouchardé pour rampe</t>
  </si>
  <si>
    <t>Baguettes d'angles métalliques</t>
  </si>
  <si>
    <t>Total  Revêtement- platrerie</t>
  </si>
  <si>
    <t>Étanchéité</t>
  </si>
  <si>
    <t>Forme de pente et Chape de lissage</t>
  </si>
  <si>
    <t>Étanchéité Bicouche SBS</t>
  </si>
  <si>
    <t xml:space="preserve">Protection d'étanchéité par carreaux céramiques en ciment y compris plinthe  </t>
  </si>
  <si>
    <t>Relevé y/c Solins en bicouche SBS</t>
  </si>
  <si>
    <t>Protection de solins par enduit grillagée</t>
  </si>
  <si>
    <t>Étanchéité légère pour salles d’eau</t>
  </si>
  <si>
    <t>Fourniture et pose de gargouille ou trop plein  y/c crapaudine</t>
  </si>
  <si>
    <t>F et P de descente d'eau pluviale en PVC Ø 100 mm</t>
  </si>
  <si>
    <t>Total  Etanchéité</t>
  </si>
  <si>
    <t>Menuiserie Bois, Aluminium et Métallique</t>
  </si>
  <si>
    <t xml:space="preserve">Fourniture et pose des portes pleines en bois rouge A/C </t>
  </si>
  <si>
    <t xml:space="preserve">
Fourniture et pose des portes isoplanes en bois rouge A/C
</t>
  </si>
  <si>
    <t>F&amp; P de portes  isoplanes capitonnées y/c cadre</t>
  </si>
  <si>
    <t>Fourniture et pose de porte métallique vitrée avec découpe "LASER"</t>
  </si>
  <si>
    <t>Etagères pour placards en MDF</t>
  </si>
  <si>
    <t>m²</t>
  </si>
  <si>
    <t>Habillage des placards en contre plaqué de 4,5 mm d'épaisseur</t>
  </si>
  <si>
    <t>m2</t>
  </si>
  <si>
    <t xml:space="preserve">Fourniture et pose de grille de défense </t>
  </si>
  <si>
    <t>Fourniture et pose de porte pour placard en aluminium profilé Comfort ou similaire</t>
  </si>
  <si>
    <t xml:space="preserve">F et P de porte en inox grillagée </t>
  </si>
  <si>
    <t>Fourniture et pose de fenêtre et châssis en aluminium profilé Comfort ou similaire</t>
  </si>
  <si>
    <t xml:space="preserve">F et P de porte-fenêtre en aluminium </t>
  </si>
  <si>
    <t>F et P de volet roulant en aluminium y compris cache rideau</t>
  </si>
  <si>
    <t xml:space="preserve">Enseigne en inox "caractère de 30 cm de hauteur" sur support en allucoband </t>
  </si>
  <si>
    <t xml:space="preserve">Plaques signalétiques </t>
  </si>
  <si>
    <t>Mat drapeau de 3 m de hauteur en acier galvanisé Ø 50</t>
  </si>
  <si>
    <t>Main courante en inox Ø 60 mm</t>
  </si>
  <si>
    <t>Total Menuiserie Bois, Aluminium et Métallique</t>
  </si>
  <si>
    <t xml:space="preserve">Plomberie sanitaire - Détection et Protection incendie </t>
  </si>
  <si>
    <t xml:space="preserve">Raccordement au réseau d'eau potable </t>
  </si>
  <si>
    <t xml:space="preserve">Raccordement au réseau d'assainissement </t>
  </si>
  <si>
    <t xml:space="preserve"> Réalisation d'une boite pour compteur d'eau potable
</t>
  </si>
  <si>
    <t xml:space="preserve">Tube en polyéthylène PHED Ø 25mm PN16 </t>
  </si>
  <si>
    <t xml:space="preserve">Tube en polyéthylène PHED Ø 32mm PN16  </t>
  </si>
  <si>
    <t>Alimentation  en PPR tout diamètre</t>
  </si>
  <si>
    <t>ml</t>
  </si>
  <si>
    <t>Robinet d’arrêt tout diamètre</t>
  </si>
  <si>
    <t>Fourniture et pose de robinet service</t>
  </si>
  <si>
    <t>Fourniture et pose de robinet d'arrosage</t>
  </si>
  <si>
    <t xml:space="preserve">Fourniture et pose de conduite d'évacuation en P.V.C de 125mm </t>
  </si>
  <si>
    <t xml:space="preserve">Fourniture et pose de conduite d'évacuation en P.V.C de 110mm </t>
  </si>
  <si>
    <t>Fourniture et pose de conduite d'évacuation en P.V.C de 75 mm</t>
  </si>
  <si>
    <t>Fourniture et pose de siphon de sol  en inox 15x15 cm</t>
  </si>
  <si>
    <t>Fourniture et pose de siège W.C à l'anglaise complet pour PMR</t>
  </si>
  <si>
    <t>Fourniture et pose de siège W.C à l'anglaise complet</t>
  </si>
  <si>
    <t>Fourniture et pose de siège W.C à la turque complet</t>
  </si>
  <si>
    <t>Fourniture et pose de lavabo vasque y/c marbre</t>
  </si>
  <si>
    <t>Fourniture et pose d’extincteur à poudre de 9 Kg</t>
  </si>
  <si>
    <t>Fourniture et pose d’extincteur CO2 de 5 kg</t>
  </si>
  <si>
    <t>Fourniture et pose poste robinet d'incendie armé (RIA) DN 25  de 30,00 m  avec armoires et toutes accessoires</t>
  </si>
  <si>
    <t>Fourniture et pose de chauffe eau électrique 50L</t>
  </si>
  <si>
    <t xml:space="preserve">Total Plomberie sanitaire-Détection et Protection incendie </t>
  </si>
  <si>
    <t>Électricité</t>
  </si>
  <si>
    <t>Raccordement au réseau électrique existant</t>
  </si>
  <si>
    <t>Fourniture et pose de boite de coupure générale</t>
  </si>
  <si>
    <t>Fourniture et mise en place coffret électrique</t>
  </si>
  <si>
    <t>F&amp;P tableau de protection général basse tension TGBT 30/60A</t>
  </si>
  <si>
    <t>F&amp;P tableau de fusible géneral+disjoncteur 2 fils 30/60A</t>
  </si>
  <si>
    <t xml:space="preserve">Câble U1000RO2V 4 x 16 mm2 + T </t>
  </si>
  <si>
    <t xml:space="preserve">Câble U1000RO2V  4 x 10 mm2 + T </t>
  </si>
  <si>
    <t xml:space="preserve">Câble U1000RO2V  4 x 6 mm2 + T </t>
  </si>
  <si>
    <t>Fourniture et pose foyer simple ou double allumage</t>
  </si>
  <si>
    <t xml:space="preserve">Fourniture et pose de prise de courant </t>
  </si>
  <si>
    <t>Prise de courant différent puissance + Terre  encastrée.</t>
  </si>
  <si>
    <t>Réalisation de la mise de terre</t>
  </si>
  <si>
    <t>Fourniture et pose de panel LED 60x60</t>
  </si>
  <si>
    <t>Fourniture et pose de panel LED 30x30</t>
  </si>
  <si>
    <t>Spot lumineux  LED Ø 120 mm</t>
  </si>
  <si>
    <t>Spot lumineux LED Ø 200 mm</t>
  </si>
  <si>
    <t>Plus value pour foyer en va et vient</t>
  </si>
  <si>
    <t>Fourniture et pose projecteur 200 W LED</t>
  </si>
  <si>
    <t>Fourniture et pose hublot LED étanche</t>
  </si>
  <si>
    <t>Fourniture et pose bloc autonome de sécurité(BAES) LED</t>
  </si>
  <si>
    <t>Fourniture et pose de prise de télévision y/c câblage</t>
  </si>
  <si>
    <t>Fourniture et installation de système d’alarme</t>
  </si>
  <si>
    <t xml:space="preserve">Fourniture et pose sonnette d’appel </t>
  </si>
  <si>
    <t>Fourniture et pose de climatiseur split système 24000 BTU</t>
  </si>
  <si>
    <t xml:space="preserve">Fourniture et pose de climatiseur split système 12000 BTU </t>
  </si>
  <si>
    <t xml:space="preserve">Fourniture et pose de climatiseur split système 9000 BTU </t>
  </si>
  <si>
    <t xml:space="preserve">Fourniture et pose de système vidéo-surveillance </t>
  </si>
  <si>
    <t>Total électricité</t>
  </si>
  <si>
    <t>Informatique</t>
  </si>
  <si>
    <t>Prises RJ45 Cat 6 mural encastré</t>
  </si>
  <si>
    <t>Cable de distibution RJ45 UTP Catégorie 6 Ingelec</t>
  </si>
  <si>
    <t>Tube annelé ICTA32</t>
  </si>
  <si>
    <t>Armoire informatique 18U de 600 X 600 19''</t>
  </si>
  <si>
    <t>Panneau de gestion de câbles 1U 19”</t>
  </si>
  <si>
    <t>PDU en aluminium avec interrupteur lumineux 19" 1U- 8 Prises</t>
  </si>
  <si>
    <t>Total Informatique</t>
  </si>
  <si>
    <t>Peinture</t>
  </si>
  <si>
    <t>Revêtement monocouche sur façade</t>
  </si>
  <si>
    <t>Peinture vinylique mate étanche sur murs extérieurs y/c enduit de façade</t>
  </si>
  <si>
    <t xml:space="preserve">Peinture vinylique mate sur murs intérieurs </t>
  </si>
  <si>
    <t>Peinture glycérophtalique laquée sur bois et fer</t>
  </si>
  <si>
    <t>Vernis sur bois</t>
  </si>
  <si>
    <t>Total Peinture</t>
  </si>
  <si>
    <t>IX</t>
  </si>
  <si>
    <t>Aménagement Extérieur</t>
  </si>
  <si>
    <t>Allées en béton reflué</t>
  </si>
  <si>
    <t>Fourniture et pose de pavé autobloquant 8 CM</t>
  </si>
  <si>
    <t>Fourniture et pose de revêtement de sol en pierre de Oued Amlil</t>
  </si>
  <si>
    <t>Founiture et pose de couche de fondation GNF2 ou GNF1</t>
  </si>
  <si>
    <t>Fournir et pose de bordure T1</t>
  </si>
  <si>
    <t>Fournir et pose de bordure P1 ou P2</t>
  </si>
  <si>
    <t>Fourniture e mise en œuvre de la terre végétale y compris bio compost</t>
  </si>
  <si>
    <t>Fourniture et plantation du gazon type Pennisetum clandestinum</t>
  </si>
  <si>
    <t xml:space="preserve">Fourniture et implantation d’arbre type ALBIZIA  stipe entre 2,50m à 3,00 m de hauteur </t>
  </si>
  <si>
    <t xml:space="preserve">Fourniture et implantation d’arbre type FICUS BENJAMINA stipe entre 2,00m à 2,50 m de hauteur </t>
  </si>
  <si>
    <t xml:space="preserve">Lampadaires d'éclairage de 3,50 à 4,00 m de hauteur </t>
  </si>
  <si>
    <t>Fourniture et pose de corbeille métallique de 20 l</t>
  </si>
  <si>
    <t xml:space="preserve">Fourniture et pose de banc de repos en pierre d'Oued Amlil </t>
  </si>
  <si>
    <t>Mur de clôture y/c barreaudage type 1</t>
  </si>
  <si>
    <t>Mur de clôture type 2</t>
  </si>
  <si>
    <t>Total aménagement extérieur</t>
  </si>
  <si>
    <t>RECAPITULATIF</t>
  </si>
  <si>
    <t>I-Gros-œuvre</t>
  </si>
  <si>
    <t>II-Revêtement - platrerie</t>
  </si>
  <si>
    <t>III-Étanchéité</t>
  </si>
  <si>
    <t>IV-Menuiserie Bois, Aluminium et Métallique</t>
  </si>
  <si>
    <t xml:space="preserve">V-Plomberie sanitaire-Détection et Protection incendie </t>
  </si>
  <si>
    <t>VI-Électricité</t>
  </si>
  <si>
    <t>VII-Informatique</t>
  </si>
  <si>
    <t>VIII-Peinture</t>
  </si>
  <si>
    <t>IX-Aménagement Extérieur</t>
  </si>
  <si>
    <t>TOTAL  H.T</t>
  </si>
  <si>
    <t>MONTANT DE LA T.V.A (20%)</t>
  </si>
  <si>
    <t>TOTAL T.T.C.</t>
  </si>
  <si>
    <r>
      <t xml:space="preserve">Acrotère en béton armé </t>
    </r>
    <r>
      <rPr>
        <b/>
        <sz val="11"/>
        <rFont val="Calibri"/>
        <family val="2"/>
        <scheme val="minor"/>
      </rPr>
      <t>Toute hauteur</t>
    </r>
  </si>
  <si>
    <t>Cachet et Signature du Concurrent</t>
  </si>
  <si>
    <t>Objet : Travaux de reconstruction du siége Cercle Tahla à la Commune de Tahla - Province de Taza - Province de 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</si>
</sst>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\ _€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Georgia"/>
      <family val="1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9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7AD7-2746-4AF8-88CD-35FE357C888C}">
  <sheetPr>
    <pageSetUpPr fitToPage="1"/>
  </sheetPr>
  <dimension ref="A1:F185"/>
  <sheetViews>
    <sheetView showZeros="0" tabSelected="1" topLeftCell="A159" workbookViewId="0">
      <selection sqref="A1:F185"/>
    </sheetView>
  </sheetViews>
  <sheetFormatPr baseColWidth="10" defaultRowHeight="15" x14ac:dyDescent="0.25"/>
  <cols>
    <col min="1" max="1" width="5.7109375" customWidth="1"/>
    <col min="2" max="2" width="53" customWidth="1"/>
    <col min="3" max="3" width="9" customWidth="1"/>
    <col min="4" max="4" width="11.28515625" customWidth="1"/>
    <col min="5" max="5" width="12.85546875" customWidth="1"/>
    <col min="6" max="6" width="11.7109375" customWidth="1"/>
  </cols>
  <sheetData>
    <row r="1" spans="1:6" ht="19.5" x14ac:dyDescent="0.3">
      <c r="A1" s="1" t="s">
        <v>0</v>
      </c>
      <c r="B1" s="2"/>
      <c r="C1" s="3"/>
      <c r="D1" s="3"/>
      <c r="E1" s="3"/>
      <c r="F1" s="3"/>
    </row>
    <row r="2" spans="1:6" ht="19.5" x14ac:dyDescent="0.3">
      <c r="A2" s="1" t="s">
        <v>1</v>
      </c>
      <c r="B2" s="2"/>
      <c r="C2" s="3"/>
      <c r="D2" s="3"/>
      <c r="E2" s="3"/>
      <c r="F2" s="3"/>
    </row>
    <row r="3" spans="1:6" ht="19.5" x14ac:dyDescent="0.3">
      <c r="A3" s="1" t="s">
        <v>2</v>
      </c>
      <c r="B3" s="2"/>
      <c r="C3" s="3"/>
      <c r="D3" s="3"/>
      <c r="E3" s="3"/>
      <c r="F3" s="3"/>
    </row>
    <row r="4" spans="1:6" ht="18.75" x14ac:dyDescent="0.25">
      <c r="A4" s="34" t="s">
        <v>3</v>
      </c>
      <c r="B4" s="34"/>
      <c r="C4" s="34"/>
      <c r="D4" s="34"/>
      <c r="E4" s="34"/>
      <c r="F4" s="34"/>
    </row>
    <row r="5" spans="1:6" ht="18.75" x14ac:dyDescent="0.25">
      <c r="A5" s="34" t="s">
        <v>4</v>
      </c>
      <c r="B5" s="34"/>
      <c r="C5" s="34"/>
      <c r="D5" s="34"/>
      <c r="E5" s="34"/>
      <c r="F5" s="34"/>
    </row>
    <row r="6" spans="1:6" ht="43.5" customHeight="1" x14ac:dyDescent="0.25">
      <c r="A6" s="35" t="s">
        <v>198</v>
      </c>
      <c r="B6" s="35"/>
      <c r="C6" s="35"/>
      <c r="D6" s="35"/>
      <c r="E6" s="35"/>
      <c r="F6" s="35"/>
    </row>
    <row r="7" spans="1:6" ht="30" x14ac:dyDescent="0.25">
      <c r="A7" s="4" t="s">
        <v>5</v>
      </c>
      <c r="B7" s="5" t="s">
        <v>6</v>
      </c>
      <c r="C7" s="5" t="s">
        <v>7</v>
      </c>
      <c r="D7" s="6" t="s">
        <v>8</v>
      </c>
      <c r="E7" s="7" t="s">
        <v>9</v>
      </c>
      <c r="F7" s="5" t="s">
        <v>10</v>
      </c>
    </row>
    <row r="8" spans="1:6" x14ac:dyDescent="0.25">
      <c r="A8" s="23" t="str">
        <f>+ROMAN(1)</f>
        <v>I</v>
      </c>
      <c r="B8" s="36" t="s">
        <v>11</v>
      </c>
      <c r="C8" s="36"/>
      <c r="D8" s="36"/>
      <c r="E8" s="36"/>
      <c r="F8" s="36"/>
    </row>
    <row r="9" spans="1:6" ht="30" x14ac:dyDescent="0.25">
      <c r="A9" s="24">
        <v>1</v>
      </c>
      <c r="B9" s="8" t="s">
        <v>12</v>
      </c>
      <c r="C9" s="9" t="s">
        <v>13</v>
      </c>
      <c r="D9" s="10">
        <v>1</v>
      </c>
      <c r="E9" s="11"/>
      <c r="F9" s="20">
        <f t="shared" ref="F9:F43" si="0">+E9*D9</f>
        <v>0</v>
      </c>
    </row>
    <row r="10" spans="1:6" ht="22.5" customHeight="1" x14ac:dyDescent="0.25">
      <c r="A10" s="24">
        <v>2</v>
      </c>
      <c r="B10" s="8" t="s">
        <v>14</v>
      </c>
      <c r="C10" s="9" t="s">
        <v>15</v>
      </c>
      <c r="D10" s="10">
        <v>297</v>
      </c>
      <c r="E10" s="11"/>
      <c r="F10" s="20">
        <f t="shared" si="0"/>
        <v>0</v>
      </c>
    </row>
    <row r="11" spans="1:6" ht="30" x14ac:dyDescent="0.25">
      <c r="A11" s="24">
        <v>3</v>
      </c>
      <c r="B11" s="12" t="s">
        <v>16</v>
      </c>
      <c r="C11" s="9" t="s">
        <v>17</v>
      </c>
      <c r="D11" s="10">
        <v>304</v>
      </c>
      <c r="E11" s="11"/>
      <c r="F11" s="20">
        <f t="shared" si="0"/>
        <v>0</v>
      </c>
    </row>
    <row r="12" spans="1:6" ht="18.75" customHeight="1" x14ac:dyDescent="0.25">
      <c r="A12" s="24">
        <v>4</v>
      </c>
      <c r="B12" s="12" t="s">
        <v>18</v>
      </c>
      <c r="C12" s="9" t="s">
        <v>17</v>
      </c>
      <c r="D12" s="10">
        <v>304</v>
      </c>
      <c r="E12" s="11"/>
      <c r="F12" s="20">
        <f t="shared" si="0"/>
        <v>0</v>
      </c>
    </row>
    <row r="13" spans="1:6" ht="19.5" customHeight="1" x14ac:dyDescent="0.25">
      <c r="A13" s="24">
        <v>5</v>
      </c>
      <c r="B13" s="12" t="s">
        <v>19</v>
      </c>
      <c r="C13" s="9" t="s">
        <v>17</v>
      </c>
      <c r="D13" s="10">
        <v>95</v>
      </c>
      <c r="E13" s="11"/>
      <c r="F13" s="20">
        <f t="shared" si="0"/>
        <v>0</v>
      </c>
    </row>
    <row r="14" spans="1:6" x14ac:dyDescent="0.25">
      <c r="A14" s="24">
        <v>6</v>
      </c>
      <c r="B14" s="12" t="s">
        <v>20</v>
      </c>
      <c r="C14" s="9" t="s">
        <v>17</v>
      </c>
      <c r="D14" s="10">
        <v>31</v>
      </c>
      <c r="E14" s="11"/>
      <c r="F14" s="20">
        <f t="shared" si="0"/>
        <v>0</v>
      </c>
    </row>
    <row r="15" spans="1:6" x14ac:dyDescent="0.25">
      <c r="A15" s="24">
        <v>7</v>
      </c>
      <c r="B15" s="12" t="s">
        <v>21</v>
      </c>
      <c r="C15" s="9" t="s">
        <v>17</v>
      </c>
      <c r="D15" s="10">
        <v>47</v>
      </c>
      <c r="E15" s="11"/>
      <c r="F15" s="20">
        <f t="shared" si="0"/>
        <v>0</v>
      </c>
    </row>
    <row r="16" spans="1:6" x14ac:dyDescent="0.25">
      <c r="A16" s="24">
        <v>8</v>
      </c>
      <c r="B16" s="13" t="s">
        <v>22</v>
      </c>
      <c r="C16" s="14" t="s">
        <v>17</v>
      </c>
      <c r="D16" s="15">
        <v>4</v>
      </c>
      <c r="E16" s="11"/>
      <c r="F16" s="20">
        <f t="shared" si="0"/>
        <v>0</v>
      </c>
    </row>
    <row r="17" spans="1:6" x14ac:dyDescent="0.25">
      <c r="A17" s="24">
        <v>9</v>
      </c>
      <c r="B17" s="12" t="s">
        <v>23</v>
      </c>
      <c r="C17" s="9" t="s">
        <v>17</v>
      </c>
      <c r="D17" s="10">
        <v>68</v>
      </c>
      <c r="E17" s="11"/>
      <c r="F17" s="20">
        <f t="shared" si="0"/>
        <v>0</v>
      </c>
    </row>
    <row r="18" spans="1:6" x14ac:dyDescent="0.25">
      <c r="A18" s="24">
        <v>10</v>
      </c>
      <c r="B18" s="12" t="s">
        <v>24</v>
      </c>
      <c r="C18" s="9" t="s">
        <v>17</v>
      </c>
      <c r="D18" s="10">
        <v>49</v>
      </c>
      <c r="E18" s="11"/>
      <c r="F18" s="20">
        <f t="shared" si="0"/>
        <v>0</v>
      </c>
    </row>
    <row r="19" spans="1:6" x14ac:dyDescent="0.25">
      <c r="A19" s="24">
        <v>11</v>
      </c>
      <c r="B19" s="12" t="s">
        <v>25</v>
      </c>
      <c r="C19" s="9" t="s">
        <v>26</v>
      </c>
      <c r="D19" s="10">
        <v>5900</v>
      </c>
      <c r="E19" s="11"/>
      <c r="F19" s="20">
        <f t="shared" si="0"/>
        <v>0</v>
      </c>
    </row>
    <row r="20" spans="1:6" x14ac:dyDescent="0.25">
      <c r="A20" s="24">
        <v>12</v>
      </c>
      <c r="B20" s="12" t="s">
        <v>27</v>
      </c>
      <c r="C20" s="9" t="s">
        <v>15</v>
      </c>
      <c r="D20" s="10">
        <v>154</v>
      </c>
      <c r="E20" s="11"/>
      <c r="F20" s="20">
        <f t="shared" si="0"/>
        <v>0</v>
      </c>
    </row>
    <row r="21" spans="1:6" x14ac:dyDescent="0.25">
      <c r="A21" s="24">
        <v>13</v>
      </c>
      <c r="B21" s="12" t="s">
        <v>28</v>
      </c>
      <c r="C21" s="9" t="s">
        <v>15</v>
      </c>
      <c r="D21" s="16">
        <v>154</v>
      </c>
      <c r="E21" s="11"/>
      <c r="F21" s="20">
        <f t="shared" si="0"/>
        <v>0</v>
      </c>
    </row>
    <row r="22" spans="1:6" x14ac:dyDescent="0.25">
      <c r="A22" s="24">
        <v>14</v>
      </c>
      <c r="B22" s="12" t="s">
        <v>29</v>
      </c>
      <c r="C22" s="9" t="s">
        <v>15</v>
      </c>
      <c r="D22" s="10">
        <v>150</v>
      </c>
      <c r="E22" s="11"/>
      <c r="F22" s="20">
        <f t="shared" si="0"/>
        <v>0</v>
      </c>
    </row>
    <row r="23" spans="1:6" x14ac:dyDescent="0.25">
      <c r="A23" s="24">
        <v>15</v>
      </c>
      <c r="B23" s="12" t="s">
        <v>30</v>
      </c>
      <c r="C23" s="9" t="s">
        <v>31</v>
      </c>
      <c r="D23" s="10">
        <v>60</v>
      </c>
      <c r="E23" s="11"/>
      <c r="F23" s="20">
        <f t="shared" si="0"/>
        <v>0</v>
      </c>
    </row>
    <row r="24" spans="1:6" x14ac:dyDescent="0.25">
      <c r="A24" s="24">
        <v>16</v>
      </c>
      <c r="B24" s="12" t="s">
        <v>32</v>
      </c>
      <c r="C24" s="9" t="s">
        <v>31</v>
      </c>
      <c r="D24" s="10">
        <f>+D23</f>
        <v>60</v>
      </c>
      <c r="E24" s="11"/>
      <c r="F24" s="20">
        <f t="shared" si="0"/>
        <v>0</v>
      </c>
    </row>
    <row r="25" spans="1:6" x14ac:dyDescent="0.25">
      <c r="A25" s="24">
        <v>17</v>
      </c>
      <c r="B25" s="12" t="s">
        <v>33</v>
      </c>
      <c r="C25" s="9" t="s">
        <v>17</v>
      </c>
      <c r="D25" s="10">
        <v>39</v>
      </c>
      <c r="E25" s="11"/>
      <c r="F25" s="20">
        <f t="shared" si="0"/>
        <v>0</v>
      </c>
    </row>
    <row r="26" spans="1:6" x14ac:dyDescent="0.25">
      <c r="A26" s="24">
        <v>18</v>
      </c>
      <c r="B26" s="12" t="s">
        <v>34</v>
      </c>
      <c r="C26" s="9" t="s">
        <v>26</v>
      </c>
      <c r="D26" s="10">
        <v>4660</v>
      </c>
      <c r="E26" s="11"/>
      <c r="F26" s="20">
        <f t="shared" si="0"/>
        <v>0</v>
      </c>
    </row>
    <row r="27" spans="1:6" ht="35.25" customHeight="1" x14ac:dyDescent="0.25">
      <c r="A27" s="24">
        <v>19</v>
      </c>
      <c r="B27" s="12" t="s">
        <v>35</v>
      </c>
      <c r="C27" s="9" t="s">
        <v>15</v>
      </c>
      <c r="D27" s="10">
        <v>300</v>
      </c>
      <c r="E27" s="11"/>
      <c r="F27" s="20">
        <f t="shared" si="0"/>
        <v>0</v>
      </c>
    </row>
    <row r="28" spans="1:6" ht="20.25" customHeight="1" x14ac:dyDescent="0.25">
      <c r="A28" s="24">
        <v>20</v>
      </c>
      <c r="B28" s="12" t="s">
        <v>196</v>
      </c>
      <c r="C28" s="9" t="s">
        <v>31</v>
      </c>
      <c r="D28" s="10">
        <v>60</v>
      </c>
      <c r="E28" s="11"/>
      <c r="F28" s="20">
        <f t="shared" si="0"/>
        <v>0</v>
      </c>
    </row>
    <row r="29" spans="1:6" ht="21" customHeight="1" x14ac:dyDescent="0.25">
      <c r="A29" s="24">
        <v>21</v>
      </c>
      <c r="B29" s="8" t="s">
        <v>36</v>
      </c>
      <c r="C29" s="9" t="s">
        <v>15</v>
      </c>
      <c r="D29" s="16">
        <v>300</v>
      </c>
      <c r="E29" s="11"/>
      <c r="F29" s="20">
        <f t="shared" si="0"/>
        <v>0</v>
      </c>
    </row>
    <row r="30" spans="1:6" x14ac:dyDescent="0.25">
      <c r="A30" s="24">
        <v>22</v>
      </c>
      <c r="B30" s="8" t="s">
        <v>37</v>
      </c>
      <c r="C30" s="9" t="s">
        <v>15</v>
      </c>
      <c r="D30" s="10">
        <v>285</v>
      </c>
      <c r="E30" s="11"/>
      <c r="F30" s="20">
        <f t="shared" si="0"/>
        <v>0</v>
      </c>
    </row>
    <row r="31" spans="1:6" x14ac:dyDescent="0.25">
      <c r="A31" s="24">
        <v>23</v>
      </c>
      <c r="B31" s="8" t="s">
        <v>38</v>
      </c>
      <c r="C31" s="9" t="s">
        <v>15</v>
      </c>
      <c r="D31" s="10">
        <v>9</v>
      </c>
      <c r="E31" s="11"/>
      <c r="F31" s="20">
        <f t="shared" si="0"/>
        <v>0</v>
      </c>
    </row>
    <row r="32" spans="1:6" ht="20.25" customHeight="1" x14ac:dyDescent="0.25">
      <c r="A32" s="24">
        <v>24</v>
      </c>
      <c r="B32" s="8" t="s">
        <v>39</v>
      </c>
      <c r="C32" s="9" t="s">
        <v>31</v>
      </c>
      <c r="D32" s="10">
        <v>12</v>
      </c>
      <c r="E32" s="11"/>
      <c r="F32" s="20">
        <f t="shared" si="0"/>
        <v>0</v>
      </c>
    </row>
    <row r="33" spans="1:6" ht="30" x14ac:dyDescent="0.25">
      <c r="A33" s="24">
        <v>25</v>
      </c>
      <c r="B33" s="8" t="s">
        <v>40</v>
      </c>
      <c r="C33" s="9" t="s">
        <v>15</v>
      </c>
      <c r="D33" s="10">
        <v>8</v>
      </c>
      <c r="E33" s="11"/>
      <c r="F33" s="20">
        <f t="shared" si="0"/>
        <v>0</v>
      </c>
    </row>
    <row r="34" spans="1:6" x14ac:dyDescent="0.25">
      <c r="A34" s="24">
        <v>26</v>
      </c>
      <c r="B34" s="8" t="s">
        <v>41</v>
      </c>
      <c r="C34" s="9" t="s">
        <v>15</v>
      </c>
      <c r="D34" s="10">
        <v>62</v>
      </c>
      <c r="E34" s="11"/>
      <c r="F34" s="20">
        <f t="shared" si="0"/>
        <v>0</v>
      </c>
    </row>
    <row r="35" spans="1:6" ht="30" x14ac:dyDescent="0.25">
      <c r="A35" s="24">
        <v>27</v>
      </c>
      <c r="B35" s="8" t="s">
        <v>42</v>
      </c>
      <c r="C35" s="9" t="s">
        <v>15</v>
      </c>
      <c r="D35" s="10">
        <v>1202</v>
      </c>
      <c r="E35" s="11"/>
      <c r="F35" s="20">
        <f t="shared" si="0"/>
        <v>0</v>
      </c>
    </row>
    <row r="36" spans="1:6" x14ac:dyDescent="0.25">
      <c r="A36" s="24">
        <v>28</v>
      </c>
      <c r="B36" s="8" t="s">
        <v>43</v>
      </c>
      <c r="C36" s="9" t="s">
        <v>15</v>
      </c>
      <c r="D36" s="10">
        <v>411</v>
      </c>
      <c r="E36" s="11"/>
      <c r="F36" s="20">
        <f t="shared" si="0"/>
        <v>0</v>
      </c>
    </row>
    <row r="37" spans="1:6" ht="23.25" customHeight="1" x14ac:dyDescent="0.25">
      <c r="A37" s="24">
        <v>29</v>
      </c>
      <c r="B37" s="8" t="s">
        <v>44</v>
      </c>
      <c r="C37" s="9" t="s">
        <v>7</v>
      </c>
      <c r="D37" s="10">
        <v>5</v>
      </c>
      <c r="E37" s="11"/>
      <c r="F37" s="20">
        <f t="shared" si="0"/>
        <v>0</v>
      </c>
    </row>
    <row r="38" spans="1:6" ht="21" customHeight="1" x14ac:dyDescent="0.25">
      <c r="A38" s="24">
        <v>30</v>
      </c>
      <c r="B38" s="8" t="s">
        <v>45</v>
      </c>
      <c r="C38" s="9" t="s">
        <v>7</v>
      </c>
      <c r="D38" s="10">
        <v>2</v>
      </c>
      <c r="E38" s="11"/>
      <c r="F38" s="20">
        <f t="shared" si="0"/>
        <v>0</v>
      </c>
    </row>
    <row r="39" spans="1:6" ht="30" x14ac:dyDescent="0.25">
      <c r="A39" s="24">
        <v>31</v>
      </c>
      <c r="B39" s="8" t="s">
        <v>46</v>
      </c>
      <c r="C39" s="9" t="s">
        <v>7</v>
      </c>
      <c r="D39" s="10">
        <v>1</v>
      </c>
      <c r="E39" s="11"/>
      <c r="F39" s="20">
        <f t="shared" si="0"/>
        <v>0</v>
      </c>
    </row>
    <row r="40" spans="1:6" ht="19.5" customHeight="1" x14ac:dyDescent="0.25">
      <c r="A40" s="24">
        <v>32</v>
      </c>
      <c r="B40" s="8" t="s">
        <v>47</v>
      </c>
      <c r="C40" s="9" t="s">
        <v>31</v>
      </c>
      <c r="D40" s="10">
        <v>40</v>
      </c>
      <c r="E40" s="11"/>
      <c r="F40" s="20">
        <f t="shared" si="0"/>
        <v>0</v>
      </c>
    </row>
    <row r="41" spans="1:6" ht="24" customHeight="1" x14ac:dyDescent="0.25">
      <c r="A41" s="24">
        <v>33</v>
      </c>
      <c r="B41" s="12" t="s">
        <v>48</v>
      </c>
      <c r="C41" s="9" t="s">
        <v>31</v>
      </c>
      <c r="D41" s="10">
        <v>20</v>
      </c>
      <c r="E41" s="11"/>
      <c r="F41" s="20">
        <f t="shared" si="0"/>
        <v>0</v>
      </c>
    </row>
    <row r="42" spans="1:6" x14ac:dyDescent="0.25">
      <c r="A42" s="24">
        <v>34</v>
      </c>
      <c r="B42" s="8" t="s">
        <v>49</v>
      </c>
      <c r="C42" s="9" t="s">
        <v>31</v>
      </c>
      <c r="D42" s="10">
        <v>60</v>
      </c>
      <c r="E42" s="11"/>
      <c r="F42" s="20">
        <f t="shared" si="0"/>
        <v>0</v>
      </c>
    </row>
    <row r="43" spans="1:6" x14ac:dyDescent="0.25">
      <c r="A43" s="24">
        <v>35</v>
      </c>
      <c r="B43" s="8" t="s">
        <v>50</v>
      </c>
      <c r="C43" s="9" t="s">
        <v>31</v>
      </c>
      <c r="D43" s="10">
        <v>66</v>
      </c>
      <c r="E43" s="11"/>
      <c r="F43" s="20">
        <f t="shared" si="0"/>
        <v>0</v>
      </c>
    </row>
    <row r="44" spans="1:6" x14ac:dyDescent="0.25">
      <c r="A44" s="37" t="s">
        <v>51</v>
      </c>
      <c r="B44" s="37"/>
      <c r="C44" s="37"/>
      <c r="D44" s="37"/>
      <c r="E44" s="37"/>
      <c r="F44" s="21">
        <f>SUM(F9:F43)</f>
        <v>0</v>
      </c>
    </row>
    <row r="45" spans="1:6" x14ac:dyDescent="0.25">
      <c r="A45" s="23" t="str">
        <f>+ROMAN(2)</f>
        <v>II</v>
      </c>
      <c r="B45" s="33" t="s">
        <v>52</v>
      </c>
      <c r="C45" s="33"/>
      <c r="D45" s="33"/>
      <c r="E45" s="33"/>
      <c r="F45" s="33"/>
    </row>
    <row r="46" spans="1:6" ht="30" x14ac:dyDescent="0.25">
      <c r="A46" s="24">
        <v>36</v>
      </c>
      <c r="B46" s="8" t="s">
        <v>53</v>
      </c>
      <c r="C46" s="9" t="s">
        <v>15</v>
      </c>
      <c r="D46" s="10">
        <v>139</v>
      </c>
      <c r="E46" s="11"/>
      <c r="F46" s="20">
        <f t="shared" ref="F46:F58" si="1">+E46*D46</f>
        <v>0</v>
      </c>
    </row>
    <row r="47" spans="1:6" ht="21.75" customHeight="1" x14ac:dyDescent="0.25">
      <c r="A47" s="24">
        <v>37</v>
      </c>
      <c r="B47" s="8" t="s">
        <v>54</v>
      </c>
      <c r="C47" s="9" t="s">
        <v>15</v>
      </c>
      <c r="D47" s="10">
        <v>200</v>
      </c>
      <c r="E47" s="11"/>
      <c r="F47" s="20">
        <f t="shared" si="1"/>
        <v>0</v>
      </c>
    </row>
    <row r="48" spans="1:6" ht="21.75" customHeight="1" x14ac:dyDescent="0.25">
      <c r="A48" s="24">
        <v>38</v>
      </c>
      <c r="B48" s="8" t="s">
        <v>55</v>
      </c>
      <c r="C48" s="9" t="s">
        <v>15</v>
      </c>
      <c r="D48" s="10">
        <v>294</v>
      </c>
      <c r="E48" s="11"/>
      <c r="F48" s="20">
        <f t="shared" si="1"/>
        <v>0</v>
      </c>
    </row>
    <row r="49" spans="1:6" ht="21.75" customHeight="1" x14ac:dyDescent="0.25">
      <c r="A49" s="24">
        <v>39</v>
      </c>
      <c r="B49" s="8" t="s">
        <v>56</v>
      </c>
      <c r="C49" s="9" t="s">
        <v>15</v>
      </c>
      <c r="D49" s="10">
        <v>37</v>
      </c>
      <c r="E49" s="11"/>
      <c r="F49" s="20">
        <f t="shared" si="1"/>
        <v>0</v>
      </c>
    </row>
    <row r="50" spans="1:6" ht="20.25" customHeight="1" x14ac:dyDescent="0.25">
      <c r="A50" s="24">
        <v>40</v>
      </c>
      <c r="B50" s="8" t="s">
        <v>57</v>
      </c>
      <c r="C50" s="9" t="s">
        <v>15</v>
      </c>
      <c r="D50" s="10">
        <v>140</v>
      </c>
      <c r="E50" s="11"/>
      <c r="F50" s="20">
        <f t="shared" si="1"/>
        <v>0</v>
      </c>
    </row>
    <row r="51" spans="1:6" x14ac:dyDescent="0.25">
      <c r="A51" s="24">
        <v>41</v>
      </c>
      <c r="B51" s="8" t="s">
        <v>58</v>
      </c>
      <c r="C51" s="9" t="s">
        <v>31</v>
      </c>
      <c r="D51" s="10">
        <v>27</v>
      </c>
      <c r="E51" s="11"/>
      <c r="F51" s="20">
        <f t="shared" si="1"/>
        <v>0</v>
      </c>
    </row>
    <row r="52" spans="1:6" x14ac:dyDescent="0.25">
      <c r="A52" s="24">
        <v>42</v>
      </c>
      <c r="B52" s="8" t="s">
        <v>59</v>
      </c>
      <c r="C52" s="9" t="s">
        <v>31</v>
      </c>
      <c r="D52" s="10">
        <v>40</v>
      </c>
      <c r="E52" s="11"/>
      <c r="F52" s="20">
        <f t="shared" si="1"/>
        <v>0</v>
      </c>
    </row>
    <row r="53" spans="1:6" ht="21" customHeight="1" x14ac:dyDescent="0.25">
      <c r="A53" s="24">
        <v>43</v>
      </c>
      <c r="B53" s="8" t="s">
        <v>60</v>
      </c>
      <c r="C53" s="9" t="s">
        <v>31</v>
      </c>
      <c r="D53" s="10">
        <v>16</v>
      </c>
      <c r="E53" s="11"/>
      <c r="F53" s="20">
        <f t="shared" si="1"/>
        <v>0</v>
      </c>
    </row>
    <row r="54" spans="1:6" x14ac:dyDescent="0.25">
      <c r="A54" s="24">
        <v>44</v>
      </c>
      <c r="B54" s="12" t="s">
        <v>61</v>
      </c>
      <c r="C54" s="9" t="s">
        <v>15</v>
      </c>
      <c r="D54" s="10">
        <v>30</v>
      </c>
      <c r="E54" s="11"/>
      <c r="F54" s="20">
        <f t="shared" si="1"/>
        <v>0</v>
      </c>
    </row>
    <row r="55" spans="1:6" ht="22.5" customHeight="1" x14ac:dyDescent="0.25">
      <c r="A55" s="24">
        <v>45</v>
      </c>
      <c r="B55" s="12" t="s">
        <v>62</v>
      </c>
      <c r="C55" s="9" t="s">
        <v>15</v>
      </c>
      <c r="D55" s="10">
        <v>6</v>
      </c>
      <c r="E55" s="11"/>
      <c r="F55" s="20">
        <f t="shared" si="1"/>
        <v>0</v>
      </c>
    </row>
    <row r="56" spans="1:6" ht="21" customHeight="1" x14ac:dyDescent="0.25">
      <c r="A56" s="24">
        <v>46</v>
      </c>
      <c r="B56" s="8" t="s">
        <v>63</v>
      </c>
      <c r="C56" s="9" t="s">
        <v>15</v>
      </c>
      <c r="D56" s="10">
        <v>72</v>
      </c>
      <c r="E56" s="11"/>
      <c r="F56" s="20">
        <f t="shared" si="1"/>
        <v>0</v>
      </c>
    </row>
    <row r="57" spans="1:6" ht="30" x14ac:dyDescent="0.25">
      <c r="A57" s="24">
        <v>47</v>
      </c>
      <c r="B57" s="8" t="s">
        <v>64</v>
      </c>
      <c r="C57" s="9" t="s">
        <v>15</v>
      </c>
      <c r="D57" s="10">
        <v>7</v>
      </c>
      <c r="E57" s="11"/>
      <c r="F57" s="20">
        <f t="shared" si="1"/>
        <v>0</v>
      </c>
    </row>
    <row r="58" spans="1:6" x14ac:dyDescent="0.25">
      <c r="A58" s="24">
        <v>48</v>
      </c>
      <c r="B58" s="8" t="s">
        <v>65</v>
      </c>
      <c r="C58" s="9" t="s">
        <v>7</v>
      </c>
      <c r="D58" s="10">
        <v>22</v>
      </c>
      <c r="E58" s="11"/>
      <c r="F58" s="20">
        <f t="shared" si="1"/>
        <v>0</v>
      </c>
    </row>
    <row r="59" spans="1:6" x14ac:dyDescent="0.25">
      <c r="A59" s="37" t="s">
        <v>66</v>
      </c>
      <c r="B59" s="37"/>
      <c r="C59" s="37"/>
      <c r="D59" s="37"/>
      <c r="E59" s="37"/>
      <c r="F59" s="21">
        <f>SUM(F46:F58)</f>
        <v>0</v>
      </c>
    </row>
    <row r="60" spans="1:6" x14ac:dyDescent="0.25">
      <c r="A60" s="23" t="str">
        <f>+ROMAN(3)</f>
        <v>III</v>
      </c>
      <c r="B60" s="33" t="s">
        <v>67</v>
      </c>
      <c r="C60" s="33"/>
      <c r="D60" s="33"/>
      <c r="E60" s="33"/>
      <c r="F60" s="33"/>
    </row>
    <row r="61" spans="1:6" x14ac:dyDescent="0.25">
      <c r="A61" s="24">
        <v>49</v>
      </c>
      <c r="B61" s="8" t="s">
        <v>68</v>
      </c>
      <c r="C61" s="9" t="s">
        <v>15</v>
      </c>
      <c r="D61" s="10">
        <v>200</v>
      </c>
      <c r="E61" s="11"/>
      <c r="F61" s="20">
        <f>+E61*D61</f>
        <v>0</v>
      </c>
    </row>
    <row r="62" spans="1:6" x14ac:dyDescent="0.25">
      <c r="A62" s="24">
        <v>50</v>
      </c>
      <c r="B62" s="8" t="s">
        <v>69</v>
      </c>
      <c r="C62" s="9" t="s">
        <v>15</v>
      </c>
      <c r="D62" s="10">
        <v>200</v>
      </c>
      <c r="E62" s="11"/>
      <c r="F62" s="20">
        <f t="shared" ref="F62:F68" si="2">+E62*D62</f>
        <v>0</v>
      </c>
    </row>
    <row r="63" spans="1:6" ht="36" customHeight="1" x14ac:dyDescent="0.25">
      <c r="A63" s="24">
        <v>51</v>
      </c>
      <c r="B63" s="8" t="s">
        <v>70</v>
      </c>
      <c r="C63" s="9" t="s">
        <v>15</v>
      </c>
      <c r="D63" s="10">
        <v>200</v>
      </c>
      <c r="E63" s="11"/>
      <c r="F63" s="20">
        <f t="shared" si="2"/>
        <v>0</v>
      </c>
    </row>
    <row r="64" spans="1:6" x14ac:dyDescent="0.25">
      <c r="A64" s="24">
        <v>52</v>
      </c>
      <c r="B64" s="8" t="s">
        <v>71</v>
      </c>
      <c r="C64" s="9" t="s">
        <v>31</v>
      </c>
      <c r="D64" s="10">
        <v>112</v>
      </c>
      <c r="E64" s="11"/>
      <c r="F64" s="20">
        <f t="shared" si="2"/>
        <v>0</v>
      </c>
    </row>
    <row r="65" spans="1:6" x14ac:dyDescent="0.25">
      <c r="A65" s="24">
        <v>53</v>
      </c>
      <c r="B65" s="8" t="s">
        <v>72</v>
      </c>
      <c r="C65" s="9" t="s">
        <v>31</v>
      </c>
      <c r="D65" s="10">
        <v>112</v>
      </c>
      <c r="E65" s="11"/>
      <c r="F65" s="20">
        <f t="shared" si="2"/>
        <v>0</v>
      </c>
    </row>
    <row r="66" spans="1:6" x14ac:dyDescent="0.25">
      <c r="A66" s="24">
        <v>54</v>
      </c>
      <c r="B66" s="8" t="s">
        <v>73</v>
      </c>
      <c r="C66" s="9" t="s">
        <v>15</v>
      </c>
      <c r="D66" s="10">
        <v>15</v>
      </c>
      <c r="E66" s="11"/>
      <c r="F66" s="20">
        <f t="shared" si="2"/>
        <v>0</v>
      </c>
    </row>
    <row r="67" spans="1:6" ht="30" x14ac:dyDescent="0.25">
      <c r="A67" s="24">
        <v>55</v>
      </c>
      <c r="B67" s="8" t="s">
        <v>74</v>
      </c>
      <c r="C67" s="9" t="s">
        <v>7</v>
      </c>
      <c r="D67" s="10">
        <v>3</v>
      </c>
      <c r="E67" s="11"/>
      <c r="F67" s="20">
        <f t="shared" si="2"/>
        <v>0</v>
      </c>
    </row>
    <row r="68" spans="1:6" ht="18.75" customHeight="1" x14ac:dyDescent="0.25">
      <c r="A68" s="24">
        <v>56</v>
      </c>
      <c r="B68" s="8" t="s">
        <v>75</v>
      </c>
      <c r="C68" s="9" t="s">
        <v>31</v>
      </c>
      <c r="D68" s="10">
        <v>28</v>
      </c>
      <c r="E68" s="11"/>
      <c r="F68" s="20">
        <f t="shared" si="2"/>
        <v>0</v>
      </c>
    </row>
    <row r="69" spans="1:6" x14ac:dyDescent="0.25">
      <c r="A69" s="37" t="s">
        <v>76</v>
      </c>
      <c r="B69" s="37"/>
      <c r="C69" s="37"/>
      <c r="D69" s="37"/>
      <c r="E69" s="37"/>
      <c r="F69" s="21">
        <f>SUM(F61:F68)</f>
        <v>0</v>
      </c>
    </row>
    <row r="70" spans="1:6" x14ac:dyDescent="0.25">
      <c r="A70" s="23" t="str">
        <f>+ROMAN(4)</f>
        <v>IV</v>
      </c>
      <c r="B70" s="33" t="s">
        <v>77</v>
      </c>
      <c r="C70" s="33"/>
      <c r="D70" s="33"/>
      <c r="E70" s="33"/>
      <c r="F70" s="33"/>
    </row>
    <row r="71" spans="1:6" ht="21.75" customHeight="1" x14ac:dyDescent="0.25">
      <c r="A71" s="24">
        <v>57</v>
      </c>
      <c r="B71" s="8" t="s">
        <v>78</v>
      </c>
      <c r="C71" s="9" t="s">
        <v>15</v>
      </c>
      <c r="D71" s="10">
        <v>31</v>
      </c>
      <c r="E71" s="11"/>
      <c r="F71" s="20">
        <f>+E71*D71</f>
        <v>0</v>
      </c>
    </row>
    <row r="72" spans="1:6" ht="24" customHeight="1" x14ac:dyDescent="0.25">
      <c r="A72" s="24">
        <v>58</v>
      </c>
      <c r="B72" s="8" t="s">
        <v>79</v>
      </c>
      <c r="C72" s="9" t="s">
        <v>15</v>
      </c>
      <c r="D72" s="10">
        <v>16</v>
      </c>
      <c r="E72" s="11"/>
      <c r="F72" s="20">
        <f t="shared" ref="F72:F86" si="3">+E72*D72</f>
        <v>0</v>
      </c>
    </row>
    <row r="73" spans="1:6" x14ac:dyDescent="0.25">
      <c r="A73" s="24">
        <v>59</v>
      </c>
      <c r="B73" s="8" t="s">
        <v>80</v>
      </c>
      <c r="C73" s="9" t="s">
        <v>15</v>
      </c>
      <c r="D73" s="10">
        <v>7</v>
      </c>
      <c r="E73" s="11"/>
      <c r="F73" s="20">
        <f t="shared" si="3"/>
        <v>0</v>
      </c>
    </row>
    <row r="74" spans="1:6" ht="39" customHeight="1" x14ac:dyDescent="0.25">
      <c r="A74" s="24">
        <v>60</v>
      </c>
      <c r="B74" s="12" t="s">
        <v>81</v>
      </c>
      <c r="C74" s="9" t="s">
        <v>15</v>
      </c>
      <c r="D74" s="10">
        <v>7</v>
      </c>
      <c r="E74" s="11"/>
      <c r="F74" s="20">
        <f t="shared" si="3"/>
        <v>0</v>
      </c>
    </row>
    <row r="75" spans="1:6" x14ac:dyDescent="0.25">
      <c r="A75" s="24">
        <v>61</v>
      </c>
      <c r="B75" s="12" t="s">
        <v>82</v>
      </c>
      <c r="C75" s="9" t="s">
        <v>83</v>
      </c>
      <c r="D75" s="10">
        <v>21</v>
      </c>
      <c r="E75" s="11"/>
      <c r="F75" s="20">
        <f t="shared" si="3"/>
        <v>0</v>
      </c>
    </row>
    <row r="76" spans="1:6" ht="30" x14ac:dyDescent="0.25">
      <c r="A76" s="24">
        <v>62</v>
      </c>
      <c r="B76" s="12" t="s">
        <v>84</v>
      </c>
      <c r="C76" s="9" t="s">
        <v>85</v>
      </c>
      <c r="D76" s="10">
        <v>48</v>
      </c>
      <c r="E76" s="11"/>
      <c r="F76" s="20">
        <f t="shared" si="3"/>
        <v>0</v>
      </c>
    </row>
    <row r="77" spans="1:6" ht="24.75" customHeight="1" x14ac:dyDescent="0.25">
      <c r="A77" s="24">
        <v>63</v>
      </c>
      <c r="B77" s="12" t="s">
        <v>86</v>
      </c>
      <c r="C77" s="9" t="s">
        <v>15</v>
      </c>
      <c r="D77" s="10">
        <v>40</v>
      </c>
      <c r="E77" s="11"/>
      <c r="F77" s="20">
        <f t="shared" si="3"/>
        <v>0</v>
      </c>
    </row>
    <row r="78" spans="1:6" ht="30" x14ac:dyDescent="0.25">
      <c r="A78" s="24">
        <v>64</v>
      </c>
      <c r="B78" s="12" t="s">
        <v>87</v>
      </c>
      <c r="C78" s="9" t="s">
        <v>15</v>
      </c>
      <c r="D78" s="10">
        <v>42</v>
      </c>
      <c r="E78" s="11"/>
      <c r="F78" s="20">
        <f t="shared" si="3"/>
        <v>0</v>
      </c>
    </row>
    <row r="79" spans="1:6" x14ac:dyDescent="0.25">
      <c r="A79" s="24">
        <v>65</v>
      </c>
      <c r="B79" s="12" t="s">
        <v>88</v>
      </c>
      <c r="C79" s="9" t="s">
        <v>15</v>
      </c>
      <c r="D79" s="10">
        <v>12</v>
      </c>
      <c r="E79" s="11"/>
      <c r="F79" s="20">
        <f t="shared" si="3"/>
        <v>0</v>
      </c>
    </row>
    <row r="80" spans="1:6" ht="30" x14ac:dyDescent="0.25">
      <c r="A80" s="24">
        <v>66</v>
      </c>
      <c r="B80" s="12" t="s">
        <v>89</v>
      </c>
      <c r="C80" s="9" t="s">
        <v>15</v>
      </c>
      <c r="D80" s="10">
        <v>74</v>
      </c>
      <c r="E80" s="11"/>
      <c r="F80" s="20">
        <f t="shared" si="3"/>
        <v>0</v>
      </c>
    </row>
    <row r="81" spans="1:6" x14ac:dyDescent="0.25">
      <c r="A81" s="24">
        <v>67</v>
      </c>
      <c r="B81" s="12" t="s">
        <v>90</v>
      </c>
      <c r="C81" s="9" t="s">
        <v>15</v>
      </c>
      <c r="D81" s="10">
        <v>12</v>
      </c>
      <c r="E81" s="25"/>
      <c r="F81" s="20">
        <f t="shared" si="3"/>
        <v>0</v>
      </c>
    </row>
    <row r="82" spans="1:6" ht="30" x14ac:dyDescent="0.25">
      <c r="A82" s="24">
        <v>68</v>
      </c>
      <c r="B82" s="12" t="s">
        <v>91</v>
      </c>
      <c r="C82" s="9" t="s">
        <v>15</v>
      </c>
      <c r="D82" s="10">
        <v>52</v>
      </c>
      <c r="E82" s="11"/>
      <c r="F82" s="20">
        <f t="shared" si="3"/>
        <v>0</v>
      </c>
    </row>
    <row r="83" spans="1:6" ht="30" x14ac:dyDescent="0.25">
      <c r="A83" s="24">
        <v>69</v>
      </c>
      <c r="B83" s="8" t="s">
        <v>92</v>
      </c>
      <c r="C83" s="9" t="s">
        <v>7</v>
      </c>
      <c r="D83" s="10">
        <v>1</v>
      </c>
      <c r="E83" s="11"/>
      <c r="F83" s="20">
        <f t="shared" si="3"/>
        <v>0</v>
      </c>
    </row>
    <row r="84" spans="1:6" x14ac:dyDescent="0.25">
      <c r="A84" s="24">
        <v>70</v>
      </c>
      <c r="B84" s="8" t="s">
        <v>93</v>
      </c>
      <c r="C84" s="9" t="s">
        <v>7</v>
      </c>
      <c r="D84" s="10">
        <v>20</v>
      </c>
      <c r="E84" s="11"/>
      <c r="F84" s="20">
        <f t="shared" si="3"/>
        <v>0</v>
      </c>
    </row>
    <row r="85" spans="1:6" ht="24.75" customHeight="1" x14ac:dyDescent="0.25">
      <c r="A85" s="24">
        <v>71</v>
      </c>
      <c r="B85" s="8" t="s">
        <v>94</v>
      </c>
      <c r="C85" s="9" t="s">
        <v>7</v>
      </c>
      <c r="D85" s="10">
        <v>1</v>
      </c>
      <c r="E85" s="11"/>
      <c r="F85" s="20">
        <f t="shared" si="3"/>
        <v>0</v>
      </c>
    </row>
    <row r="86" spans="1:6" x14ac:dyDescent="0.25">
      <c r="A86" s="24">
        <v>72</v>
      </c>
      <c r="B86" s="8" t="s">
        <v>95</v>
      </c>
      <c r="C86" s="9" t="s">
        <v>31</v>
      </c>
      <c r="D86" s="10">
        <v>28</v>
      </c>
      <c r="E86" s="11"/>
      <c r="F86" s="20">
        <f t="shared" si="3"/>
        <v>0</v>
      </c>
    </row>
    <row r="87" spans="1:6" x14ac:dyDescent="0.25">
      <c r="A87" s="37" t="s">
        <v>96</v>
      </c>
      <c r="B87" s="37"/>
      <c r="C87" s="37"/>
      <c r="D87" s="37"/>
      <c r="E87" s="37"/>
      <c r="F87" s="21">
        <f>SUM(F71:F86)</f>
        <v>0</v>
      </c>
    </row>
    <row r="88" spans="1:6" x14ac:dyDescent="0.25">
      <c r="A88" s="23" t="str">
        <f>+ROMAN(5)</f>
        <v>V</v>
      </c>
      <c r="B88" s="33" t="s">
        <v>97</v>
      </c>
      <c r="C88" s="33"/>
      <c r="D88" s="33"/>
      <c r="E88" s="33"/>
      <c r="F88" s="33"/>
    </row>
    <row r="89" spans="1:6" x14ac:dyDescent="0.25">
      <c r="A89" s="9">
        <v>73</v>
      </c>
      <c r="B89" s="8" t="s">
        <v>98</v>
      </c>
      <c r="C89" s="9" t="s">
        <v>13</v>
      </c>
      <c r="D89" s="10">
        <v>1</v>
      </c>
      <c r="E89" s="11"/>
      <c r="F89" s="20">
        <f>+E89*D89</f>
        <v>0</v>
      </c>
    </row>
    <row r="90" spans="1:6" x14ac:dyDescent="0.25">
      <c r="A90" s="9">
        <v>74</v>
      </c>
      <c r="B90" s="8" t="s">
        <v>99</v>
      </c>
      <c r="C90" s="9" t="s">
        <v>13</v>
      </c>
      <c r="D90" s="10">
        <v>1</v>
      </c>
      <c r="E90" s="11"/>
      <c r="F90" s="20">
        <f t="shared" ref="F90:F109" si="4">+E90*D90</f>
        <v>0</v>
      </c>
    </row>
    <row r="91" spans="1:6" ht="20.25" customHeight="1" x14ac:dyDescent="0.25">
      <c r="A91" s="9">
        <v>75</v>
      </c>
      <c r="B91" s="17" t="s">
        <v>100</v>
      </c>
      <c r="C91" s="9" t="s">
        <v>7</v>
      </c>
      <c r="D91" s="10">
        <v>1</v>
      </c>
      <c r="E91" s="11"/>
      <c r="F91" s="20">
        <f t="shared" si="4"/>
        <v>0</v>
      </c>
    </row>
    <row r="92" spans="1:6" x14ac:dyDescent="0.25">
      <c r="A92" s="9">
        <v>76</v>
      </c>
      <c r="B92" s="12" t="s">
        <v>101</v>
      </c>
      <c r="C92" s="9" t="s">
        <v>31</v>
      </c>
      <c r="D92" s="10">
        <v>40</v>
      </c>
      <c r="E92" s="11"/>
      <c r="F92" s="20">
        <f t="shared" si="4"/>
        <v>0</v>
      </c>
    </row>
    <row r="93" spans="1:6" x14ac:dyDescent="0.25">
      <c r="A93" s="9">
        <v>77</v>
      </c>
      <c r="B93" s="12" t="s">
        <v>102</v>
      </c>
      <c r="C93" s="9" t="s">
        <v>31</v>
      </c>
      <c r="D93" s="10">
        <v>20</v>
      </c>
      <c r="E93" s="11"/>
      <c r="F93" s="20">
        <f t="shared" si="4"/>
        <v>0</v>
      </c>
    </row>
    <row r="94" spans="1:6" x14ac:dyDescent="0.25">
      <c r="A94" s="9">
        <v>78</v>
      </c>
      <c r="B94" s="12" t="s">
        <v>103</v>
      </c>
      <c r="C94" s="9" t="s">
        <v>104</v>
      </c>
      <c r="D94" s="10">
        <v>100</v>
      </c>
      <c r="E94" s="11"/>
      <c r="F94" s="20">
        <f t="shared" si="4"/>
        <v>0</v>
      </c>
    </row>
    <row r="95" spans="1:6" x14ac:dyDescent="0.25">
      <c r="A95" s="9">
        <v>79</v>
      </c>
      <c r="B95" s="8" t="s">
        <v>105</v>
      </c>
      <c r="C95" s="9" t="s">
        <v>7</v>
      </c>
      <c r="D95" s="10">
        <v>7</v>
      </c>
      <c r="E95" s="11"/>
      <c r="F95" s="20">
        <f t="shared" si="4"/>
        <v>0</v>
      </c>
    </row>
    <row r="96" spans="1:6" x14ac:dyDescent="0.25">
      <c r="A96" s="9">
        <v>80</v>
      </c>
      <c r="B96" s="8" t="s">
        <v>106</v>
      </c>
      <c r="C96" s="9" t="s">
        <v>7</v>
      </c>
      <c r="D96" s="10">
        <v>6</v>
      </c>
      <c r="E96" s="11"/>
      <c r="F96" s="20">
        <f t="shared" si="4"/>
        <v>0</v>
      </c>
    </row>
    <row r="97" spans="1:6" x14ac:dyDescent="0.25">
      <c r="A97" s="9">
        <v>81</v>
      </c>
      <c r="B97" s="8" t="s">
        <v>107</v>
      </c>
      <c r="C97" s="9" t="s">
        <v>7</v>
      </c>
      <c r="D97" s="10">
        <v>2</v>
      </c>
      <c r="E97" s="11"/>
      <c r="F97" s="20">
        <f t="shared" si="4"/>
        <v>0</v>
      </c>
    </row>
    <row r="98" spans="1:6" ht="30" x14ac:dyDescent="0.25">
      <c r="A98" s="9">
        <v>82</v>
      </c>
      <c r="B98" s="8" t="s">
        <v>108</v>
      </c>
      <c r="C98" s="9" t="s">
        <v>31</v>
      </c>
      <c r="D98" s="10">
        <v>20</v>
      </c>
      <c r="E98" s="11"/>
      <c r="F98" s="20">
        <f t="shared" si="4"/>
        <v>0</v>
      </c>
    </row>
    <row r="99" spans="1:6" ht="30" x14ac:dyDescent="0.25">
      <c r="A99" s="9">
        <v>83</v>
      </c>
      <c r="B99" s="8" t="s">
        <v>109</v>
      </c>
      <c r="C99" s="9" t="s">
        <v>31</v>
      </c>
      <c r="D99" s="10">
        <v>50</v>
      </c>
      <c r="E99" s="11"/>
      <c r="F99" s="20">
        <f t="shared" si="4"/>
        <v>0</v>
      </c>
    </row>
    <row r="100" spans="1:6" ht="30" x14ac:dyDescent="0.25">
      <c r="A100" s="9">
        <v>84</v>
      </c>
      <c r="B100" s="8" t="s">
        <v>110</v>
      </c>
      <c r="C100" s="9" t="s">
        <v>31</v>
      </c>
      <c r="D100" s="10">
        <v>40</v>
      </c>
      <c r="E100" s="11"/>
      <c r="F100" s="20">
        <f t="shared" si="4"/>
        <v>0</v>
      </c>
    </row>
    <row r="101" spans="1:6" ht="21.75" customHeight="1" x14ac:dyDescent="0.25">
      <c r="A101" s="9">
        <v>85</v>
      </c>
      <c r="B101" s="8" t="s">
        <v>111</v>
      </c>
      <c r="C101" s="9" t="s">
        <v>7</v>
      </c>
      <c r="D101" s="10">
        <v>5</v>
      </c>
      <c r="E101" s="11"/>
      <c r="F101" s="20">
        <f t="shared" si="4"/>
        <v>0</v>
      </c>
    </row>
    <row r="102" spans="1:6" ht="27.75" customHeight="1" x14ac:dyDescent="0.25">
      <c r="A102" s="9">
        <v>86</v>
      </c>
      <c r="B102" s="8" t="s">
        <v>112</v>
      </c>
      <c r="C102" s="9" t="s">
        <v>7</v>
      </c>
      <c r="D102" s="10">
        <v>2</v>
      </c>
      <c r="E102" s="11"/>
      <c r="F102" s="20">
        <f t="shared" si="4"/>
        <v>0</v>
      </c>
    </row>
    <row r="103" spans="1:6" ht="18.75" customHeight="1" x14ac:dyDescent="0.25">
      <c r="A103" s="9">
        <v>87</v>
      </c>
      <c r="B103" s="18" t="s">
        <v>113</v>
      </c>
      <c r="C103" s="9" t="s">
        <v>7</v>
      </c>
      <c r="D103" s="10">
        <v>6</v>
      </c>
      <c r="E103" s="11"/>
      <c r="F103" s="20">
        <f t="shared" si="4"/>
        <v>0</v>
      </c>
    </row>
    <row r="104" spans="1:6" ht="18.75" customHeight="1" x14ac:dyDescent="0.25">
      <c r="A104" s="9">
        <v>88</v>
      </c>
      <c r="B104" s="8" t="s">
        <v>114</v>
      </c>
      <c r="C104" s="9" t="s">
        <v>7</v>
      </c>
      <c r="D104" s="10">
        <v>2</v>
      </c>
      <c r="E104" s="11"/>
      <c r="F104" s="20">
        <f t="shared" si="4"/>
        <v>0</v>
      </c>
    </row>
    <row r="105" spans="1:6" x14ac:dyDescent="0.25">
      <c r="A105" s="9">
        <v>89</v>
      </c>
      <c r="B105" s="8" t="s">
        <v>115</v>
      </c>
      <c r="C105" s="9" t="s">
        <v>7</v>
      </c>
      <c r="D105" s="10">
        <v>5</v>
      </c>
      <c r="E105" s="11"/>
      <c r="F105" s="20">
        <f t="shared" si="4"/>
        <v>0</v>
      </c>
    </row>
    <row r="106" spans="1:6" x14ac:dyDescent="0.25">
      <c r="A106" s="9">
        <v>90</v>
      </c>
      <c r="B106" s="8" t="s">
        <v>116</v>
      </c>
      <c r="C106" s="9" t="s">
        <v>7</v>
      </c>
      <c r="D106" s="10">
        <v>2</v>
      </c>
      <c r="E106" s="11"/>
      <c r="F106" s="20">
        <f t="shared" si="4"/>
        <v>0</v>
      </c>
    </row>
    <row r="107" spans="1:6" x14ac:dyDescent="0.25">
      <c r="A107" s="9">
        <v>91</v>
      </c>
      <c r="B107" s="8" t="s">
        <v>117</v>
      </c>
      <c r="C107" s="9" t="s">
        <v>7</v>
      </c>
      <c r="D107" s="10">
        <v>2</v>
      </c>
      <c r="E107" s="11"/>
      <c r="F107" s="20">
        <f t="shared" si="4"/>
        <v>0</v>
      </c>
    </row>
    <row r="108" spans="1:6" ht="36" customHeight="1" x14ac:dyDescent="0.25">
      <c r="A108" s="9">
        <v>92</v>
      </c>
      <c r="B108" s="8" t="s">
        <v>118</v>
      </c>
      <c r="C108" s="9" t="s">
        <v>7</v>
      </c>
      <c r="D108" s="10">
        <v>2</v>
      </c>
      <c r="E108" s="11"/>
      <c r="F108" s="20">
        <f t="shared" si="4"/>
        <v>0</v>
      </c>
    </row>
    <row r="109" spans="1:6" x14ac:dyDescent="0.25">
      <c r="A109" s="9">
        <v>93</v>
      </c>
      <c r="B109" s="8" t="s">
        <v>119</v>
      </c>
      <c r="C109" s="9" t="s">
        <v>7</v>
      </c>
      <c r="D109" s="10">
        <v>3</v>
      </c>
      <c r="E109" s="11"/>
      <c r="F109" s="20">
        <f t="shared" si="4"/>
        <v>0</v>
      </c>
    </row>
    <row r="110" spans="1:6" x14ac:dyDescent="0.25">
      <c r="A110" s="37" t="s">
        <v>120</v>
      </c>
      <c r="B110" s="37"/>
      <c r="C110" s="37"/>
      <c r="D110" s="37"/>
      <c r="E110" s="37"/>
      <c r="F110" s="21">
        <f>SUM(F89:F109)</f>
        <v>0</v>
      </c>
    </row>
    <row r="111" spans="1:6" x14ac:dyDescent="0.25">
      <c r="A111" s="23" t="str">
        <f>+ROMAN(6)</f>
        <v>VI</v>
      </c>
      <c r="B111" s="33" t="s">
        <v>121</v>
      </c>
      <c r="C111" s="33"/>
      <c r="D111" s="33"/>
      <c r="E111" s="33"/>
      <c r="F111" s="33"/>
    </row>
    <row r="112" spans="1:6" x14ac:dyDescent="0.25">
      <c r="A112" s="9">
        <v>94</v>
      </c>
      <c r="B112" s="8" t="s">
        <v>122</v>
      </c>
      <c r="C112" s="9" t="s">
        <v>13</v>
      </c>
      <c r="D112" s="10">
        <v>1</v>
      </c>
      <c r="E112" s="11"/>
      <c r="F112" s="20">
        <f>+E112*D112</f>
        <v>0</v>
      </c>
    </row>
    <row r="113" spans="1:6" x14ac:dyDescent="0.25">
      <c r="A113" s="9">
        <v>95</v>
      </c>
      <c r="B113" s="8" t="s">
        <v>123</v>
      </c>
      <c r="C113" s="9" t="s">
        <v>7</v>
      </c>
      <c r="D113" s="10">
        <v>1</v>
      </c>
      <c r="E113" s="11"/>
      <c r="F113" s="20">
        <f t="shared" ref="F113:F138" si="5">+E113*D113</f>
        <v>0</v>
      </c>
    </row>
    <row r="114" spans="1:6" x14ac:dyDescent="0.25">
      <c r="A114" s="9">
        <v>96</v>
      </c>
      <c r="B114" s="8" t="s">
        <v>124</v>
      </c>
      <c r="C114" s="9" t="s">
        <v>7</v>
      </c>
      <c r="D114" s="10">
        <v>1</v>
      </c>
      <c r="E114" s="11"/>
      <c r="F114" s="20">
        <f t="shared" si="5"/>
        <v>0</v>
      </c>
    </row>
    <row r="115" spans="1:6" ht="30" x14ac:dyDescent="0.25">
      <c r="A115" s="9">
        <v>97</v>
      </c>
      <c r="B115" s="8" t="s">
        <v>125</v>
      </c>
      <c r="C115" s="9" t="s">
        <v>7</v>
      </c>
      <c r="D115" s="10">
        <v>1</v>
      </c>
      <c r="E115" s="11"/>
      <c r="F115" s="20">
        <f t="shared" si="5"/>
        <v>0</v>
      </c>
    </row>
    <row r="116" spans="1:6" ht="24" customHeight="1" x14ac:dyDescent="0.25">
      <c r="A116" s="9">
        <v>98</v>
      </c>
      <c r="B116" s="13" t="s">
        <v>126</v>
      </c>
      <c r="C116" s="14" t="s">
        <v>7</v>
      </c>
      <c r="D116" s="15">
        <v>2</v>
      </c>
      <c r="E116" s="11"/>
      <c r="F116" s="20">
        <f t="shared" si="5"/>
        <v>0</v>
      </c>
    </row>
    <row r="117" spans="1:6" x14ac:dyDescent="0.25">
      <c r="A117" s="9">
        <v>99</v>
      </c>
      <c r="B117" s="8" t="s">
        <v>127</v>
      </c>
      <c r="C117" s="9" t="s">
        <v>104</v>
      </c>
      <c r="D117" s="10">
        <v>20</v>
      </c>
      <c r="E117" s="11"/>
      <c r="F117" s="20">
        <f t="shared" si="5"/>
        <v>0</v>
      </c>
    </row>
    <row r="118" spans="1:6" x14ac:dyDescent="0.25">
      <c r="A118" s="9">
        <v>100</v>
      </c>
      <c r="B118" s="8" t="s">
        <v>128</v>
      </c>
      <c r="C118" s="9" t="s">
        <v>104</v>
      </c>
      <c r="D118" s="10">
        <v>20</v>
      </c>
      <c r="E118" s="11"/>
      <c r="F118" s="20">
        <f t="shared" si="5"/>
        <v>0</v>
      </c>
    </row>
    <row r="119" spans="1:6" x14ac:dyDescent="0.25">
      <c r="A119" s="9">
        <v>101</v>
      </c>
      <c r="B119" s="8" t="s">
        <v>129</v>
      </c>
      <c r="C119" s="9" t="s">
        <v>104</v>
      </c>
      <c r="D119" s="10">
        <v>5</v>
      </c>
      <c r="E119" s="11"/>
      <c r="F119" s="20">
        <f t="shared" si="5"/>
        <v>0</v>
      </c>
    </row>
    <row r="120" spans="1:6" ht="18.75" customHeight="1" x14ac:dyDescent="0.25">
      <c r="A120" s="9">
        <v>102</v>
      </c>
      <c r="B120" s="8" t="s">
        <v>130</v>
      </c>
      <c r="C120" s="9" t="s">
        <v>7</v>
      </c>
      <c r="D120" s="10">
        <v>46</v>
      </c>
      <c r="E120" s="11"/>
      <c r="F120" s="20">
        <f t="shared" si="5"/>
        <v>0</v>
      </c>
    </row>
    <row r="121" spans="1:6" x14ac:dyDescent="0.25">
      <c r="A121" s="9">
        <v>103</v>
      </c>
      <c r="B121" s="8" t="s">
        <v>131</v>
      </c>
      <c r="C121" s="9" t="s">
        <v>7</v>
      </c>
      <c r="D121" s="10">
        <v>21</v>
      </c>
      <c r="E121" s="11"/>
      <c r="F121" s="20">
        <f t="shared" si="5"/>
        <v>0</v>
      </c>
    </row>
    <row r="122" spans="1:6" ht="21.75" customHeight="1" x14ac:dyDescent="0.25">
      <c r="A122" s="9">
        <v>104</v>
      </c>
      <c r="B122" s="8" t="s">
        <v>132</v>
      </c>
      <c r="C122" s="9" t="s">
        <v>7</v>
      </c>
      <c r="D122" s="10">
        <v>30</v>
      </c>
      <c r="E122" s="11"/>
      <c r="F122" s="20">
        <f t="shared" si="5"/>
        <v>0</v>
      </c>
    </row>
    <row r="123" spans="1:6" x14ac:dyDescent="0.25">
      <c r="A123" s="9">
        <v>105</v>
      </c>
      <c r="B123" s="8" t="s">
        <v>133</v>
      </c>
      <c r="C123" s="9" t="s">
        <v>13</v>
      </c>
      <c r="D123" s="10">
        <v>1</v>
      </c>
      <c r="E123" s="11"/>
      <c r="F123" s="20">
        <f t="shared" si="5"/>
        <v>0</v>
      </c>
    </row>
    <row r="124" spans="1:6" x14ac:dyDescent="0.25">
      <c r="A124" s="9">
        <v>106</v>
      </c>
      <c r="B124" s="8" t="s">
        <v>134</v>
      </c>
      <c r="C124" s="9" t="s">
        <v>7</v>
      </c>
      <c r="D124" s="10">
        <v>27</v>
      </c>
      <c r="E124" s="11"/>
      <c r="F124" s="20">
        <f t="shared" si="5"/>
        <v>0</v>
      </c>
    </row>
    <row r="125" spans="1:6" x14ac:dyDescent="0.25">
      <c r="A125" s="9">
        <v>107</v>
      </c>
      <c r="B125" s="8" t="s">
        <v>135</v>
      </c>
      <c r="C125" s="9" t="s">
        <v>7</v>
      </c>
      <c r="D125" s="10">
        <v>1</v>
      </c>
      <c r="E125" s="11"/>
      <c r="F125" s="20">
        <f t="shared" si="5"/>
        <v>0</v>
      </c>
    </row>
    <row r="126" spans="1:6" x14ac:dyDescent="0.25">
      <c r="A126" s="9">
        <v>108</v>
      </c>
      <c r="B126" s="12" t="s">
        <v>136</v>
      </c>
      <c r="C126" s="9" t="s">
        <v>7</v>
      </c>
      <c r="D126" s="10">
        <v>10</v>
      </c>
      <c r="E126" s="11"/>
      <c r="F126" s="20">
        <f t="shared" si="5"/>
        <v>0</v>
      </c>
    </row>
    <row r="127" spans="1:6" x14ac:dyDescent="0.25">
      <c r="A127" s="9">
        <v>109</v>
      </c>
      <c r="B127" s="12" t="s">
        <v>137</v>
      </c>
      <c r="C127" s="9" t="s">
        <v>7</v>
      </c>
      <c r="D127" s="10">
        <v>8</v>
      </c>
      <c r="E127" s="11"/>
      <c r="F127" s="20">
        <f t="shared" si="5"/>
        <v>0</v>
      </c>
    </row>
    <row r="128" spans="1:6" x14ac:dyDescent="0.25">
      <c r="A128" s="9">
        <v>110</v>
      </c>
      <c r="B128" s="8" t="s">
        <v>138</v>
      </c>
      <c r="C128" s="9" t="s">
        <v>7</v>
      </c>
      <c r="D128" s="10">
        <v>5</v>
      </c>
      <c r="E128" s="11"/>
      <c r="F128" s="20">
        <f t="shared" si="5"/>
        <v>0</v>
      </c>
    </row>
    <row r="129" spans="1:6" x14ac:dyDescent="0.25">
      <c r="A129" s="9">
        <v>111</v>
      </c>
      <c r="B129" s="8" t="s">
        <v>139</v>
      </c>
      <c r="C129" s="9" t="s">
        <v>7</v>
      </c>
      <c r="D129" s="10">
        <v>2</v>
      </c>
      <c r="E129" s="11"/>
      <c r="F129" s="20">
        <f t="shared" si="5"/>
        <v>0</v>
      </c>
    </row>
    <row r="130" spans="1:6" x14ac:dyDescent="0.25">
      <c r="A130" s="9">
        <v>112</v>
      </c>
      <c r="B130" s="8" t="s">
        <v>140</v>
      </c>
      <c r="C130" s="9" t="s">
        <v>7</v>
      </c>
      <c r="D130" s="10">
        <v>25</v>
      </c>
      <c r="E130" s="11"/>
      <c r="F130" s="20">
        <f t="shared" si="5"/>
        <v>0</v>
      </c>
    </row>
    <row r="131" spans="1:6" ht="18" customHeight="1" x14ac:dyDescent="0.25">
      <c r="A131" s="9">
        <v>113</v>
      </c>
      <c r="B131" s="8" t="s">
        <v>141</v>
      </c>
      <c r="C131" s="9" t="s">
        <v>7</v>
      </c>
      <c r="D131" s="10">
        <v>5</v>
      </c>
      <c r="E131" s="11"/>
      <c r="F131" s="20">
        <f t="shared" si="5"/>
        <v>0</v>
      </c>
    </row>
    <row r="132" spans="1:6" ht="21" customHeight="1" x14ac:dyDescent="0.25">
      <c r="A132" s="9">
        <v>114</v>
      </c>
      <c r="B132" s="8" t="s">
        <v>142</v>
      </c>
      <c r="C132" s="9" t="s">
        <v>7</v>
      </c>
      <c r="D132" s="10">
        <v>3</v>
      </c>
      <c r="E132" s="11"/>
      <c r="F132" s="20">
        <f t="shared" si="5"/>
        <v>0</v>
      </c>
    </row>
    <row r="133" spans="1:6" x14ac:dyDescent="0.25">
      <c r="A133" s="9">
        <v>115</v>
      </c>
      <c r="B133" s="8" t="s">
        <v>143</v>
      </c>
      <c r="C133" s="9" t="s">
        <v>13</v>
      </c>
      <c r="D133" s="10">
        <v>1</v>
      </c>
      <c r="E133" s="11"/>
      <c r="F133" s="20">
        <f t="shared" si="5"/>
        <v>0</v>
      </c>
    </row>
    <row r="134" spans="1:6" x14ac:dyDescent="0.25">
      <c r="A134" s="9">
        <v>116</v>
      </c>
      <c r="B134" s="8" t="s">
        <v>144</v>
      </c>
      <c r="C134" s="9" t="s">
        <v>7</v>
      </c>
      <c r="D134" s="10">
        <v>1</v>
      </c>
      <c r="E134" s="11"/>
      <c r="F134" s="20">
        <f t="shared" si="5"/>
        <v>0</v>
      </c>
    </row>
    <row r="135" spans="1:6" ht="21" customHeight="1" x14ac:dyDescent="0.25">
      <c r="A135" s="9">
        <v>117</v>
      </c>
      <c r="B135" s="8" t="s">
        <v>145</v>
      </c>
      <c r="C135" s="9" t="s">
        <v>7</v>
      </c>
      <c r="D135" s="10">
        <v>1</v>
      </c>
      <c r="E135" s="11"/>
      <c r="F135" s="20">
        <f t="shared" si="5"/>
        <v>0</v>
      </c>
    </row>
    <row r="136" spans="1:6" ht="21" customHeight="1" x14ac:dyDescent="0.25">
      <c r="A136" s="9">
        <v>118</v>
      </c>
      <c r="B136" s="8" t="s">
        <v>146</v>
      </c>
      <c r="C136" s="9" t="s">
        <v>7</v>
      </c>
      <c r="D136" s="10">
        <v>3</v>
      </c>
      <c r="E136" s="11"/>
      <c r="F136" s="20">
        <f t="shared" si="5"/>
        <v>0</v>
      </c>
    </row>
    <row r="137" spans="1:6" ht="19.5" customHeight="1" x14ac:dyDescent="0.25">
      <c r="A137" s="9">
        <v>119</v>
      </c>
      <c r="B137" s="8" t="s">
        <v>147</v>
      </c>
      <c r="C137" s="9" t="s">
        <v>7</v>
      </c>
      <c r="D137" s="42">
        <v>8</v>
      </c>
      <c r="E137" s="11"/>
      <c r="F137" s="20">
        <f t="shared" si="5"/>
        <v>0</v>
      </c>
    </row>
    <row r="138" spans="1:6" ht="18.75" customHeight="1" x14ac:dyDescent="0.25">
      <c r="A138" s="9">
        <v>120</v>
      </c>
      <c r="B138" s="12" t="s">
        <v>148</v>
      </c>
      <c r="C138" s="9" t="s">
        <v>13</v>
      </c>
      <c r="D138" s="42">
        <v>1</v>
      </c>
      <c r="E138" s="11"/>
      <c r="F138" s="20">
        <f t="shared" si="5"/>
        <v>0</v>
      </c>
    </row>
    <row r="139" spans="1:6" x14ac:dyDescent="0.25">
      <c r="A139" s="37" t="s">
        <v>149</v>
      </c>
      <c r="B139" s="37"/>
      <c r="C139" s="37"/>
      <c r="D139" s="37"/>
      <c r="E139" s="37"/>
      <c r="F139" s="21">
        <f>SUM(F112:F138)</f>
        <v>0</v>
      </c>
    </row>
    <row r="140" spans="1:6" x14ac:dyDescent="0.25">
      <c r="A140" s="23" t="str">
        <f>+ROMAN(7)</f>
        <v>VII</v>
      </c>
      <c r="B140" s="19" t="s">
        <v>150</v>
      </c>
      <c r="C140" s="22"/>
      <c r="D140" s="43"/>
      <c r="E140" s="26"/>
      <c r="F140" s="22"/>
    </row>
    <row r="141" spans="1:6" x14ac:dyDescent="0.25">
      <c r="A141" s="9">
        <v>121</v>
      </c>
      <c r="B141" s="8" t="s">
        <v>151</v>
      </c>
      <c r="C141" s="20" t="s">
        <v>7</v>
      </c>
      <c r="D141" s="44">
        <v>8</v>
      </c>
      <c r="E141" s="11"/>
      <c r="F141" s="20">
        <f t="shared" ref="F141:F146" si="6">E141*D141</f>
        <v>0</v>
      </c>
    </row>
    <row r="142" spans="1:6" x14ac:dyDescent="0.25">
      <c r="A142" s="9">
        <v>122</v>
      </c>
      <c r="B142" s="8" t="s">
        <v>152</v>
      </c>
      <c r="C142" s="20" t="s">
        <v>31</v>
      </c>
      <c r="D142" s="44">
        <v>240</v>
      </c>
      <c r="E142" s="11"/>
      <c r="F142" s="20">
        <f t="shared" si="6"/>
        <v>0</v>
      </c>
    </row>
    <row r="143" spans="1:6" x14ac:dyDescent="0.25">
      <c r="A143" s="9">
        <v>123</v>
      </c>
      <c r="B143" s="8" t="s">
        <v>153</v>
      </c>
      <c r="C143" s="20" t="s">
        <v>31</v>
      </c>
      <c r="D143" s="44">
        <v>100</v>
      </c>
      <c r="E143" s="11"/>
      <c r="F143" s="20">
        <f t="shared" si="6"/>
        <v>0</v>
      </c>
    </row>
    <row r="144" spans="1:6" x14ac:dyDescent="0.25">
      <c r="A144" s="9">
        <v>124</v>
      </c>
      <c r="B144" s="8" t="s">
        <v>154</v>
      </c>
      <c r="C144" s="20" t="s">
        <v>7</v>
      </c>
      <c r="D144" s="44">
        <v>1</v>
      </c>
      <c r="E144" s="11"/>
      <c r="F144" s="20">
        <f t="shared" si="6"/>
        <v>0</v>
      </c>
    </row>
    <row r="145" spans="1:6" x14ac:dyDescent="0.25">
      <c r="A145" s="9">
        <v>125</v>
      </c>
      <c r="B145" s="8" t="s">
        <v>155</v>
      </c>
      <c r="C145" s="20" t="s">
        <v>7</v>
      </c>
      <c r="D145" s="44">
        <v>1</v>
      </c>
      <c r="E145" s="11"/>
      <c r="F145" s="20">
        <f t="shared" si="6"/>
        <v>0</v>
      </c>
    </row>
    <row r="146" spans="1:6" ht="30" x14ac:dyDescent="0.25">
      <c r="A146" s="9">
        <v>126</v>
      </c>
      <c r="B146" s="8" t="s">
        <v>156</v>
      </c>
      <c r="C146" s="20" t="s">
        <v>7</v>
      </c>
      <c r="D146" s="44">
        <v>1</v>
      </c>
      <c r="E146" s="11"/>
      <c r="F146" s="20">
        <f t="shared" si="6"/>
        <v>0</v>
      </c>
    </row>
    <row r="147" spans="1:6" x14ac:dyDescent="0.25">
      <c r="A147" s="37" t="s">
        <v>157</v>
      </c>
      <c r="B147" s="37"/>
      <c r="C147" s="37"/>
      <c r="D147" s="37"/>
      <c r="E147" s="37"/>
      <c r="F147" s="21">
        <f>SUM(F141:F146)</f>
        <v>0</v>
      </c>
    </row>
    <row r="148" spans="1:6" x14ac:dyDescent="0.25">
      <c r="A148" s="23" t="str">
        <f>+ROMAN(8)</f>
        <v>VIII</v>
      </c>
      <c r="B148" s="19" t="s">
        <v>158</v>
      </c>
      <c r="C148" s="9"/>
      <c r="D148" s="10"/>
      <c r="E148" s="11"/>
      <c r="F148" s="20"/>
    </row>
    <row r="149" spans="1:6" x14ac:dyDescent="0.25">
      <c r="A149" s="24">
        <v>127</v>
      </c>
      <c r="B149" s="8" t="s">
        <v>159</v>
      </c>
      <c r="C149" s="9" t="s">
        <v>15</v>
      </c>
      <c r="D149" s="10">
        <v>460</v>
      </c>
      <c r="E149" s="11"/>
      <c r="F149" s="20">
        <f>+E149*D149</f>
        <v>0</v>
      </c>
    </row>
    <row r="150" spans="1:6" ht="30" x14ac:dyDescent="0.25">
      <c r="A150" s="24">
        <v>128</v>
      </c>
      <c r="B150" s="8" t="s">
        <v>160</v>
      </c>
      <c r="C150" s="9" t="s">
        <v>15</v>
      </c>
      <c r="D150" s="10">
        <v>128</v>
      </c>
      <c r="E150" s="11"/>
      <c r="F150" s="20">
        <f>+E150*D150</f>
        <v>0</v>
      </c>
    </row>
    <row r="151" spans="1:6" x14ac:dyDescent="0.25">
      <c r="A151" s="24">
        <v>129</v>
      </c>
      <c r="B151" s="8" t="s">
        <v>161</v>
      </c>
      <c r="C151" s="9" t="s">
        <v>15</v>
      </c>
      <c r="D151" s="10">
        <v>1100</v>
      </c>
      <c r="E151" s="11"/>
      <c r="F151" s="20">
        <f>+E151*D151</f>
        <v>0</v>
      </c>
    </row>
    <row r="152" spans="1:6" x14ac:dyDescent="0.25">
      <c r="A152" s="24">
        <v>130</v>
      </c>
      <c r="B152" s="8" t="s">
        <v>162</v>
      </c>
      <c r="C152" s="9" t="s">
        <v>15</v>
      </c>
      <c r="D152" s="10">
        <v>234</v>
      </c>
      <c r="E152" s="11"/>
      <c r="F152" s="20">
        <f>+E152*D152</f>
        <v>0</v>
      </c>
    </row>
    <row r="153" spans="1:6" x14ac:dyDescent="0.25">
      <c r="A153" s="24">
        <v>131</v>
      </c>
      <c r="B153" s="8" t="s">
        <v>163</v>
      </c>
      <c r="C153" s="9" t="s">
        <v>15</v>
      </c>
      <c r="D153" s="10">
        <v>40</v>
      </c>
      <c r="E153" s="11"/>
      <c r="F153" s="20">
        <f>+E153*D153</f>
        <v>0</v>
      </c>
    </row>
    <row r="154" spans="1:6" x14ac:dyDescent="0.25">
      <c r="A154" s="37" t="s">
        <v>164</v>
      </c>
      <c r="B154" s="37"/>
      <c r="C154" s="37"/>
      <c r="D154" s="37"/>
      <c r="E154" s="37"/>
      <c r="F154" s="21">
        <f>SUM(F149:F153)</f>
        <v>0</v>
      </c>
    </row>
    <row r="155" spans="1:6" x14ac:dyDescent="0.25">
      <c r="A155" s="23" t="s">
        <v>165</v>
      </c>
      <c r="B155" s="19" t="s">
        <v>166</v>
      </c>
      <c r="C155" s="9"/>
      <c r="D155" s="10"/>
      <c r="E155" s="11"/>
      <c r="F155" s="31"/>
    </row>
    <row r="156" spans="1:6" x14ac:dyDescent="0.25">
      <c r="A156" s="9">
        <v>132</v>
      </c>
      <c r="B156" s="22" t="s">
        <v>167</v>
      </c>
      <c r="C156" s="9" t="s">
        <v>15</v>
      </c>
      <c r="D156" s="44">
        <v>250</v>
      </c>
      <c r="E156" s="11"/>
      <c r="F156" s="20">
        <f t="shared" ref="F156:F170" si="7">D156*E156</f>
        <v>0</v>
      </c>
    </row>
    <row r="157" spans="1:6" x14ac:dyDescent="0.25">
      <c r="A157" s="9">
        <v>133</v>
      </c>
      <c r="B157" s="22" t="s">
        <v>168</v>
      </c>
      <c r="C157" s="9" t="s">
        <v>15</v>
      </c>
      <c r="D157" s="44">
        <v>600</v>
      </c>
      <c r="E157" s="11"/>
      <c r="F157" s="20">
        <f t="shared" si="7"/>
        <v>0</v>
      </c>
    </row>
    <row r="158" spans="1:6" ht="30" x14ac:dyDescent="0.25">
      <c r="A158" s="9">
        <v>134</v>
      </c>
      <c r="B158" s="22" t="s">
        <v>169</v>
      </c>
      <c r="C158" s="9" t="s">
        <v>15</v>
      </c>
      <c r="D158" s="44">
        <v>100</v>
      </c>
      <c r="E158" s="11"/>
      <c r="F158" s="20">
        <f t="shared" si="7"/>
        <v>0</v>
      </c>
    </row>
    <row r="159" spans="1:6" ht="21" customHeight="1" x14ac:dyDescent="0.25">
      <c r="A159" s="9">
        <v>135</v>
      </c>
      <c r="B159" s="22" t="s">
        <v>170</v>
      </c>
      <c r="C159" s="9" t="s">
        <v>17</v>
      </c>
      <c r="D159" s="44">
        <v>240</v>
      </c>
      <c r="E159" s="11"/>
      <c r="F159" s="20">
        <f t="shared" si="7"/>
        <v>0</v>
      </c>
    </row>
    <row r="160" spans="1:6" x14ac:dyDescent="0.25">
      <c r="A160" s="9">
        <v>136</v>
      </c>
      <c r="B160" s="22" t="s">
        <v>171</v>
      </c>
      <c r="C160" s="9" t="s">
        <v>31</v>
      </c>
      <c r="D160" s="44">
        <v>40</v>
      </c>
      <c r="E160" s="11"/>
      <c r="F160" s="20">
        <f t="shared" si="7"/>
        <v>0</v>
      </c>
    </row>
    <row r="161" spans="1:6" x14ac:dyDescent="0.25">
      <c r="A161" s="9">
        <v>137</v>
      </c>
      <c r="B161" s="22" t="s">
        <v>172</v>
      </c>
      <c r="C161" s="9" t="s">
        <v>31</v>
      </c>
      <c r="D161" s="44">
        <v>100</v>
      </c>
      <c r="E161" s="11"/>
      <c r="F161" s="20">
        <f t="shared" si="7"/>
        <v>0</v>
      </c>
    </row>
    <row r="162" spans="1:6" ht="30" x14ac:dyDescent="0.25">
      <c r="A162" s="9">
        <v>138</v>
      </c>
      <c r="B162" s="22" t="s">
        <v>173</v>
      </c>
      <c r="C162" s="9" t="s">
        <v>17</v>
      </c>
      <c r="D162" s="44">
        <v>20</v>
      </c>
      <c r="E162" s="11"/>
      <c r="F162" s="20">
        <f t="shared" si="7"/>
        <v>0</v>
      </c>
    </row>
    <row r="163" spans="1:6" ht="30" x14ac:dyDescent="0.25">
      <c r="A163" s="9">
        <v>139</v>
      </c>
      <c r="B163" s="22" t="s">
        <v>174</v>
      </c>
      <c r="C163" s="9" t="s">
        <v>15</v>
      </c>
      <c r="D163" s="44">
        <v>100</v>
      </c>
      <c r="E163" s="11"/>
      <c r="F163" s="20">
        <f t="shared" si="7"/>
        <v>0</v>
      </c>
    </row>
    <row r="164" spans="1:6" ht="30" x14ac:dyDescent="0.25">
      <c r="A164" s="9">
        <v>140</v>
      </c>
      <c r="B164" s="22" t="s">
        <v>175</v>
      </c>
      <c r="C164" s="9" t="s">
        <v>7</v>
      </c>
      <c r="D164" s="44">
        <v>10</v>
      </c>
      <c r="E164" s="11"/>
      <c r="F164" s="20">
        <f t="shared" si="7"/>
        <v>0</v>
      </c>
    </row>
    <row r="165" spans="1:6" ht="34.5" customHeight="1" x14ac:dyDescent="0.25">
      <c r="A165" s="9">
        <v>141</v>
      </c>
      <c r="B165" s="22" t="s">
        <v>176</v>
      </c>
      <c r="C165" s="9" t="s">
        <v>7</v>
      </c>
      <c r="D165" s="44">
        <v>10</v>
      </c>
      <c r="E165" s="11"/>
      <c r="F165" s="20">
        <f t="shared" si="7"/>
        <v>0</v>
      </c>
    </row>
    <row r="166" spans="1:6" ht="21" customHeight="1" x14ac:dyDescent="0.25">
      <c r="A166" s="9">
        <v>142</v>
      </c>
      <c r="B166" s="22" t="s">
        <v>177</v>
      </c>
      <c r="C166" s="9" t="s">
        <v>7</v>
      </c>
      <c r="D166" s="44">
        <v>10</v>
      </c>
      <c r="E166" s="11"/>
      <c r="F166" s="20">
        <f t="shared" si="7"/>
        <v>0</v>
      </c>
    </row>
    <row r="167" spans="1:6" ht="18.75" customHeight="1" x14ac:dyDescent="0.25">
      <c r="A167" s="9">
        <v>143</v>
      </c>
      <c r="B167" s="22" t="s">
        <v>178</v>
      </c>
      <c r="C167" s="9" t="s">
        <v>7</v>
      </c>
      <c r="D167" s="44">
        <v>4</v>
      </c>
      <c r="E167" s="11"/>
      <c r="F167" s="20">
        <f t="shared" si="7"/>
        <v>0</v>
      </c>
    </row>
    <row r="168" spans="1:6" ht="29.25" customHeight="1" x14ac:dyDescent="0.25">
      <c r="A168" s="9">
        <v>144</v>
      </c>
      <c r="B168" s="22" t="s">
        <v>179</v>
      </c>
      <c r="C168" s="9" t="s">
        <v>7</v>
      </c>
      <c r="D168" s="44">
        <v>6</v>
      </c>
      <c r="E168" s="11"/>
      <c r="F168" s="20">
        <f t="shared" si="7"/>
        <v>0</v>
      </c>
    </row>
    <row r="169" spans="1:6" x14ac:dyDescent="0.25">
      <c r="A169" s="9">
        <v>145</v>
      </c>
      <c r="B169" s="22" t="s">
        <v>180</v>
      </c>
      <c r="C169" s="9" t="s">
        <v>31</v>
      </c>
      <c r="D169" s="44">
        <v>160</v>
      </c>
      <c r="E169" s="11"/>
      <c r="F169" s="20">
        <f t="shared" si="7"/>
        <v>0</v>
      </c>
    </row>
    <row r="170" spans="1:6" x14ac:dyDescent="0.25">
      <c r="A170" s="9">
        <v>146</v>
      </c>
      <c r="B170" s="22" t="s">
        <v>181</v>
      </c>
      <c r="C170" s="9" t="s">
        <v>31</v>
      </c>
      <c r="D170" s="44">
        <v>160</v>
      </c>
      <c r="E170" s="11"/>
      <c r="F170" s="20">
        <f t="shared" si="7"/>
        <v>0</v>
      </c>
    </row>
    <row r="171" spans="1:6" x14ac:dyDescent="0.25">
      <c r="A171" s="39" t="s">
        <v>182</v>
      </c>
      <c r="B171" s="39"/>
      <c r="C171" s="39"/>
      <c r="D171" s="39"/>
      <c r="E171" s="39"/>
      <c r="F171" s="27">
        <f>SUM(F156:F170)</f>
        <v>0</v>
      </c>
    </row>
    <row r="172" spans="1:6" x14ac:dyDescent="0.25">
      <c r="A172" s="40" t="s">
        <v>183</v>
      </c>
      <c r="B172" s="40"/>
      <c r="C172" s="40"/>
      <c r="D172" s="40"/>
      <c r="E172" s="40"/>
      <c r="F172" s="40"/>
    </row>
    <row r="173" spans="1:6" x14ac:dyDescent="0.25">
      <c r="A173" s="38" t="s">
        <v>184</v>
      </c>
      <c r="B173" s="38"/>
      <c r="C173" s="38"/>
      <c r="D173" s="38"/>
      <c r="E173" s="38"/>
      <c r="F173" s="28">
        <f>+F44</f>
        <v>0</v>
      </c>
    </row>
    <row r="174" spans="1:6" x14ac:dyDescent="0.25">
      <c r="A174" s="38" t="s">
        <v>185</v>
      </c>
      <c r="B174" s="38"/>
      <c r="C174" s="38"/>
      <c r="D174" s="38"/>
      <c r="E174" s="38"/>
      <c r="F174" s="28">
        <f>+F59</f>
        <v>0</v>
      </c>
    </row>
    <row r="175" spans="1:6" x14ac:dyDescent="0.25">
      <c r="A175" s="38" t="s">
        <v>186</v>
      </c>
      <c r="B175" s="38"/>
      <c r="C175" s="38"/>
      <c r="D175" s="38"/>
      <c r="E175" s="38"/>
      <c r="F175" s="28">
        <f>+F69</f>
        <v>0</v>
      </c>
    </row>
    <row r="176" spans="1:6" x14ac:dyDescent="0.25">
      <c r="A176" s="38" t="s">
        <v>187</v>
      </c>
      <c r="B176" s="38"/>
      <c r="C176" s="38"/>
      <c r="D176" s="38"/>
      <c r="E176" s="38"/>
      <c r="F176" s="28">
        <f>+F87</f>
        <v>0</v>
      </c>
    </row>
    <row r="177" spans="1:6" x14ac:dyDescent="0.25">
      <c r="A177" s="38" t="s">
        <v>188</v>
      </c>
      <c r="B177" s="38"/>
      <c r="C177" s="38"/>
      <c r="D177" s="38"/>
      <c r="E177" s="38"/>
      <c r="F177" s="28">
        <f>+F110</f>
        <v>0</v>
      </c>
    </row>
    <row r="178" spans="1:6" x14ac:dyDescent="0.25">
      <c r="A178" s="38" t="s">
        <v>189</v>
      </c>
      <c r="B178" s="38"/>
      <c r="C178" s="38"/>
      <c r="D178" s="38"/>
      <c r="E178" s="38"/>
      <c r="F178" s="28">
        <f>+F139</f>
        <v>0</v>
      </c>
    </row>
    <row r="179" spans="1:6" x14ac:dyDescent="0.25">
      <c r="A179" s="38" t="s">
        <v>190</v>
      </c>
      <c r="B179" s="38"/>
      <c r="C179" s="38"/>
      <c r="D179" s="38"/>
      <c r="E179" s="38"/>
      <c r="F179" s="28">
        <f>F147</f>
        <v>0</v>
      </c>
    </row>
    <row r="180" spans="1:6" x14ac:dyDescent="0.25">
      <c r="A180" s="38" t="s">
        <v>191</v>
      </c>
      <c r="B180" s="38"/>
      <c r="C180" s="38"/>
      <c r="D180" s="38"/>
      <c r="E180" s="38"/>
      <c r="F180" s="28">
        <f>+F154</f>
        <v>0</v>
      </c>
    </row>
    <row r="181" spans="1:6" x14ac:dyDescent="0.25">
      <c r="A181" s="38" t="s">
        <v>192</v>
      </c>
      <c r="B181" s="38"/>
      <c r="C181" s="38"/>
      <c r="D181" s="38"/>
      <c r="E181" s="38"/>
      <c r="F181" s="29">
        <f>F171</f>
        <v>0</v>
      </c>
    </row>
    <row r="182" spans="1:6" x14ac:dyDescent="0.25">
      <c r="A182" s="41" t="s">
        <v>193</v>
      </c>
      <c r="B182" s="41"/>
      <c r="C182" s="41"/>
      <c r="D182" s="41"/>
      <c r="E182" s="41"/>
      <c r="F182" s="30">
        <f>SUM(F173:F181)</f>
        <v>0</v>
      </c>
    </row>
    <row r="183" spans="1:6" x14ac:dyDescent="0.25">
      <c r="A183" s="41" t="s">
        <v>194</v>
      </c>
      <c r="B183" s="41"/>
      <c r="C183" s="41"/>
      <c r="D183" s="41"/>
      <c r="E183" s="41"/>
      <c r="F183" s="30">
        <f>F182*20%</f>
        <v>0</v>
      </c>
    </row>
    <row r="184" spans="1:6" x14ac:dyDescent="0.25">
      <c r="A184" s="41" t="s">
        <v>195</v>
      </c>
      <c r="B184" s="41"/>
      <c r="C184" s="41"/>
      <c r="D184" s="41"/>
      <c r="E184" s="41"/>
      <c r="F184" s="30">
        <f>SUM(F182:F183)</f>
        <v>0</v>
      </c>
    </row>
    <row r="185" spans="1:6" x14ac:dyDescent="0.25">
      <c r="C185" s="32" t="s">
        <v>197</v>
      </c>
      <c r="D185" s="32"/>
      <c r="E185" s="32"/>
    </row>
  </sheetData>
  <mergeCells count="31">
    <mergeCell ref="A184:E184"/>
    <mergeCell ref="A178:E178"/>
    <mergeCell ref="A179:E179"/>
    <mergeCell ref="A180:E180"/>
    <mergeCell ref="A181:E181"/>
    <mergeCell ref="A182:E182"/>
    <mergeCell ref="A183:E183"/>
    <mergeCell ref="A177:E177"/>
    <mergeCell ref="A110:E110"/>
    <mergeCell ref="B111:F111"/>
    <mergeCell ref="A139:E139"/>
    <mergeCell ref="A147:E147"/>
    <mergeCell ref="A154:E154"/>
    <mergeCell ref="A171:E171"/>
    <mergeCell ref="A172:F172"/>
    <mergeCell ref="A173:E173"/>
    <mergeCell ref="A174:E174"/>
    <mergeCell ref="A175:E175"/>
    <mergeCell ref="A176:E176"/>
    <mergeCell ref="B88:F88"/>
    <mergeCell ref="A4:F4"/>
    <mergeCell ref="A5:F5"/>
    <mergeCell ref="A6:F6"/>
    <mergeCell ref="B8:F8"/>
    <mergeCell ref="A44:E44"/>
    <mergeCell ref="B45:F45"/>
    <mergeCell ref="A59:E59"/>
    <mergeCell ref="B60:F60"/>
    <mergeCell ref="A69:E69"/>
    <mergeCell ref="B70:F70"/>
    <mergeCell ref="A87:E87"/>
  </mergeCells>
  <pageMargins left="0" right="0" top="0.39370078740157483" bottom="0.39370078740157483" header="0.31496062992125984" footer="0.31496062992125984"/>
  <pageSetup paperSize="9" scale="9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benabbou</dc:creator>
  <cp:lastModifiedBy>linda benabbou</cp:lastModifiedBy>
  <cp:lastPrinted>2026-06-25T12:58:37Z</cp:lastPrinted>
  <dcterms:created xsi:type="dcterms:W3CDTF">2026-06-25T11:27:43Z</dcterms:created>
  <dcterms:modified xsi:type="dcterms:W3CDTF">2026-06-25T15:33:36Z</dcterms:modified>
</cp:coreProperties>
</file>