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6" i="1" l="1"/>
  <c r="F105" i="1"/>
  <c r="F102" i="1"/>
  <c r="F101" i="1"/>
  <c r="F100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6" i="1"/>
  <c r="F65" i="1"/>
  <c r="F67" i="1" s="1"/>
  <c r="F117" i="1" s="1"/>
  <c r="F64" i="1"/>
  <c r="F63" i="1"/>
  <c r="F60" i="1"/>
  <c r="F59" i="1"/>
  <c r="F58" i="1"/>
  <c r="F57" i="1"/>
  <c r="F56" i="1"/>
  <c r="F55" i="1"/>
  <c r="F54" i="1"/>
  <c r="F51" i="1"/>
  <c r="F50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07" i="1" l="1"/>
  <c r="F103" i="1"/>
  <c r="F120" i="1" s="1"/>
  <c r="F98" i="1"/>
  <c r="F119" i="1" s="1"/>
  <c r="F82" i="1"/>
  <c r="F118" i="1" s="1"/>
  <c r="F61" i="1"/>
  <c r="F116" i="1" s="1"/>
  <c r="F52" i="1"/>
  <c r="F115" i="1" s="1"/>
  <c r="F48" i="1"/>
  <c r="F114" i="1" s="1"/>
  <c r="F121" i="1"/>
  <c r="F108" i="1" l="1"/>
  <c r="F109" i="1" s="1"/>
  <c r="F110" i="1" s="1"/>
  <c r="F122" i="1"/>
  <c r="F123" i="1" s="1"/>
  <c r="F124" i="1" s="1"/>
</calcChain>
</file>

<file path=xl/sharedStrings.xml><?xml version="1.0" encoding="utf-8"?>
<sst xmlns="http://schemas.openxmlformats.org/spreadsheetml/2006/main" count="273" uniqueCount="201">
  <si>
    <t>ROYAUME DU MAROC</t>
  </si>
  <si>
    <r>
      <rPr>
        <b/>
        <sz val="11"/>
        <color theme="1"/>
        <rFont val="Times New Roman"/>
        <family val="1"/>
      </rPr>
      <t>MINISTÈRE DE L'ÉDUCATION NATIONALE DU PRÉSCOLAIRE ET DES SPORTS 
 DE LA RÉGION DE RABAT-SALÉ-KENITRA 
 DIRECTION PROVINCIALE DE SIDI KACEM</t>
    </r>
    <r>
      <rPr>
        <b/>
        <sz val="12"/>
        <color theme="1"/>
        <rFont val="Times New Roman"/>
        <family val="1"/>
      </rPr>
      <t xml:space="preserve">
</t>
    </r>
  </si>
  <si>
    <t>TRAVAUX DE CONSTRUCTION DE 30 UNITES PRESCOLAIRES A LA PROVINCE SIDI KACEM</t>
  </si>
  <si>
    <t xml:space="preserve">BORDEREAU DES PRIX - DETAIL ESTIMATIF </t>
  </si>
  <si>
    <t xml:space="preserve">N° du Prix </t>
  </si>
  <si>
    <t>Désignation des prestations</t>
  </si>
  <si>
    <t xml:space="preserve">Unité  </t>
  </si>
  <si>
    <t xml:space="preserve">Quantité  </t>
  </si>
  <si>
    <t xml:space="preserve">Prix Unitaire </t>
  </si>
  <si>
    <t>Prix Total</t>
  </si>
  <si>
    <t>A- DEMOLITION &amp; GROS-ŒUVRE</t>
  </si>
  <si>
    <t>I - TERRASSEMENT</t>
  </si>
  <si>
    <t>1</t>
  </si>
  <si>
    <t>Décapages démolitions y compris évacuations.</t>
  </si>
  <si>
    <t>ENS</t>
  </si>
  <si>
    <t>2</t>
  </si>
  <si>
    <t>Fouilles en pleine masse terrain de toute nature</t>
  </si>
  <si>
    <t>M3</t>
  </si>
  <si>
    <t>3</t>
  </si>
  <si>
    <t xml:space="preserve">Fouilles en tranchées ou en puits </t>
  </si>
  <si>
    <t>4</t>
  </si>
  <si>
    <t>Mise en remblais ou évacuation à la D.P</t>
  </si>
  <si>
    <t>II - MACONNERIE EN FONDATIONS</t>
  </si>
  <si>
    <t>5</t>
  </si>
  <si>
    <t>Béton de propreté</t>
  </si>
  <si>
    <t>6</t>
  </si>
  <si>
    <t>Gros béton</t>
  </si>
  <si>
    <t>7</t>
  </si>
  <si>
    <t xml:space="preserve"> Béton banche</t>
  </si>
  <si>
    <t>8</t>
  </si>
  <si>
    <t>Arase étanche</t>
  </si>
  <si>
    <t>M2</t>
  </si>
  <si>
    <t>9</t>
  </si>
  <si>
    <t>Mise en œuvre de tout venant compacte</t>
  </si>
  <si>
    <t>10</t>
  </si>
  <si>
    <t>11</t>
  </si>
  <si>
    <t>Forme en béton de 0,13 cm y/c acier</t>
  </si>
  <si>
    <t>12</t>
  </si>
  <si>
    <t>Maçonnerie de moellons en fondations</t>
  </si>
  <si>
    <t>13</t>
  </si>
  <si>
    <t>Trottoir périphérique y/c aciers</t>
  </si>
  <si>
    <t>III- BETON ARME EN FONDATION</t>
  </si>
  <si>
    <t>14</t>
  </si>
  <si>
    <t>Béton pour béton arme en fondations</t>
  </si>
  <si>
    <t>15</t>
  </si>
  <si>
    <t>Armature pour béton arme en fondation</t>
  </si>
  <si>
    <t>KG</t>
  </si>
  <si>
    <t>IV - EGOUTS - CANALISATIONS</t>
  </si>
  <si>
    <t>16</t>
  </si>
  <si>
    <t>Buses en pvc diam 200 type assainissement</t>
  </si>
  <si>
    <t>ML</t>
  </si>
  <si>
    <t>17</t>
  </si>
  <si>
    <t>Buses en pvc diam 300 type assainissement</t>
  </si>
  <si>
    <t>18</t>
  </si>
  <si>
    <t>U</t>
  </si>
  <si>
    <t>19</t>
  </si>
  <si>
    <t>caniveau en béton armé y/c grille galvaniser</t>
  </si>
  <si>
    <t>20</t>
  </si>
  <si>
    <t>Fosse septique et puit perdu</t>
  </si>
  <si>
    <t>V- BETON ARME EN ELEVATION</t>
  </si>
  <si>
    <t>21</t>
  </si>
  <si>
    <t>Béton pour béton arme en élévation</t>
  </si>
  <si>
    <t>22</t>
  </si>
  <si>
    <t>Armature pour béton arme en élévation</t>
  </si>
  <si>
    <t>23</t>
  </si>
  <si>
    <t>Plancher en corps creux de 15+5cm y/c dalle de compression et acier</t>
  </si>
  <si>
    <t>VI - MACONNERIE EN ELEVATION - ENDUITS</t>
  </si>
  <si>
    <t>24</t>
  </si>
  <si>
    <t>Double cloison en briques creuses de 8t+8t</t>
  </si>
  <si>
    <t>25</t>
  </si>
  <si>
    <t>Cloison simple en briques creuse de 8t</t>
  </si>
  <si>
    <t>26</t>
  </si>
  <si>
    <t>Cloison simple en agglos</t>
  </si>
  <si>
    <t>27</t>
  </si>
  <si>
    <t>Enduits extérieurs au mortier de ciment y/c baguette d'angle</t>
  </si>
  <si>
    <t>28</t>
  </si>
  <si>
    <t>Enduits intérieurs au mortier de ciment y/c baguette d'angle</t>
  </si>
  <si>
    <t>29</t>
  </si>
  <si>
    <t>Appuis de fenêtres</t>
  </si>
  <si>
    <t>SOUS TOTAL TRAVAUX DE DEMOLITION &amp; GROS-ŒUVRE</t>
  </si>
  <si>
    <t>B - REVETEMENT DES SOLS ET MURS</t>
  </si>
  <si>
    <t>30</t>
  </si>
  <si>
    <t>Revêtement de sol en carreaux de grès cérame antidérapant y/c plinthe</t>
  </si>
  <si>
    <t>31</t>
  </si>
  <si>
    <t>Revêtement mural en faïence</t>
  </si>
  <si>
    <t>SOUS TOTAL TRAVAUX DE REVETEMENT</t>
  </si>
  <si>
    <t>C - ETANCHEITE</t>
  </si>
  <si>
    <t>32</t>
  </si>
  <si>
    <t xml:space="preserve">Forme de pente </t>
  </si>
  <si>
    <t>33</t>
  </si>
  <si>
    <t>Chape de lissage</t>
  </si>
  <si>
    <t>34</t>
  </si>
  <si>
    <t>Acrotère</t>
  </si>
  <si>
    <t>35</t>
  </si>
  <si>
    <t>Etanchéité   bicouche autoprotégée</t>
  </si>
  <si>
    <t>36</t>
  </si>
  <si>
    <t>Etanchéité des relevés autoprotégée</t>
  </si>
  <si>
    <t>37</t>
  </si>
  <si>
    <t>Fourniture et pose de gargouille et crapaudine</t>
  </si>
  <si>
    <t>38</t>
  </si>
  <si>
    <t>SOUS TOTAL DES TRAVAUX D'ETANCHEITE</t>
  </si>
  <si>
    <t xml:space="preserve">D - MENUISERIE BOIS – ALUMINIUM - FERRONNERIE- </t>
  </si>
  <si>
    <t>39</t>
  </si>
  <si>
    <t>Porte a lames en bois rouge</t>
  </si>
  <si>
    <t>40</t>
  </si>
  <si>
    <t>Fenêtre et châssis en aluminium</t>
  </si>
  <si>
    <t>41</t>
  </si>
  <si>
    <t>Grilles de défense</t>
  </si>
  <si>
    <t>42</t>
  </si>
  <si>
    <t>Porte métallique</t>
  </si>
  <si>
    <t>SOUS TOTAL DES TRAVAUX MENUISERIE BOIS - FERRONNERIE- CLAUSTRA</t>
  </si>
  <si>
    <t>E - ELECTRICITE - LUSTRERIE</t>
  </si>
  <si>
    <t>43</t>
  </si>
  <si>
    <t>44</t>
  </si>
  <si>
    <t>Boite de coupure et raccordement électrique étanche</t>
  </si>
  <si>
    <t>45</t>
  </si>
  <si>
    <t>Boite de dérivation et connexions</t>
  </si>
  <si>
    <t>46</t>
  </si>
  <si>
    <t>Cable U1000 RO2V CU  5G10mm²</t>
  </si>
  <si>
    <t>47</t>
  </si>
  <si>
    <t>Tableau secondaire de protection</t>
  </si>
  <si>
    <t>48</t>
  </si>
  <si>
    <t>Foyers lumineux simple allumage</t>
  </si>
  <si>
    <t>49</t>
  </si>
  <si>
    <t>Foyers lumineux double allumage</t>
  </si>
  <si>
    <t>50</t>
  </si>
  <si>
    <t>Prises de courant 2x16 A+T</t>
  </si>
  <si>
    <t>51</t>
  </si>
  <si>
    <t>Prise téléphone et informatique Y/c câble</t>
  </si>
  <si>
    <t>52</t>
  </si>
  <si>
    <t>Prise télévision y/compris câble coaxial</t>
  </si>
  <si>
    <t>53</t>
  </si>
  <si>
    <t>Mise à la terre technique</t>
  </si>
  <si>
    <t>54</t>
  </si>
  <si>
    <t>Hublot étanche LED18 W</t>
  </si>
  <si>
    <t>55</t>
  </si>
  <si>
    <t>Tube fluorescent LED</t>
  </si>
  <si>
    <t>SOUS TOTAL DES TRAVAUX ELECTRICITE - LUSTRERIE</t>
  </si>
  <si>
    <t>F - PLOMBERIE - SANITAIRES</t>
  </si>
  <si>
    <t>56</t>
  </si>
  <si>
    <t>Raccordement au réseau d’eau potable existant de l'établissement</t>
  </si>
  <si>
    <t>57</t>
  </si>
  <si>
    <t>Raccordement au réseau d’assainissement existant de l'établissement</t>
  </si>
  <si>
    <t>58</t>
  </si>
  <si>
    <t>Tuyauterie intérieure en polypropyléne PN 25</t>
  </si>
  <si>
    <t>59</t>
  </si>
  <si>
    <t>Vanne et robinet d'arrêt tout diamètre</t>
  </si>
  <si>
    <t>60</t>
  </si>
  <si>
    <t>Robinet de puisage</t>
  </si>
  <si>
    <t>61</t>
  </si>
  <si>
    <t>Tube en per (retube) 16x1,5</t>
  </si>
  <si>
    <t>62</t>
  </si>
  <si>
    <t>Nourrice EF 3S avec vannes d'arrêts</t>
  </si>
  <si>
    <t>63</t>
  </si>
  <si>
    <t>Citerne d'eau 1m3 et tous accessoires</t>
  </si>
  <si>
    <t>64</t>
  </si>
  <si>
    <t>Siphon de sol</t>
  </si>
  <si>
    <t>65</t>
  </si>
  <si>
    <t>Lavabo sur colonne compris accessoires</t>
  </si>
  <si>
    <t>66</t>
  </si>
  <si>
    <t>Lavabo collectif pour enfants compris accessoires</t>
  </si>
  <si>
    <t>67</t>
  </si>
  <si>
    <t>Siege de toilette pour enfants compris accessoires</t>
  </si>
  <si>
    <t>68</t>
  </si>
  <si>
    <t>Siege a la turque</t>
  </si>
  <si>
    <t>69</t>
  </si>
  <si>
    <t>Extincteur CO2 6KG</t>
  </si>
  <si>
    <t>SOUS TOTAL DES TRAVAUX PLOMBERIE - SANITAIRES</t>
  </si>
  <si>
    <t xml:space="preserve">G - PEINTURE - </t>
  </si>
  <si>
    <t>70</t>
  </si>
  <si>
    <t>Peinture griffee sur façade extérieur</t>
  </si>
  <si>
    <t>71</t>
  </si>
  <si>
    <t>Peinture glycérophtalique mate sur murs et plafonds intérieur</t>
  </si>
  <si>
    <t>72</t>
  </si>
  <si>
    <t>Peinture laquée sur menuiserie-bois et métal</t>
  </si>
  <si>
    <t>SOUS TOTAL DES TRAVAUX   PEINTURE - VITRERIE</t>
  </si>
  <si>
    <t>H-AMENAGEMENT EXTERIEUR</t>
  </si>
  <si>
    <t>73</t>
  </si>
  <si>
    <t>Espace de jeux  en béton arme finis l’hélicoptère</t>
  </si>
  <si>
    <t>74</t>
  </si>
  <si>
    <t>Plaque de signalisation en plexiglasse</t>
  </si>
  <si>
    <t>SOUS TOTAL DES TRAVAUX DES AMENAGEMENT EXTERIEUR</t>
  </si>
  <si>
    <t>TOTAL H.T</t>
  </si>
  <si>
    <t>T.V.A 20%</t>
  </si>
  <si>
    <t>TOTAL T.T.C</t>
  </si>
  <si>
    <t>RECAPITULATION</t>
  </si>
  <si>
    <t>LOT</t>
  </si>
  <si>
    <t>MONTANT H.T</t>
  </si>
  <si>
    <t>D - MENUISERIE BOIS - FERRONNERIE- CLAUSTRA</t>
  </si>
  <si>
    <t>F – PLOMBERIE - SANITAIRE</t>
  </si>
  <si>
    <t>G -PEINTURE</t>
  </si>
  <si>
    <t>H - AMENAGEMENT EXTERIEUR</t>
  </si>
  <si>
    <t xml:space="preserve"> TOTAL D'ENSEMBLE DES TRAVAUX H.T</t>
  </si>
  <si>
    <t xml:space="preserve"> T.V.A 20%</t>
  </si>
  <si>
    <t xml:space="preserve"> TOTAL T.T.C</t>
  </si>
  <si>
    <t>AOO N°35-DPSK-2026</t>
  </si>
  <si>
    <r>
      <t>Arrêté le présent bordereau formant détail estimatif à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la somme de : </t>
    </r>
  </si>
  <si>
    <t>Hérrissonage en pierre seches de 20 cm</t>
  </si>
  <si>
    <t>Regard intérieur ou extérieur en béton armée visitable ou non visitable</t>
  </si>
  <si>
    <t>Tuyau descente d'eau en pvc</t>
  </si>
  <si>
    <t>Raccordement au réseau existant d'électricité  de l'établissement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</si>
</sst>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rgb="FF0070C0"/>
      <name val="Times New Roman"/>
      <family val="1"/>
    </font>
    <font>
      <sz val="12"/>
      <color theme="1"/>
      <name val="Times New Roman"/>
      <family val="1"/>
    </font>
    <font>
      <b/>
      <u/>
      <sz val="12"/>
      <name val="Times New Roman"/>
      <family val="1"/>
    </font>
    <font>
      <sz val="11"/>
      <color theme="1"/>
      <name val="Calibri"/>
      <family val="2"/>
      <charset val="178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9"/>
      <name val="Century Gothic"/>
      <family val="2"/>
    </font>
    <font>
      <b/>
      <sz val="14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0" fillId="0" borderId="0"/>
    <xf numFmtId="0" fontId="12" fillId="0" borderId="0"/>
    <xf numFmtId="0" fontId="12" fillId="0" borderId="0"/>
    <xf numFmtId="0" fontId="1" fillId="0" borderId="0"/>
  </cellStyleXfs>
  <cellXfs count="77">
    <xf numFmtId="0" fontId="0" fillId="0" borderId="0" xfId="0"/>
    <xf numFmtId="0" fontId="5" fillId="0" borderId="0" xfId="0" applyFont="1"/>
    <xf numFmtId="0" fontId="6" fillId="0" borderId="0" xfId="2" applyFont="1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8" fillId="0" borderId="0" xfId="0" applyFont="1"/>
    <xf numFmtId="49" fontId="11" fillId="2" borderId="16" xfId="5" applyNumberFormat="1" applyFont="1" applyFill="1" applyBorder="1" applyAlignment="1">
      <alignment horizontal="center" vertical="center"/>
    </xf>
    <xf numFmtId="4" fontId="13" fillId="2" borderId="17" xfId="5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49" fontId="13" fillId="2" borderId="7" xfId="5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13" fillId="2" borderId="8" xfId="5" applyNumberFormat="1" applyFont="1" applyFill="1" applyBorder="1" applyAlignment="1">
      <alignment horizontal="center" vertical="center"/>
    </xf>
    <xf numFmtId="4" fontId="11" fillId="2" borderId="8" xfId="5" applyNumberFormat="1" applyFont="1" applyFill="1" applyBorder="1" applyAlignment="1">
      <alignment horizontal="center" vertical="center"/>
    </xf>
    <xf numFmtId="4" fontId="13" fillId="2" borderId="9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49" fontId="11" fillId="2" borderId="8" xfId="5" applyNumberFormat="1" applyFont="1" applyFill="1" applyBorder="1" applyAlignment="1">
      <alignment vertical="center" wrapText="1"/>
    </xf>
    <xf numFmtId="49" fontId="13" fillId="2" borderId="8" xfId="5" applyNumberFormat="1" applyFont="1" applyFill="1" applyBorder="1" applyAlignment="1">
      <alignment horizontal="center" vertical="center" wrapText="1"/>
    </xf>
    <xf numFmtId="0" fontId="11" fillId="2" borderId="18" xfId="6" applyFont="1" applyFill="1" applyBorder="1" applyAlignment="1">
      <alignment vertical="center"/>
    </xf>
    <xf numFmtId="0" fontId="11" fillId="2" borderId="18" xfId="6" applyFont="1" applyFill="1" applyBorder="1" applyAlignment="1">
      <alignment horizontal="left" vertical="center"/>
    </xf>
    <xf numFmtId="4" fontId="13" fillId="2" borderId="19" xfId="0" applyNumberFormat="1" applyFont="1" applyFill="1" applyBorder="1" applyAlignment="1">
      <alignment horizontal="right" vertical="center"/>
    </xf>
    <xf numFmtId="0" fontId="15" fillId="0" borderId="0" xfId="0" applyFont="1"/>
    <xf numFmtId="43" fontId="15" fillId="0" borderId="0" xfId="0" applyNumberFormat="1" applyFont="1"/>
    <xf numFmtId="49" fontId="8" fillId="2" borderId="8" xfId="5" applyNumberFormat="1" applyFont="1" applyFill="1" applyBorder="1" applyAlignment="1">
      <alignment vertical="center" wrapText="1"/>
    </xf>
    <xf numFmtId="49" fontId="13" fillId="2" borderId="19" xfId="5" applyNumberFormat="1" applyFont="1" applyFill="1" applyBorder="1" applyAlignment="1">
      <alignment horizontal="center" vertical="center"/>
    </xf>
    <xf numFmtId="49" fontId="11" fillId="2" borderId="19" xfId="5" applyNumberFormat="1" applyFont="1" applyFill="1" applyBorder="1" applyAlignment="1">
      <alignment vertical="center" wrapText="1"/>
    </xf>
    <xf numFmtId="49" fontId="13" fillId="2" borderId="19" xfId="5" applyNumberFormat="1" applyFont="1" applyFill="1" applyBorder="1" applyAlignment="1">
      <alignment horizontal="center" vertical="center" wrapText="1"/>
    </xf>
    <xf numFmtId="4" fontId="11" fillId="2" borderId="19" xfId="5" applyNumberFormat="1" applyFont="1" applyFill="1" applyBorder="1" applyAlignment="1">
      <alignment horizontal="center" vertical="center"/>
    </xf>
    <xf numFmtId="43" fontId="5" fillId="0" borderId="0" xfId="0" applyNumberFormat="1" applyFont="1"/>
    <xf numFmtId="4" fontId="16" fillId="0" borderId="19" xfId="0" applyNumberFormat="1" applyFont="1" applyBorder="1" applyAlignment="1">
      <alignment horizontal="right" vertical="center"/>
    </xf>
    <xf numFmtId="4" fontId="16" fillId="2" borderId="19" xfId="0" applyNumberFormat="1" applyFont="1" applyFill="1" applyBorder="1" applyAlignment="1">
      <alignment horizontal="right"/>
    </xf>
    <xf numFmtId="4" fontId="8" fillId="0" borderId="0" xfId="0" applyNumberFormat="1" applyFont="1" applyAlignment="1">
      <alignment horizontal="right"/>
    </xf>
    <xf numFmtId="43" fontId="13" fillId="3" borderId="19" xfId="1" applyFont="1" applyFill="1" applyBorder="1" applyAlignment="1">
      <alignment horizontal="right" vertical="center"/>
    </xf>
    <xf numFmtId="0" fontId="14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4" fontId="17" fillId="0" borderId="19" xfId="0" applyNumberFormat="1" applyFont="1" applyBorder="1" applyAlignment="1">
      <alignment horizontal="right" vertical="center"/>
    </xf>
    <xf numFmtId="4" fontId="8" fillId="0" borderId="0" xfId="0" applyNumberFormat="1" applyFont="1"/>
    <xf numFmtId="4" fontId="13" fillId="2" borderId="19" xfId="0" applyNumberFormat="1" applyFont="1" applyFill="1" applyBorder="1" applyAlignment="1">
      <alignment horizontal="right" vertical="center" wrapText="1"/>
    </xf>
    <xf numFmtId="4" fontId="13" fillId="2" borderId="20" xfId="0" applyNumberFormat="1" applyFont="1" applyFill="1" applyBorder="1" applyAlignment="1">
      <alignment horizontal="right" vertical="center" wrapText="1"/>
    </xf>
    <xf numFmtId="0" fontId="3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2" fontId="13" fillId="2" borderId="0" xfId="0" applyNumberFormat="1" applyFont="1" applyFill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4" fontId="13" fillId="3" borderId="6" xfId="4" applyNumberFormat="1" applyFont="1" applyFill="1" applyBorder="1" applyAlignment="1">
      <alignment horizontal="center" vertical="center" wrapText="1"/>
    </xf>
    <xf numFmtId="4" fontId="13" fillId="3" borderId="9" xfId="4" applyNumberFormat="1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49" fontId="9" fillId="2" borderId="13" xfId="5" applyNumberFormat="1" applyFont="1" applyFill="1" applyBorder="1" applyAlignment="1">
      <alignment horizontal="left" vertical="center"/>
    </xf>
    <xf numFmtId="49" fontId="9" fillId="2" borderId="14" xfId="5" applyNumberFormat="1" applyFont="1" applyFill="1" applyBorder="1" applyAlignment="1">
      <alignment horizontal="left" vertical="center"/>
    </xf>
    <xf numFmtId="49" fontId="9" fillId="2" borderId="15" xfId="5" applyNumberFormat="1" applyFont="1" applyFill="1" applyBorder="1" applyAlignment="1">
      <alignment horizontal="left" vertical="center"/>
    </xf>
    <xf numFmtId="0" fontId="13" fillId="3" borderId="4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0" fontId="13" fillId="3" borderId="5" xfId="4" applyFont="1" applyFill="1" applyBorder="1" applyAlignment="1">
      <alignment horizontal="center" vertical="center" wrapText="1"/>
    </xf>
    <xf numFmtId="0" fontId="13" fillId="3" borderId="8" xfId="4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left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  <xf numFmtId="0" fontId="16" fillId="0" borderId="19" xfId="0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6" fillId="0" borderId="19" xfId="0" applyFont="1" applyBorder="1" applyAlignment="1">
      <alignment horizontal="center"/>
    </xf>
    <xf numFmtId="43" fontId="13" fillId="3" borderId="10" xfId="1" applyFont="1" applyFill="1" applyBorder="1" applyAlignment="1">
      <alignment horizontal="center" vertical="center"/>
    </xf>
    <xf numFmtId="43" fontId="13" fillId="3" borderId="11" xfId="1" applyFont="1" applyFill="1" applyBorder="1" applyAlignment="1">
      <alignment horizontal="center" vertical="center"/>
    </xf>
    <xf numFmtId="43" fontId="13" fillId="3" borderId="12" xfId="1" applyFont="1" applyFill="1" applyBorder="1" applyAlignment="1">
      <alignment horizontal="center" vertical="center"/>
    </xf>
    <xf numFmtId="43" fontId="13" fillId="3" borderId="10" xfId="1" applyFont="1" applyFill="1" applyBorder="1" applyAlignment="1">
      <alignment horizontal="left" vertical="center"/>
    </xf>
    <xf numFmtId="43" fontId="13" fillId="3" borderId="11" xfId="1" applyFont="1" applyFill="1" applyBorder="1" applyAlignment="1">
      <alignment horizontal="left" vertical="center"/>
    </xf>
    <xf numFmtId="43" fontId="13" fillId="3" borderId="12" xfId="1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center" vertical="center"/>
    </xf>
  </cellXfs>
  <cellStyles count="7">
    <cellStyle name="Milliers" xfId="1" builtinId="3"/>
    <cellStyle name="Normal" xfId="0" builtinId="0"/>
    <cellStyle name="Normal 10 2" xfId="2"/>
    <cellStyle name="Normal 2 2" xfId="5"/>
    <cellStyle name="Normal 3" xfId="3"/>
    <cellStyle name="Normal 5" xfId="6"/>
    <cellStyle name="Normal_ESTIMATION ECOLE BOUCAOUEN.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178150</xdr:colOff>
      <xdr:row>0</xdr:row>
      <xdr:rowOff>0</xdr:rowOff>
    </xdr:from>
    <xdr:to>
      <xdr:col>1</xdr:col>
      <xdr:colOff>966820</xdr:colOff>
      <xdr:row>3</xdr:row>
      <xdr:rowOff>150495</xdr:rowOff>
    </xdr:to>
    <xdr:pic>
      <xdr:nvPicPr>
        <xdr:cNvPr id="2" name="Image 1" descr="Royaume-du-Maroc | ENSA-AGADIR: Ecole Nationale des Sciences Appliquées ...">
          <a:extLst>
            <a:ext uri="{FF2B5EF4-FFF2-40B4-BE49-F238E27FC236}">
              <a16:creationId xmlns:a16="http://schemas.microsoft.com/office/drawing/2014/main" id="{B40FA7D5-8CAC-4B83-9C2D-C36EE2E4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600" y="0"/>
          <a:ext cx="788670" cy="750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topLeftCell="A64" workbookViewId="0">
      <selection activeCell="B69" sqref="B69"/>
    </sheetView>
  </sheetViews>
  <sheetFormatPr baseColWidth="10" defaultColWidth="11.42578125" defaultRowHeight="15.75"/>
  <cols>
    <col min="1" max="1" width="8.28515625" style="6" customWidth="1"/>
    <col min="2" max="2" width="65.140625" style="6" customWidth="1"/>
    <col min="3" max="3" width="6.28515625" style="6" bestFit="1" customWidth="1"/>
    <col min="4" max="4" width="13.28515625" style="6" bestFit="1" customWidth="1"/>
    <col min="5" max="5" width="14.140625" style="6" customWidth="1"/>
    <col min="6" max="6" width="23.7109375" style="31" bestFit="1" customWidth="1"/>
    <col min="7" max="7" width="26.42578125" style="6" customWidth="1"/>
    <col min="8" max="8" width="11.42578125" style="6"/>
    <col min="9" max="9" width="24.28515625" style="6" customWidth="1"/>
    <col min="10" max="16384" width="11.42578125" style="6"/>
  </cols>
  <sheetData>
    <row r="1" spans="1:7" s="1" customFormat="1">
      <c r="A1" s="39" t="s">
        <v>0</v>
      </c>
      <c r="B1" s="40"/>
      <c r="C1" s="40"/>
      <c r="D1" s="40"/>
      <c r="E1" s="40"/>
      <c r="F1" s="40"/>
    </row>
    <row r="2" spans="1:7" s="1" customFormat="1" ht="15.75" customHeight="1">
      <c r="A2" s="41" t="s">
        <v>1</v>
      </c>
      <c r="B2" s="42"/>
      <c r="C2" s="42"/>
      <c r="D2" s="42"/>
      <c r="E2" s="42"/>
      <c r="F2" s="42"/>
    </row>
    <row r="3" spans="1:7" s="1" customFormat="1" ht="15.75" customHeight="1">
      <c r="A3" s="43"/>
      <c r="B3" s="42"/>
      <c r="C3" s="42"/>
      <c r="D3" s="42"/>
      <c r="E3" s="42"/>
      <c r="F3" s="42"/>
    </row>
    <row r="4" spans="1:7" s="1" customFormat="1" ht="13.9" customHeight="1">
      <c r="A4" s="43"/>
      <c r="B4" s="42"/>
      <c r="C4" s="42"/>
      <c r="D4" s="42"/>
      <c r="E4" s="42"/>
      <c r="F4" s="42"/>
      <c r="G4" s="2"/>
    </row>
    <row r="5" spans="1:7" s="1" customFormat="1" ht="13.5" customHeight="1">
      <c r="A5" s="43"/>
      <c r="B5" s="42"/>
      <c r="C5" s="42"/>
      <c r="D5" s="42"/>
      <c r="E5" s="42"/>
      <c r="F5" s="42"/>
      <c r="G5" s="2"/>
    </row>
    <row r="6" spans="1:7" s="1" customFormat="1" ht="1.9" customHeight="1">
      <c r="A6" s="3"/>
      <c r="B6" s="4"/>
      <c r="C6" s="4"/>
      <c r="D6" s="4"/>
      <c r="E6" s="4"/>
      <c r="F6" s="5"/>
      <c r="G6" s="2"/>
    </row>
    <row r="7" spans="1:7" ht="44.25" customHeight="1">
      <c r="A7" s="44" t="s">
        <v>2</v>
      </c>
      <c r="B7" s="44"/>
      <c r="C7" s="44"/>
      <c r="D7" s="44"/>
      <c r="E7" s="44"/>
      <c r="F7" s="44"/>
    </row>
    <row r="8" spans="1:7" ht="28.5" customHeight="1">
      <c r="A8" s="45" t="s">
        <v>195</v>
      </c>
      <c r="B8" s="46"/>
      <c r="C8" s="46"/>
      <c r="D8" s="46"/>
      <c r="E8" s="46"/>
      <c r="F8" s="46"/>
    </row>
    <row r="9" spans="1:7" ht="24.75" customHeight="1" thickBot="1">
      <c r="A9" s="45" t="s">
        <v>3</v>
      </c>
      <c r="B9" s="46"/>
      <c r="C9" s="46"/>
      <c r="D9" s="46"/>
      <c r="E9" s="46"/>
      <c r="F9" s="46"/>
    </row>
    <row r="10" spans="1:7" ht="26.25" customHeight="1">
      <c r="A10" s="58" t="s">
        <v>4</v>
      </c>
      <c r="B10" s="60" t="s">
        <v>5</v>
      </c>
      <c r="C10" s="60" t="s">
        <v>6</v>
      </c>
      <c r="D10" s="60" t="s">
        <v>7</v>
      </c>
      <c r="E10" s="60" t="s">
        <v>8</v>
      </c>
      <c r="F10" s="50" t="s">
        <v>9</v>
      </c>
    </row>
    <row r="11" spans="1:7" ht="6" customHeight="1" thickBot="1">
      <c r="A11" s="59"/>
      <c r="B11" s="61"/>
      <c r="C11" s="61"/>
      <c r="D11" s="61"/>
      <c r="E11" s="61"/>
      <c r="F11" s="51"/>
    </row>
    <row r="12" spans="1:7" s="1" customFormat="1" ht="21.6" customHeight="1" thickBot="1">
      <c r="A12" s="52" t="s">
        <v>10</v>
      </c>
      <c r="B12" s="53"/>
      <c r="C12" s="53"/>
      <c r="D12" s="53"/>
      <c r="E12" s="53"/>
      <c r="F12" s="54"/>
    </row>
    <row r="13" spans="1:7" s="9" customFormat="1" ht="21.6" customHeight="1">
      <c r="A13" s="55" t="s">
        <v>11</v>
      </c>
      <c r="B13" s="56"/>
      <c r="C13" s="57"/>
      <c r="D13" s="7"/>
      <c r="E13" s="7"/>
      <c r="F13" s="8"/>
    </row>
    <row r="14" spans="1:7" s="15" customFormat="1" ht="21.6" customHeight="1">
      <c r="A14" s="10" t="s">
        <v>12</v>
      </c>
      <c r="B14" s="11" t="s">
        <v>13</v>
      </c>
      <c r="C14" s="12" t="s">
        <v>14</v>
      </c>
      <c r="D14" s="13">
        <v>30</v>
      </c>
      <c r="E14" s="13"/>
      <c r="F14" s="14">
        <f>+E14*D14</f>
        <v>0</v>
      </c>
    </row>
    <row r="15" spans="1:7" s="15" customFormat="1" ht="21.6" customHeight="1">
      <c r="A15" s="10" t="s">
        <v>15</v>
      </c>
      <c r="B15" s="16" t="s">
        <v>16</v>
      </c>
      <c r="C15" s="17" t="s">
        <v>17</v>
      </c>
      <c r="D15" s="13">
        <v>963</v>
      </c>
      <c r="E15" s="13"/>
      <c r="F15" s="14">
        <f t="shared" ref="F15:F47" si="0">+E15*D15</f>
        <v>0</v>
      </c>
    </row>
    <row r="16" spans="1:7" s="15" customFormat="1" ht="21.6" customHeight="1">
      <c r="A16" s="10" t="s">
        <v>18</v>
      </c>
      <c r="B16" s="16" t="s">
        <v>19</v>
      </c>
      <c r="C16" s="17" t="s">
        <v>17</v>
      </c>
      <c r="D16" s="13">
        <v>930</v>
      </c>
      <c r="E16" s="13"/>
      <c r="F16" s="14">
        <f t="shared" si="0"/>
        <v>0</v>
      </c>
    </row>
    <row r="17" spans="1:6" s="15" customFormat="1" ht="21.6" customHeight="1">
      <c r="A17" s="10" t="s">
        <v>20</v>
      </c>
      <c r="B17" s="16" t="s">
        <v>21</v>
      </c>
      <c r="C17" s="17" t="s">
        <v>17</v>
      </c>
      <c r="D17" s="13">
        <v>2096</v>
      </c>
      <c r="E17" s="13"/>
      <c r="F17" s="14">
        <f t="shared" si="0"/>
        <v>0</v>
      </c>
    </row>
    <row r="18" spans="1:6" s="15" customFormat="1" ht="21.6" customHeight="1">
      <c r="A18" s="55" t="s">
        <v>22</v>
      </c>
      <c r="B18" s="56"/>
      <c r="C18" s="57"/>
      <c r="D18" s="13"/>
      <c r="E18" s="13"/>
      <c r="F18" s="14">
        <f t="shared" si="0"/>
        <v>0</v>
      </c>
    </row>
    <row r="19" spans="1:6" s="15" customFormat="1" ht="21.6" customHeight="1">
      <c r="A19" s="10" t="s">
        <v>23</v>
      </c>
      <c r="B19" s="18" t="s">
        <v>24</v>
      </c>
      <c r="C19" s="12" t="s">
        <v>17</v>
      </c>
      <c r="D19" s="13">
        <v>97</v>
      </c>
      <c r="E19" s="13"/>
      <c r="F19" s="14">
        <f t="shared" si="0"/>
        <v>0</v>
      </c>
    </row>
    <row r="20" spans="1:6" s="15" customFormat="1" ht="21.6" customHeight="1">
      <c r="A20" s="10" t="s">
        <v>25</v>
      </c>
      <c r="B20" s="16" t="s">
        <v>26</v>
      </c>
      <c r="C20" s="17" t="s">
        <v>17</v>
      </c>
      <c r="D20" s="13">
        <v>300</v>
      </c>
      <c r="E20" s="13"/>
      <c r="F20" s="14">
        <f t="shared" si="0"/>
        <v>0</v>
      </c>
    </row>
    <row r="21" spans="1:6" s="15" customFormat="1" ht="21.6" customHeight="1">
      <c r="A21" s="10" t="s">
        <v>27</v>
      </c>
      <c r="B21" s="16" t="s">
        <v>28</v>
      </c>
      <c r="C21" s="17" t="s">
        <v>17</v>
      </c>
      <c r="D21" s="13">
        <v>80</v>
      </c>
      <c r="E21" s="13"/>
      <c r="F21" s="14">
        <f t="shared" si="0"/>
        <v>0</v>
      </c>
    </row>
    <row r="22" spans="1:6" s="15" customFormat="1" ht="21.6" customHeight="1">
      <c r="A22" s="10" t="s">
        <v>29</v>
      </c>
      <c r="B22" s="16" t="s">
        <v>30</v>
      </c>
      <c r="C22" s="17" t="s">
        <v>31</v>
      </c>
      <c r="D22" s="13">
        <v>542</v>
      </c>
      <c r="E22" s="13"/>
      <c r="F22" s="14">
        <f t="shared" si="0"/>
        <v>0</v>
      </c>
    </row>
    <row r="23" spans="1:6" s="15" customFormat="1" ht="21.6" customHeight="1">
      <c r="A23" s="10" t="s">
        <v>32</v>
      </c>
      <c r="B23" s="16" t="s">
        <v>33</v>
      </c>
      <c r="C23" s="17" t="s">
        <v>17</v>
      </c>
      <c r="D23" s="13">
        <v>840</v>
      </c>
      <c r="E23" s="13"/>
      <c r="F23" s="14">
        <f t="shared" si="0"/>
        <v>0</v>
      </c>
    </row>
    <row r="24" spans="1:6" s="15" customFormat="1" ht="21.6" customHeight="1">
      <c r="A24" s="10" t="s">
        <v>34</v>
      </c>
      <c r="B24" s="16" t="s">
        <v>197</v>
      </c>
      <c r="C24" s="12" t="s">
        <v>31</v>
      </c>
      <c r="D24" s="13">
        <v>1223</v>
      </c>
      <c r="E24" s="13"/>
      <c r="F24" s="14">
        <f t="shared" si="0"/>
        <v>0</v>
      </c>
    </row>
    <row r="25" spans="1:6" s="15" customFormat="1" ht="21.6" customHeight="1">
      <c r="A25" s="10" t="s">
        <v>35</v>
      </c>
      <c r="B25" s="16" t="s">
        <v>36</v>
      </c>
      <c r="C25" s="17" t="s">
        <v>31</v>
      </c>
      <c r="D25" s="13">
        <v>1223</v>
      </c>
      <c r="E25" s="13"/>
      <c r="F25" s="14">
        <f t="shared" si="0"/>
        <v>0</v>
      </c>
    </row>
    <row r="26" spans="1:6" s="15" customFormat="1" ht="21.6" customHeight="1">
      <c r="A26" s="10" t="s">
        <v>37</v>
      </c>
      <c r="B26" s="19" t="s">
        <v>38</v>
      </c>
      <c r="C26" s="17" t="s">
        <v>17</v>
      </c>
      <c r="D26" s="13">
        <v>300</v>
      </c>
      <c r="E26" s="13"/>
      <c r="F26" s="14">
        <f t="shared" si="0"/>
        <v>0</v>
      </c>
    </row>
    <row r="27" spans="1:6" s="15" customFormat="1" ht="21.6" customHeight="1">
      <c r="A27" s="10" t="s">
        <v>39</v>
      </c>
      <c r="B27" s="16" t="s">
        <v>40</v>
      </c>
      <c r="C27" s="17" t="s">
        <v>31</v>
      </c>
      <c r="D27" s="13">
        <v>1110</v>
      </c>
      <c r="E27" s="13"/>
      <c r="F27" s="14">
        <f t="shared" si="0"/>
        <v>0</v>
      </c>
    </row>
    <row r="28" spans="1:6" s="15" customFormat="1" ht="21.6" customHeight="1">
      <c r="A28" s="55" t="s">
        <v>41</v>
      </c>
      <c r="B28" s="56"/>
      <c r="C28" s="57"/>
      <c r="D28" s="13"/>
      <c r="E28" s="13"/>
      <c r="F28" s="14">
        <f t="shared" si="0"/>
        <v>0</v>
      </c>
    </row>
    <row r="29" spans="1:6" s="15" customFormat="1" ht="21.6" customHeight="1">
      <c r="A29" s="10" t="s">
        <v>42</v>
      </c>
      <c r="B29" s="16" t="s">
        <v>43</v>
      </c>
      <c r="C29" s="17" t="s">
        <v>17</v>
      </c>
      <c r="D29" s="13">
        <v>380</v>
      </c>
      <c r="E29" s="13"/>
      <c r="F29" s="14">
        <f t="shared" si="0"/>
        <v>0</v>
      </c>
    </row>
    <row r="30" spans="1:6" s="15" customFormat="1" ht="21.6" customHeight="1">
      <c r="A30" s="10" t="s">
        <v>44</v>
      </c>
      <c r="B30" s="16" t="s">
        <v>45</v>
      </c>
      <c r="C30" s="17" t="s">
        <v>46</v>
      </c>
      <c r="D30" s="13">
        <v>45600</v>
      </c>
      <c r="E30" s="13"/>
      <c r="F30" s="14">
        <f t="shared" si="0"/>
        <v>0</v>
      </c>
    </row>
    <row r="31" spans="1:6" s="15" customFormat="1" ht="21.6" customHeight="1">
      <c r="A31" s="55" t="s">
        <v>47</v>
      </c>
      <c r="B31" s="56"/>
      <c r="C31" s="57"/>
      <c r="D31" s="13"/>
      <c r="E31" s="13"/>
      <c r="F31" s="14">
        <f t="shared" si="0"/>
        <v>0</v>
      </c>
    </row>
    <row r="32" spans="1:6" s="15" customFormat="1" ht="21.6" customHeight="1">
      <c r="A32" s="10" t="s">
        <v>48</v>
      </c>
      <c r="B32" s="16" t="s">
        <v>49</v>
      </c>
      <c r="C32" s="17" t="s">
        <v>50</v>
      </c>
      <c r="D32" s="13">
        <v>330</v>
      </c>
      <c r="E32" s="13"/>
      <c r="F32" s="14">
        <f t="shared" si="0"/>
        <v>0</v>
      </c>
    </row>
    <row r="33" spans="1:8" s="15" customFormat="1" ht="21.6" customHeight="1">
      <c r="A33" s="10" t="s">
        <v>51</v>
      </c>
      <c r="B33" s="16" t="s">
        <v>52</v>
      </c>
      <c r="C33" s="17" t="s">
        <v>50</v>
      </c>
      <c r="D33" s="13">
        <v>100</v>
      </c>
      <c r="E33" s="13"/>
      <c r="F33" s="14">
        <f t="shared" si="0"/>
        <v>0</v>
      </c>
    </row>
    <row r="34" spans="1:8" s="15" customFormat="1" ht="27" customHeight="1">
      <c r="A34" s="10" t="s">
        <v>53</v>
      </c>
      <c r="B34" s="16" t="s">
        <v>198</v>
      </c>
      <c r="C34" s="17" t="s">
        <v>54</v>
      </c>
      <c r="D34" s="13">
        <v>120</v>
      </c>
      <c r="E34" s="13"/>
      <c r="F34" s="14">
        <f t="shared" si="0"/>
        <v>0</v>
      </c>
    </row>
    <row r="35" spans="1:8" s="15" customFormat="1" ht="21.6" customHeight="1">
      <c r="A35" s="10" t="s">
        <v>55</v>
      </c>
      <c r="B35" s="16" t="s">
        <v>56</v>
      </c>
      <c r="C35" s="17" t="s">
        <v>50</v>
      </c>
      <c r="D35" s="13">
        <v>30</v>
      </c>
      <c r="E35" s="13"/>
      <c r="F35" s="14">
        <f t="shared" si="0"/>
        <v>0</v>
      </c>
    </row>
    <row r="36" spans="1:8" s="15" customFormat="1" ht="21.6" customHeight="1">
      <c r="A36" s="10" t="s">
        <v>57</v>
      </c>
      <c r="B36" s="16" t="s">
        <v>58</v>
      </c>
      <c r="C36" s="17" t="s">
        <v>54</v>
      </c>
      <c r="D36" s="13">
        <v>20</v>
      </c>
      <c r="E36" s="13"/>
      <c r="F36" s="14">
        <f t="shared" si="0"/>
        <v>0</v>
      </c>
    </row>
    <row r="37" spans="1:8" s="15" customFormat="1" ht="21.6" customHeight="1">
      <c r="A37" s="55" t="s">
        <v>59</v>
      </c>
      <c r="B37" s="56"/>
      <c r="C37" s="57"/>
      <c r="D37" s="13"/>
      <c r="E37" s="13"/>
      <c r="F37" s="14">
        <f t="shared" si="0"/>
        <v>0</v>
      </c>
    </row>
    <row r="38" spans="1:8" s="15" customFormat="1" ht="21.6" customHeight="1">
      <c r="A38" s="10" t="s">
        <v>60</v>
      </c>
      <c r="B38" s="16" t="s">
        <v>61</v>
      </c>
      <c r="C38" s="17" t="s">
        <v>17</v>
      </c>
      <c r="D38" s="13">
        <v>221</v>
      </c>
      <c r="E38" s="13"/>
      <c r="F38" s="14">
        <f t="shared" si="0"/>
        <v>0</v>
      </c>
    </row>
    <row r="39" spans="1:8" s="15" customFormat="1" ht="21.6" customHeight="1">
      <c r="A39" s="10" t="s">
        <v>62</v>
      </c>
      <c r="B39" s="16" t="s">
        <v>63</v>
      </c>
      <c r="C39" s="17" t="s">
        <v>46</v>
      </c>
      <c r="D39" s="13">
        <v>33150</v>
      </c>
      <c r="E39" s="13"/>
      <c r="F39" s="14">
        <f t="shared" si="0"/>
        <v>0</v>
      </c>
    </row>
    <row r="40" spans="1:8" s="15" customFormat="1" ht="31.9" customHeight="1">
      <c r="A40" s="10" t="s">
        <v>64</v>
      </c>
      <c r="B40" s="16" t="s">
        <v>65</v>
      </c>
      <c r="C40" s="17" t="s">
        <v>31</v>
      </c>
      <c r="D40" s="13">
        <v>1350</v>
      </c>
      <c r="E40" s="13"/>
      <c r="F40" s="14">
        <f t="shared" si="0"/>
        <v>0</v>
      </c>
    </row>
    <row r="41" spans="1:8" s="15" customFormat="1" ht="21.6" customHeight="1">
      <c r="A41" s="55" t="s">
        <v>66</v>
      </c>
      <c r="B41" s="56"/>
      <c r="C41" s="57"/>
      <c r="D41" s="13"/>
      <c r="E41" s="13"/>
      <c r="F41" s="14">
        <f t="shared" si="0"/>
        <v>0</v>
      </c>
    </row>
    <row r="42" spans="1:8" s="15" customFormat="1" ht="21.6" customHeight="1">
      <c r="A42" s="10" t="s">
        <v>67</v>
      </c>
      <c r="B42" s="16" t="s">
        <v>68</v>
      </c>
      <c r="C42" s="17" t="s">
        <v>31</v>
      </c>
      <c r="D42" s="13">
        <v>2450</v>
      </c>
      <c r="E42" s="13"/>
      <c r="F42" s="14">
        <f t="shared" si="0"/>
        <v>0</v>
      </c>
    </row>
    <row r="43" spans="1:8" s="15" customFormat="1" ht="21.6" customHeight="1">
      <c r="A43" s="10" t="s">
        <v>69</v>
      </c>
      <c r="B43" s="16" t="s">
        <v>70</v>
      </c>
      <c r="C43" s="17" t="s">
        <v>31</v>
      </c>
      <c r="D43" s="13">
        <v>346</v>
      </c>
      <c r="E43" s="13"/>
      <c r="F43" s="14">
        <f t="shared" si="0"/>
        <v>0</v>
      </c>
    </row>
    <row r="44" spans="1:8" s="15" customFormat="1" ht="21.6" customHeight="1">
      <c r="A44" s="10" t="s">
        <v>71</v>
      </c>
      <c r="B44" s="16" t="s">
        <v>72</v>
      </c>
      <c r="C44" s="17" t="s">
        <v>31</v>
      </c>
      <c r="D44" s="13">
        <v>270</v>
      </c>
      <c r="E44" s="13"/>
      <c r="F44" s="14">
        <f t="shared" si="0"/>
        <v>0</v>
      </c>
    </row>
    <row r="45" spans="1:8" s="15" customFormat="1" ht="21.6" customHeight="1">
      <c r="A45" s="10" t="s">
        <v>73</v>
      </c>
      <c r="B45" s="16" t="s">
        <v>74</v>
      </c>
      <c r="C45" s="17" t="s">
        <v>31</v>
      </c>
      <c r="D45" s="13">
        <v>3324</v>
      </c>
      <c r="E45" s="13"/>
      <c r="F45" s="14">
        <f t="shared" si="0"/>
        <v>0</v>
      </c>
    </row>
    <row r="46" spans="1:8" s="15" customFormat="1" ht="21.6" customHeight="1">
      <c r="A46" s="10" t="s">
        <v>75</v>
      </c>
      <c r="B46" s="16" t="s">
        <v>76</v>
      </c>
      <c r="C46" s="17" t="s">
        <v>31</v>
      </c>
      <c r="D46" s="13">
        <v>3850</v>
      </c>
      <c r="E46" s="13"/>
      <c r="F46" s="14">
        <f t="shared" si="0"/>
        <v>0</v>
      </c>
    </row>
    <row r="47" spans="1:8" s="15" customFormat="1" ht="21.6" customHeight="1" thickBot="1">
      <c r="A47" s="10" t="s">
        <v>77</v>
      </c>
      <c r="B47" s="16" t="s">
        <v>78</v>
      </c>
      <c r="C47" s="17" t="s">
        <v>50</v>
      </c>
      <c r="D47" s="13">
        <v>276</v>
      </c>
      <c r="E47" s="13"/>
      <c r="F47" s="14">
        <f t="shared" si="0"/>
        <v>0</v>
      </c>
    </row>
    <row r="48" spans="1:8" s="21" customFormat="1" ht="21.6" customHeight="1" thickBot="1">
      <c r="A48" s="47" t="s">
        <v>79</v>
      </c>
      <c r="B48" s="48"/>
      <c r="C48" s="48"/>
      <c r="D48" s="48"/>
      <c r="E48" s="49"/>
      <c r="F48" s="20">
        <f>SUM(F14:F47)</f>
        <v>0</v>
      </c>
      <c r="H48" s="22"/>
    </row>
    <row r="49" spans="1:8" s="15" customFormat="1" ht="21.6" customHeight="1" thickBot="1">
      <c r="A49" s="62" t="s">
        <v>80</v>
      </c>
      <c r="B49" s="63"/>
      <c r="C49" s="63"/>
      <c r="D49" s="63"/>
      <c r="E49" s="63"/>
      <c r="F49" s="64"/>
    </row>
    <row r="50" spans="1:8" s="15" customFormat="1" ht="31.9" customHeight="1">
      <c r="A50" s="10" t="s">
        <v>81</v>
      </c>
      <c r="B50" s="16" t="s">
        <v>82</v>
      </c>
      <c r="C50" s="17" t="s">
        <v>31</v>
      </c>
      <c r="D50" s="13">
        <v>1371</v>
      </c>
      <c r="E50" s="13"/>
      <c r="F50" s="14">
        <f>+E50*D50</f>
        <v>0</v>
      </c>
    </row>
    <row r="51" spans="1:8" s="15" customFormat="1" ht="21.6" customHeight="1" thickBot="1">
      <c r="A51" s="10" t="s">
        <v>83</v>
      </c>
      <c r="B51" s="16" t="s">
        <v>84</v>
      </c>
      <c r="C51" s="17" t="s">
        <v>31</v>
      </c>
      <c r="D51" s="13">
        <v>1260</v>
      </c>
      <c r="E51" s="13"/>
      <c r="F51" s="14">
        <f>+E51*D51</f>
        <v>0</v>
      </c>
    </row>
    <row r="52" spans="1:8" s="21" customFormat="1" ht="21.6" customHeight="1" thickBot="1">
      <c r="A52" s="47" t="s">
        <v>85</v>
      </c>
      <c r="B52" s="48"/>
      <c r="C52" s="48"/>
      <c r="D52" s="48"/>
      <c r="E52" s="49"/>
      <c r="F52" s="20">
        <f>SUM(F50:F51)</f>
        <v>0</v>
      </c>
      <c r="H52" s="22"/>
    </row>
    <row r="53" spans="1:8" s="15" customFormat="1" ht="21.6" customHeight="1" thickBot="1">
      <c r="A53" s="47" t="s">
        <v>86</v>
      </c>
      <c r="B53" s="48"/>
      <c r="C53" s="48"/>
      <c r="D53" s="48"/>
      <c r="E53" s="48"/>
      <c r="F53" s="49"/>
    </row>
    <row r="54" spans="1:8" s="15" customFormat="1" ht="21.6" customHeight="1">
      <c r="A54" s="10" t="s">
        <v>87</v>
      </c>
      <c r="B54" s="16" t="s">
        <v>88</v>
      </c>
      <c r="C54" s="17" t="s">
        <v>31</v>
      </c>
      <c r="D54" s="13">
        <v>1560</v>
      </c>
      <c r="E54" s="13"/>
      <c r="F54" s="14">
        <f>+E54*D54</f>
        <v>0</v>
      </c>
    </row>
    <row r="55" spans="1:8" s="15" customFormat="1" ht="21.6" customHeight="1">
      <c r="A55" s="10" t="s">
        <v>89</v>
      </c>
      <c r="B55" s="16" t="s">
        <v>90</v>
      </c>
      <c r="C55" s="17" t="s">
        <v>31</v>
      </c>
      <c r="D55" s="13">
        <v>1560</v>
      </c>
      <c r="E55" s="13"/>
      <c r="F55" s="14">
        <f t="shared" ref="F55:F60" si="1">+E55*D55</f>
        <v>0</v>
      </c>
    </row>
    <row r="56" spans="1:8" s="15" customFormat="1" ht="21.6" customHeight="1">
      <c r="A56" s="10" t="s">
        <v>91</v>
      </c>
      <c r="B56" s="16" t="s">
        <v>92</v>
      </c>
      <c r="C56" s="17" t="s">
        <v>50</v>
      </c>
      <c r="D56" s="13">
        <v>950</v>
      </c>
      <c r="E56" s="13"/>
      <c r="F56" s="14">
        <f t="shared" si="1"/>
        <v>0</v>
      </c>
    </row>
    <row r="57" spans="1:8" s="15" customFormat="1" ht="21.6" customHeight="1">
      <c r="A57" s="10" t="s">
        <v>93</v>
      </c>
      <c r="B57" s="16" t="s">
        <v>94</v>
      </c>
      <c r="C57" s="17" t="s">
        <v>31</v>
      </c>
      <c r="D57" s="13">
        <v>1560</v>
      </c>
      <c r="E57" s="13"/>
      <c r="F57" s="14">
        <f t="shared" si="1"/>
        <v>0</v>
      </c>
    </row>
    <row r="58" spans="1:8" s="15" customFormat="1" ht="21.6" customHeight="1">
      <c r="A58" s="10" t="s">
        <v>95</v>
      </c>
      <c r="B58" s="16" t="s">
        <v>96</v>
      </c>
      <c r="C58" s="17" t="s">
        <v>50</v>
      </c>
      <c r="D58" s="13">
        <v>950</v>
      </c>
      <c r="E58" s="13"/>
      <c r="F58" s="14">
        <f t="shared" si="1"/>
        <v>0</v>
      </c>
    </row>
    <row r="59" spans="1:8" s="15" customFormat="1" ht="21.6" customHeight="1">
      <c r="A59" s="10" t="s">
        <v>97</v>
      </c>
      <c r="B59" s="16" t="s">
        <v>98</v>
      </c>
      <c r="C59" s="17" t="s">
        <v>54</v>
      </c>
      <c r="D59" s="13">
        <v>30</v>
      </c>
      <c r="E59" s="13"/>
      <c r="F59" s="14">
        <f t="shared" si="1"/>
        <v>0</v>
      </c>
    </row>
    <row r="60" spans="1:8" s="15" customFormat="1" ht="21.6" customHeight="1" thickBot="1">
      <c r="A60" s="10" t="s">
        <v>99</v>
      </c>
      <c r="B60" s="16" t="s">
        <v>199</v>
      </c>
      <c r="C60" s="17" t="s">
        <v>54</v>
      </c>
      <c r="D60" s="13">
        <v>30</v>
      </c>
      <c r="E60" s="13"/>
      <c r="F60" s="14">
        <f t="shared" si="1"/>
        <v>0</v>
      </c>
    </row>
    <row r="61" spans="1:8" s="21" customFormat="1" ht="21.6" customHeight="1" thickBot="1">
      <c r="A61" s="47" t="s">
        <v>100</v>
      </c>
      <c r="B61" s="48"/>
      <c r="C61" s="48"/>
      <c r="D61" s="48"/>
      <c r="E61" s="49"/>
      <c r="F61" s="20">
        <f>SUM(F54:F60)</f>
        <v>0</v>
      </c>
      <c r="H61" s="22"/>
    </row>
    <row r="62" spans="1:8" s="15" customFormat="1" ht="21.6" customHeight="1" thickBot="1">
      <c r="A62" s="47" t="s">
        <v>101</v>
      </c>
      <c r="B62" s="48"/>
      <c r="C62" s="48"/>
      <c r="D62" s="48"/>
      <c r="E62" s="48"/>
      <c r="F62" s="49"/>
    </row>
    <row r="63" spans="1:8" s="15" customFormat="1" ht="21.6" customHeight="1">
      <c r="A63" s="10" t="s">
        <v>102</v>
      </c>
      <c r="B63" s="16" t="s">
        <v>103</v>
      </c>
      <c r="C63" s="17" t="s">
        <v>31</v>
      </c>
      <c r="D63" s="13">
        <v>159</v>
      </c>
      <c r="E63" s="13"/>
      <c r="F63" s="14">
        <f>+E63*D63</f>
        <v>0</v>
      </c>
    </row>
    <row r="64" spans="1:8" s="15" customFormat="1" ht="21.6" customHeight="1">
      <c r="A64" s="10" t="s">
        <v>104</v>
      </c>
      <c r="B64" s="16" t="s">
        <v>105</v>
      </c>
      <c r="C64" s="17" t="s">
        <v>31</v>
      </c>
      <c r="D64" s="13">
        <v>203</v>
      </c>
      <c r="E64" s="13"/>
      <c r="F64" s="14">
        <f t="shared" ref="F64:F66" si="2">+E64*D64</f>
        <v>0</v>
      </c>
    </row>
    <row r="65" spans="1:8" s="15" customFormat="1" ht="21.6" customHeight="1">
      <c r="A65" s="10" t="s">
        <v>106</v>
      </c>
      <c r="B65" s="16" t="s">
        <v>107</v>
      </c>
      <c r="C65" s="17" t="s">
        <v>31</v>
      </c>
      <c r="D65" s="13">
        <v>203</v>
      </c>
      <c r="E65" s="13"/>
      <c r="F65" s="14">
        <f t="shared" si="2"/>
        <v>0</v>
      </c>
    </row>
    <row r="66" spans="1:8" s="15" customFormat="1" ht="21.6" customHeight="1" thickBot="1">
      <c r="A66" s="10" t="s">
        <v>108</v>
      </c>
      <c r="B66" s="16" t="s">
        <v>109</v>
      </c>
      <c r="C66" s="17" t="s">
        <v>31</v>
      </c>
      <c r="D66" s="13">
        <v>126</v>
      </c>
      <c r="E66" s="13"/>
      <c r="F66" s="14">
        <f t="shared" si="2"/>
        <v>0</v>
      </c>
    </row>
    <row r="67" spans="1:8" s="21" customFormat="1" ht="21.6" customHeight="1" thickBot="1">
      <c r="A67" s="47" t="s">
        <v>110</v>
      </c>
      <c r="B67" s="48"/>
      <c r="C67" s="48"/>
      <c r="D67" s="48"/>
      <c r="E67" s="49"/>
      <c r="F67" s="20">
        <f>SUM(F63:F66)</f>
        <v>0</v>
      </c>
      <c r="H67" s="22"/>
    </row>
    <row r="68" spans="1:8" s="15" customFormat="1" ht="21.6" customHeight="1" thickBot="1">
      <c r="A68" s="47" t="s">
        <v>111</v>
      </c>
      <c r="B68" s="48"/>
      <c r="C68" s="48"/>
      <c r="D68" s="48"/>
      <c r="E68" s="48"/>
      <c r="F68" s="49"/>
    </row>
    <row r="69" spans="1:8" s="15" customFormat="1" ht="21.6" customHeight="1">
      <c r="A69" s="10" t="s">
        <v>112</v>
      </c>
      <c r="B69" s="18" t="s">
        <v>200</v>
      </c>
      <c r="C69" s="17" t="s">
        <v>14</v>
      </c>
      <c r="D69" s="13">
        <v>30</v>
      </c>
      <c r="E69" s="13"/>
      <c r="F69" s="14">
        <f>+E69*D69</f>
        <v>0</v>
      </c>
    </row>
    <row r="70" spans="1:8" s="15" customFormat="1" ht="21.6" customHeight="1">
      <c r="A70" s="10" t="s">
        <v>113</v>
      </c>
      <c r="B70" s="18" t="s">
        <v>114</v>
      </c>
      <c r="C70" s="17" t="s">
        <v>54</v>
      </c>
      <c r="D70" s="13">
        <v>30</v>
      </c>
      <c r="E70" s="13"/>
      <c r="F70" s="14">
        <f t="shared" ref="F70:F81" si="3">+E70*D70</f>
        <v>0</v>
      </c>
    </row>
    <row r="71" spans="1:8" s="15" customFormat="1" ht="21.6" customHeight="1">
      <c r="A71" s="10" t="s">
        <v>115</v>
      </c>
      <c r="B71" s="18" t="s">
        <v>116</v>
      </c>
      <c r="C71" s="17" t="s">
        <v>54</v>
      </c>
      <c r="D71" s="13">
        <v>30</v>
      </c>
      <c r="E71" s="13"/>
      <c r="F71" s="14">
        <f t="shared" si="3"/>
        <v>0</v>
      </c>
    </row>
    <row r="72" spans="1:8" s="15" customFormat="1" ht="21.6" customHeight="1">
      <c r="A72" s="10" t="s">
        <v>117</v>
      </c>
      <c r="B72" s="18" t="s">
        <v>118</v>
      </c>
      <c r="C72" s="17" t="s">
        <v>50</v>
      </c>
      <c r="D72" s="13">
        <v>96</v>
      </c>
      <c r="E72" s="13"/>
      <c r="F72" s="14">
        <f t="shared" si="3"/>
        <v>0</v>
      </c>
    </row>
    <row r="73" spans="1:8" s="15" customFormat="1" ht="21.6" customHeight="1">
      <c r="A73" s="10" t="s">
        <v>119</v>
      </c>
      <c r="B73" s="18" t="s">
        <v>120</v>
      </c>
      <c r="C73" s="17" t="s">
        <v>54</v>
      </c>
      <c r="D73" s="13">
        <v>30</v>
      </c>
      <c r="E73" s="13"/>
      <c r="F73" s="14">
        <f t="shared" si="3"/>
        <v>0</v>
      </c>
    </row>
    <row r="74" spans="1:8" s="15" customFormat="1" ht="21.6" customHeight="1">
      <c r="A74" s="10" t="s">
        <v>121</v>
      </c>
      <c r="B74" s="18" t="s">
        <v>122</v>
      </c>
      <c r="C74" s="17" t="s">
        <v>54</v>
      </c>
      <c r="D74" s="13">
        <v>90</v>
      </c>
      <c r="E74" s="13"/>
      <c r="F74" s="14">
        <f t="shared" si="3"/>
        <v>0</v>
      </c>
    </row>
    <row r="75" spans="1:8" s="15" customFormat="1" ht="21.6" customHeight="1">
      <c r="A75" s="10" t="s">
        <v>123</v>
      </c>
      <c r="B75" s="18" t="s">
        <v>124</v>
      </c>
      <c r="C75" s="17" t="s">
        <v>54</v>
      </c>
      <c r="D75" s="13">
        <v>60</v>
      </c>
      <c r="E75" s="13"/>
      <c r="F75" s="14">
        <f t="shared" si="3"/>
        <v>0</v>
      </c>
    </row>
    <row r="76" spans="1:8" s="15" customFormat="1" ht="21.6" customHeight="1">
      <c r="A76" s="10" t="s">
        <v>125</v>
      </c>
      <c r="B76" s="18" t="s">
        <v>126</v>
      </c>
      <c r="C76" s="17" t="s">
        <v>54</v>
      </c>
      <c r="D76" s="13">
        <v>30</v>
      </c>
      <c r="E76" s="13"/>
      <c r="F76" s="14">
        <f t="shared" si="3"/>
        <v>0</v>
      </c>
    </row>
    <row r="77" spans="1:8" s="15" customFormat="1" ht="21.6" customHeight="1">
      <c r="A77" s="10" t="s">
        <v>127</v>
      </c>
      <c r="B77" s="18" t="s">
        <v>128</v>
      </c>
      <c r="C77" s="17" t="s">
        <v>54</v>
      </c>
      <c r="D77" s="13">
        <v>30</v>
      </c>
      <c r="E77" s="13"/>
      <c r="F77" s="14">
        <f t="shared" si="3"/>
        <v>0</v>
      </c>
    </row>
    <row r="78" spans="1:8" s="15" customFormat="1" ht="21.6" customHeight="1">
      <c r="A78" s="10" t="s">
        <v>129</v>
      </c>
      <c r="B78" s="18" t="s">
        <v>130</v>
      </c>
      <c r="C78" s="17" t="s">
        <v>54</v>
      </c>
      <c r="D78" s="13">
        <v>30</v>
      </c>
      <c r="E78" s="13"/>
      <c r="F78" s="14">
        <f t="shared" si="3"/>
        <v>0</v>
      </c>
    </row>
    <row r="79" spans="1:8" s="15" customFormat="1" ht="21.6" customHeight="1">
      <c r="A79" s="10" t="s">
        <v>131</v>
      </c>
      <c r="B79" s="18" t="s">
        <v>132</v>
      </c>
      <c r="C79" s="17" t="s">
        <v>54</v>
      </c>
      <c r="D79" s="13">
        <v>30</v>
      </c>
      <c r="E79" s="13"/>
      <c r="F79" s="14">
        <f t="shared" si="3"/>
        <v>0</v>
      </c>
    </row>
    <row r="80" spans="1:8" s="15" customFormat="1" ht="21.6" customHeight="1">
      <c r="A80" s="10" t="s">
        <v>133</v>
      </c>
      <c r="B80" s="18" t="s">
        <v>134</v>
      </c>
      <c r="C80" s="17" t="s">
        <v>54</v>
      </c>
      <c r="D80" s="13">
        <v>90</v>
      </c>
      <c r="E80" s="13"/>
      <c r="F80" s="14">
        <f t="shared" si="3"/>
        <v>0</v>
      </c>
    </row>
    <row r="81" spans="1:8" s="15" customFormat="1" ht="21.6" customHeight="1" thickBot="1">
      <c r="A81" s="10" t="s">
        <v>135</v>
      </c>
      <c r="B81" s="18" t="s">
        <v>136</v>
      </c>
      <c r="C81" s="17" t="s">
        <v>54</v>
      </c>
      <c r="D81" s="13">
        <v>120</v>
      </c>
      <c r="E81" s="13"/>
      <c r="F81" s="14">
        <f t="shared" si="3"/>
        <v>0</v>
      </c>
    </row>
    <row r="82" spans="1:8" s="21" customFormat="1" ht="21.6" customHeight="1" thickBot="1">
      <c r="A82" s="47" t="s">
        <v>137</v>
      </c>
      <c r="B82" s="48"/>
      <c r="C82" s="48"/>
      <c r="D82" s="48"/>
      <c r="E82" s="49"/>
      <c r="F82" s="20">
        <f>SUM(F69:F81)</f>
        <v>0</v>
      </c>
      <c r="H82" s="22"/>
    </row>
    <row r="83" spans="1:8" s="15" customFormat="1" ht="21.6" customHeight="1" thickBot="1">
      <c r="A83" s="47" t="s">
        <v>138</v>
      </c>
      <c r="B83" s="48"/>
      <c r="C83" s="48"/>
      <c r="D83" s="48"/>
      <c r="E83" s="48"/>
      <c r="F83" s="49"/>
    </row>
    <row r="84" spans="1:8" s="15" customFormat="1" ht="21.6" customHeight="1">
      <c r="A84" s="10" t="s">
        <v>139</v>
      </c>
      <c r="B84" s="18" t="s">
        <v>140</v>
      </c>
      <c r="C84" s="17" t="s">
        <v>14</v>
      </c>
      <c r="D84" s="13">
        <v>30</v>
      </c>
      <c r="E84" s="13"/>
      <c r="F84" s="14">
        <f>+E84*D84</f>
        <v>0</v>
      </c>
    </row>
    <row r="85" spans="1:8" s="15" customFormat="1" ht="21.6" customHeight="1">
      <c r="A85" s="10" t="s">
        <v>141</v>
      </c>
      <c r="B85" s="18" t="s">
        <v>142</v>
      </c>
      <c r="C85" s="17" t="s">
        <v>14</v>
      </c>
      <c r="D85" s="13">
        <v>15</v>
      </c>
      <c r="E85" s="13"/>
      <c r="F85" s="14">
        <f t="shared" ref="F85:F97" si="4">+E85*D85</f>
        <v>0</v>
      </c>
    </row>
    <row r="86" spans="1:8" s="15" customFormat="1" ht="21.6" customHeight="1">
      <c r="A86" s="10" t="s">
        <v>143</v>
      </c>
      <c r="B86" s="16" t="s">
        <v>144</v>
      </c>
      <c r="C86" s="17" t="s">
        <v>50</v>
      </c>
      <c r="D86" s="13">
        <v>435</v>
      </c>
      <c r="E86" s="13"/>
      <c r="F86" s="14">
        <f t="shared" si="4"/>
        <v>0</v>
      </c>
    </row>
    <row r="87" spans="1:8" s="15" customFormat="1" ht="21.6" customHeight="1">
      <c r="A87" s="10" t="s">
        <v>145</v>
      </c>
      <c r="B87" s="16" t="s">
        <v>146</v>
      </c>
      <c r="C87" s="17" t="s">
        <v>54</v>
      </c>
      <c r="D87" s="13">
        <v>30</v>
      </c>
      <c r="E87" s="13"/>
      <c r="F87" s="14">
        <f t="shared" si="4"/>
        <v>0</v>
      </c>
    </row>
    <row r="88" spans="1:8" s="15" customFormat="1" ht="21.6" customHeight="1">
      <c r="A88" s="10" t="s">
        <v>147</v>
      </c>
      <c r="B88" s="23" t="s">
        <v>148</v>
      </c>
      <c r="C88" s="17" t="s">
        <v>54</v>
      </c>
      <c r="D88" s="13">
        <v>30</v>
      </c>
      <c r="E88" s="13"/>
      <c r="F88" s="14">
        <f t="shared" si="4"/>
        <v>0</v>
      </c>
    </row>
    <row r="89" spans="1:8" s="15" customFormat="1" ht="21.6" customHeight="1">
      <c r="A89" s="10" t="s">
        <v>149</v>
      </c>
      <c r="B89" s="16" t="s">
        <v>150</v>
      </c>
      <c r="C89" s="17" t="s">
        <v>50</v>
      </c>
      <c r="D89" s="13">
        <v>610</v>
      </c>
      <c r="E89" s="13"/>
      <c r="F89" s="14">
        <f t="shared" si="4"/>
        <v>0</v>
      </c>
    </row>
    <row r="90" spans="1:8" s="15" customFormat="1" ht="21.6" customHeight="1">
      <c r="A90" s="10" t="s">
        <v>151</v>
      </c>
      <c r="B90" s="16" t="s">
        <v>152</v>
      </c>
      <c r="C90" s="17" t="s">
        <v>54</v>
      </c>
      <c r="D90" s="13">
        <v>30</v>
      </c>
      <c r="E90" s="13"/>
      <c r="F90" s="14">
        <f t="shared" si="4"/>
        <v>0</v>
      </c>
    </row>
    <row r="91" spans="1:8" s="15" customFormat="1" ht="21.6" customHeight="1">
      <c r="A91" s="10" t="s">
        <v>153</v>
      </c>
      <c r="B91" s="16" t="s">
        <v>154</v>
      </c>
      <c r="C91" s="17" t="s">
        <v>54</v>
      </c>
      <c r="D91" s="13">
        <v>20</v>
      </c>
      <c r="E91" s="13"/>
      <c r="F91" s="14">
        <f t="shared" si="4"/>
        <v>0</v>
      </c>
    </row>
    <row r="92" spans="1:8" s="15" customFormat="1" ht="21.6" customHeight="1">
      <c r="A92" s="10" t="s">
        <v>155</v>
      </c>
      <c r="B92" s="16" t="s">
        <v>156</v>
      </c>
      <c r="C92" s="17" t="s">
        <v>54</v>
      </c>
      <c r="D92" s="13">
        <v>30</v>
      </c>
      <c r="E92" s="13"/>
      <c r="F92" s="14">
        <f t="shared" si="4"/>
        <v>0</v>
      </c>
    </row>
    <row r="93" spans="1:8" s="15" customFormat="1" ht="21.6" customHeight="1">
      <c r="A93" s="10" t="s">
        <v>157</v>
      </c>
      <c r="B93" s="16" t="s">
        <v>158</v>
      </c>
      <c r="C93" s="17" t="s">
        <v>54</v>
      </c>
      <c r="D93" s="13">
        <v>30</v>
      </c>
      <c r="E93" s="13"/>
      <c r="F93" s="14">
        <f t="shared" si="4"/>
        <v>0</v>
      </c>
    </row>
    <row r="94" spans="1:8" s="15" customFormat="1" ht="21.6" customHeight="1">
      <c r="A94" s="10" t="s">
        <v>159</v>
      </c>
      <c r="B94" s="16" t="s">
        <v>160</v>
      </c>
      <c r="C94" s="17" t="s">
        <v>54</v>
      </c>
      <c r="D94" s="13">
        <v>30</v>
      </c>
      <c r="E94" s="13"/>
      <c r="F94" s="14">
        <f t="shared" si="4"/>
        <v>0</v>
      </c>
    </row>
    <row r="95" spans="1:8" s="15" customFormat="1" ht="21.6" customHeight="1">
      <c r="A95" s="10" t="s">
        <v>161</v>
      </c>
      <c r="B95" s="16" t="s">
        <v>162</v>
      </c>
      <c r="C95" s="17" t="s">
        <v>54</v>
      </c>
      <c r="D95" s="13">
        <v>60</v>
      </c>
      <c r="E95" s="13"/>
      <c r="F95" s="14">
        <f t="shared" si="4"/>
        <v>0</v>
      </c>
    </row>
    <row r="96" spans="1:8" s="15" customFormat="1" ht="21.6" customHeight="1">
      <c r="A96" s="10" t="s">
        <v>163</v>
      </c>
      <c r="B96" s="16" t="s">
        <v>164</v>
      </c>
      <c r="C96" s="17" t="s">
        <v>54</v>
      </c>
      <c r="D96" s="13">
        <v>30</v>
      </c>
      <c r="E96" s="13"/>
      <c r="F96" s="14">
        <f t="shared" si="4"/>
        <v>0</v>
      </c>
    </row>
    <row r="97" spans="1:8" s="15" customFormat="1" ht="21.6" customHeight="1" thickBot="1">
      <c r="A97" s="10" t="s">
        <v>165</v>
      </c>
      <c r="B97" s="16" t="s">
        <v>166</v>
      </c>
      <c r="C97" s="17" t="s">
        <v>54</v>
      </c>
      <c r="D97" s="13">
        <v>30</v>
      </c>
      <c r="E97" s="13"/>
      <c r="F97" s="14">
        <f t="shared" si="4"/>
        <v>0</v>
      </c>
    </row>
    <row r="98" spans="1:8" s="21" customFormat="1" ht="21.6" customHeight="1" thickBot="1">
      <c r="A98" s="47" t="s">
        <v>167</v>
      </c>
      <c r="B98" s="48"/>
      <c r="C98" s="48"/>
      <c r="D98" s="48"/>
      <c r="E98" s="49"/>
      <c r="F98" s="20">
        <f>SUM(F84:F97)</f>
        <v>0</v>
      </c>
      <c r="H98" s="22"/>
    </row>
    <row r="99" spans="1:8" s="15" customFormat="1" ht="21.6" customHeight="1" thickBot="1">
      <c r="A99" s="47" t="s">
        <v>168</v>
      </c>
      <c r="B99" s="48"/>
      <c r="C99" s="48"/>
      <c r="D99" s="48"/>
      <c r="E99" s="48"/>
      <c r="F99" s="49"/>
    </row>
    <row r="100" spans="1:8" s="15" customFormat="1" ht="21.6" customHeight="1">
      <c r="A100" s="10" t="s">
        <v>169</v>
      </c>
      <c r="B100" s="16" t="s">
        <v>170</v>
      </c>
      <c r="C100" s="17" t="s">
        <v>31</v>
      </c>
      <c r="D100" s="13">
        <v>3324</v>
      </c>
      <c r="E100" s="13"/>
      <c r="F100" s="14">
        <f>+E100*D100</f>
        <v>0</v>
      </c>
    </row>
    <row r="101" spans="1:8" s="15" customFormat="1" ht="21.6" customHeight="1">
      <c r="A101" s="10" t="s">
        <v>171</v>
      </c>
      <c r="B101" s="16" t="s">
        <v>172</v>
      </c>
      <c r="C101" s="17" t="s">
        <v>31</v>
      </c>
      <c r="D101" s="13">
        <v>3857</v>
      </c>
      <c r="E101" s="13"/>
      <c r="F101" s="14">
        <f t="shared" ref="F101:F102" si="5">+E101*D101</f>
        <v>0</v>
      </c>
    </row>
    <row r="102" spans="1:8" s="15" customFormat="1" ht="21.6" customHeight="1" thickBot="1">
      <c r="A102" s="10" t="s">
        <v>173</v>
      </c>
      <c r="B102" s="16" t="s">
        <v>174</v>
      </c>
      <c r="C102" s="17" t="s">
        <v>31</v>
      </c>
      <c r="D102" s="13">
        <v>730</v>
      </c>
      <c r="E102" s="13"/>
      <c r="F102" s="14">
        <f t="shared" si="5"/>
        <v>0</v>
      </c>
    </row>
    <row r="103" spans="1:8" s="21" customFormat="1" ht="21.6" customHeight="1" thickBot="1">
      <c r="A103" s="47" t="s">
        <v>175</v>
      </c>
      <c r="B103" s="48"/>
      <c r="C103" s="48"/>
      <c r="D103" s="48"/>
      <c r="E103" s="49"/>
      <c r="F103" s="20">
        <f>SUM(F100:F102)</f>
        <v>0</v>
      </c>
      <c r="H103" s="22"/>
    </row>
    <row r="104" spans="1:8" s="15" customFormat="1" ht="21.6" customHeight="1" thickBot="1">
      <c r="A104" s="47" t="s">
        <v>176</v>
      </c>
      <c r="B104" s="48"/>
      <c r="C104" s="48"/>
      <c r="D104" s="48"/>
      <c r="E104" s="48"/>
      <c r="F104" s="49"/>
    </row>
    <row r="105" spans="1:8" s="15" customFormat="1" ht="21.6" customHeight="1" thickBot="1">
      <c r="A105" s="24" t="s">
        <v>177</v>
      </c>
      <c r="B105" s="25" t="s">
        <v>178</v>
      </c>
      <c r="C105" s="26" t="s">
        <v>31</v>
      </c>
      <c r="D105" s="27">
        <v>120</v>
      </c>
      <c r="E105" s="27"/>
      <c r="F105" s="20">
        <f>+E105*D105</f>
        <v>0</v>
      </c>
    </row>
    <row r="106" spans="1:8" s="15" customFormat="1" ht="21.6" customHeight="1" thickBot="1">
      <c r="A106" s="24" t="s">
        <v>179</v>
      </c>
      <c r="B106" s="25" t="s">
        <v>180</v>
      </c>
      <c r="C106" s="26" t="s">
        <v>54</v>
      </c>
      <c r="D106" s="27">
        <v>30</v>
      </c>
      <c r="E106" s="27"/>
      <c r="F106" s="20">
        <f>+E106*D106</f>
        <v>0</v>
      </c>
    </row>
    <row r="107" spans="1:8" s="1" customFormat="1" ht="21.6" customHeight="1" thickBot="1">
      <c r="A107" s="47" t="s">
        <v>181</v>
      </c>
      <c r="B107" s="48"/>
      <c r="C107" s="48"/>
      <c r="D107" s="48"/>
      <c r="E107" s="49"/>
      <c r="F107" s="20">
        <f>F106+F105</f>
        <v>0</v>
      </c>
      <c r="H107" s="28"/>
    </row>
    <row r="108" spans="1:8" s="9" customFormat="1" ht="21.6" customHeight="1" thickBot="1">
      <c r="A108" s="65" t="s">
        <v>182</v>
      </c>
      <c r="B108" s="65"/>
      <c r="C108" s="65"/>
      <c r="D108" s="65"/>
      <c r="E108" s="65"/>
      <c r="F108" s="29">
        <f>F107+F103+F98+F82+F67+F61+F52+F48</f>
        <v>0</v>
      </c>
    </row>
    <row r="109" spans="1:8" s="9" customFormat="1" ht="21.6" customHeight="1" thickBot="1">
      <c r="A109" s="65" t="s">
        <v>183</v>
      </c>
      <c r="B109" s="65"/>
      <c r="C109" s="65"/>
      <c r="D109" s="65"/>
      <c r="E109" s="65"/>
      <c r="F109" s="29">
        <f>+F108*20%</f>
        <v>0</v>
      </c>
    </row>
    <row r="110" spans="1:8" ht="21.6" customHeight="1" thickBot="1">
      <c r="A110" s="69" t="s">
        <v>184</v>
      </c>
      <c r="B110" s="69"/>
      <c r="C110" s="69"/>
      <c r="D110" s="69"/>
      <c r="E110" s="69"/>
      <c r="F110" s="30">
        <f>SUM(F108:F109)</f>
        <v>0</v>
      </c>
    </row>
    <row r="111" spans="1:8" ht="16.5" thickBot="1"/>
    <row r="112" spans="1:8" ht="19.149999999999999" customHeight="1" thickBot="1">
      <c r="A112" s="70" t="s">
        <v>185</v>
      </c>
      <c r="B112" s="71"/>
      <c r="C112" s="71"/>
      <c r="D112" s="71"/>
      <c r="E112" s="71"/>
      <c r="F112" s="72"/>
    </row>
    <row r="113" spans="1:9" ht="19.149999999999999" customHeight="1" thickBot="1">
      <c r="A113" s="73" t="s">
        <v>186</v>
      </c>
      <c r="B113" s="74"/>
      <c r="C113" s="74"/>
      <c r="D113" s="74"/>
      <c r="E113" s="75"/>
      <c r="F113" s="32" t="s">
        <v>187</v>
      </c>
    </row>
    <row r="114" spans="1:9" ht="19.149999999999999" customHeight="1" thickBot="1">
      <c r="A114" s="33" t="s">
        <v>10</v>
      </c>
      <c r="B114" s="34"/>
      <c r="C114" s="34"/>
      <c r="D114" s="34"/>
      <c r="E114" s="34"/>
      <c r="F114" s="35">
        <f>F48</f>
        <v>0</v>
      </c>
    </row>
    <row r="115" spans="1:9" ht="19.149999999999999" customHeight="1" thickBot="1">
      <c r="A115" s="33" t="s">
        <v>80</v>
      </c>
      <c r="B115" s="34"/>
      <c r="C115" s="34"/>
      <c r="D115" s="34"/>
      <c r="E115" s="34"/>
      <c r="F115" s="35">
        <f>F52</f>
        <v>0</v>
      </c>
    </row>
    <row r="116" spans="1:9" ht="19.149999999999999" customHeight="1" thickBot="1">
      <c r="A116" s="33" t="s">
        <v>86</v>
      </c>
      <c r="B116" s="34"/>
      <c r="C116" s="34"/>
      <c r="D116" s="34"/>
      <c r="E116" s="34"/>
      <c r="F116" s="35">
        <f>F61</f>
        <v>0</v>
      </c>
    </row>
    <row r="117" spans="1:9" ht="19.149999999999999" customHeight="1" thickBot="1">
      <c r="A117" s="33" t="s">
        <v>188</v>
      </c>
      <c r="B117" s="34"/>
      <c r="C117" s="34"/>
      <c r="D117" s="34"/>
      <c r="E117" s="34"/>
      <c r="F117" s="35">
        <f>F67</f>
        <v>0</v>
      </c>
    </row>
    <row r="118" spans="1:9" ht="19.149999999999999" customHeight="1" thickBot="1">
      <c r="A118" s="33" t="s">
        <v>111</v>
      </c>
      <c r="B118" s="34"/>
      <c r="C118" s="34"/>
      <c r="D118" s="34"/>
      <c r="E118" s="34"/>
      <c r="F118" s="35">
        <f>F82</f>
        <v>0</v>
      </c>
    </row>
    <row r="119" spans="1:9" ht="19.149999999999999" customHeight="1" thickBot="1">
      <c r="A119" s="33" t="s">
        <v>189</v>
      </c>
      <c r="B119" s="34"/>
      <c r="C119" s="34"/>
      <c r="D119" s="34"/>
      <c r="E119" s="34"/>
      <c r="F119" s="35">
        <f>F98</f>
        <v>0</v>
      </c>
    </row>
    <row r="120" spans="1:9" ht="19.149999999999999" customHeight="1" thickBot="1">
      <c r="A120" s="33" t="s">
        <v>190</v>
      </c>
      <c r="B120" s="34"/>
      <c r="C120" s="34"/>
      <c r="D120" s="34"/>
      <c r="E120" s="34"/>
      <c r="F120" s="35">
        <f>F103</f>
        <v>0</v>
      </c>
      <c r="I120" s="36"/>
    </row>
    <row r="121" spans="1:9" ht="19.149999999999999" customHeight="1" thickBot="1">
      <c r="A121" s="33" t="s">
        <v>191</v>
      </c>
      <c r="B121" s="34"/>
      <c r="C121" s="34"/>
      <c r="D121" s="34"/>
      <c r="E121" s="34"/>
      <c r="F121" s="35">
        <f>F107</f>
        <v>0</v>
      </c>
    </row>
    <row r="122" spans="1:9" ht="19.149999999999999" customHeight="1" thickBot="1">
      <c r="A122" s="66" t="s">
        <v>192</v>
      </c>
      <c r="B122" s="67"/>
      <c r="C122" s="67"/>
      <c r="D122" s="67"/>
      <c r="E122" s="76"/>
      <c r="F122" s="37">
        <f>SUM(F114:F121)</f>
        <v>0</v>
      </c>
    </row>
    <row r="123" spans="1:9" ht="19.149999999999999" customHeight="1" thickBot="1">
      <c r="A123" s="66" t="s">
        <v>193</v>
      </c>
      <c r="B123" s="67"/>
      <c r="C123" s="67"/>
      <c r="D123" s="67"/>
      <c r="E123" s="67"/>
      <c r="F123" s="38">
        <f>+F122*0.2</f>
        <v>0</v>
      </c>
    </row>
    <row r="124" spans="1:9" ht="19.149999999999999" customHeight="1" thickBot="1">
      <c r="A124" s="66" t="s">
        <v>194</v>
      </c>
      <c r="B124" s="67"/>
      <c r="C124" s="67"/>
      <c r="D124" s="67"/>
      <c r="E124" s="67"/>
      <c r="F124" s="38">
        <f>SUM(F122:F123)</f>
        <v>0</v>
      </c>
    </row>
    <row r="127" spans="1:9">
      <c r="A127" s="68" t="s">
        <v>196</v>
      </c>
      <c r="B127" s="68"/>
      <c r="C127" s="68"/>
      <c r="D127" s="68"/>
      <c r="E127" s="68"/>
      <c r="F127" s="68"/>
    </row>
    <row r="128" spans="1:9">
      <c r="A128" s="68"/>
      <c r="B128" s="68"/>
      <c r="C128" s="68"/>
      <c r="D128" s="68"/>
      <c r="E128" s="68"/>
      <c r="F128" s="68"/>
    </row>
    <row r="129" spans="1:6">
      <c r="A129" s="68"/>
      <c r="B129" s="68"/>
      <c r="C129" s="68"/>
      <c r="D129" s="68"/>
      <c r="E129" s="68"/>
      <c r="F129" s="68"/>
    </row>
    <row r="130" spans="1:6">
      <c r="A130" s="68"/>
      <c r="B130" s="68"/>
      <c r="C130" s="68"/>
      <c r="D130" s="68"/>
      <c r="E130" s="68"/>
      <c r="F130" s="68"/>
    </row>
  </sheetData>
  <mergeCells count="42">
    <mergeCell ref="A124:E124"/>
    <mergeCell ref="A127:F130"/>
    <mergeCell ref="A109:E109"/>
    <mergeCell ref="A110:E110"/>
    <mergeCell ref="A112:F112"/>
    <mergeCell ref="A113:E113"/>
    <mergeCell ref="A122:E122"/>
    <mergeCell ref="A123:E123"/>
    <mergeCell ref="A52:E52"/>
    <mergeCell ref="A108:E108"/>
    <mergeCell ref="A61:E61"/>
    <mergeCell ref="A62:F62"/>
    <mergeCell ref="A67:E67"/>
    <mergeCell ref="A68:F68"/>
    <mergeCell ref="A82:E82"/>
    <mergeCell ref="A83:F83"/>
    <mergeCell ref="A98:E98"/>
    <mergeCell ref="A99:F99"/>
    <mergeCell ref="A103:E103"/>
    <mergeCell ref="A104:F104"/>
    <mergeCell ref="A107:E107"/>
    <mergeCell ref="A53:F53"/>
    <mergeCell ref="F10:F11"/>
    <mergeCell ref="A12:F12"/>
    <mergeCell ref="A13:C13"/>
    <mergeCell ref="A18:C18"/>
    <mergeCell ref="A28:C28"/>
    <mergeCell ref="A31:C31"/>
    <mergeCell ref="A10:A11"/>
    <mergeCell ref="B10:B11"/>
    <mergeCell ref="C10:C11"/>
    <mergeCell ref="D10:D11"/>
    <mergeCell ref="E10:E11"/>
    <mergeCell ref="A37:C37"/>
    <mergeCell ref="A41:C41"/>
    <mergeCell ref="A48:E48"/>
    <mergeCell ref="A49:F49"/>
    <mergeCell ref="A1:F1"/>
    <mergeCell ref="A2:F5"/>
    <mergeCell ref="A7:F7"/>
    <mergeCell ref="A8:F8"/>
    <mergeCell ref="A9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2026-07-03T13:48:02Z</dcterms:modified>
</cp:coreProperties>
</file>